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rism\Bootcamp\Excel-Challenge\"/>
    </mc:Choice>
  </mc:AlternateContent>
  <xr:revisionPtr revIDLastSave="0" documentId="13_ncr:1_{8148835C-0391-4642-BA61-9CBDC311478E}" xr6:coauthVersionLast="45" xr6:coauthVersionMax="45" xr10:uidLastSave="{00000000-0000-0000-0000-000000000000}"/>
  <bookViews>
    <workbookView xWindow="-108" yWindow="-108" windowWidth="23256" windowHeight="12576" tabRatio="793" firstSheet="1" activeTab="1" xr2:uid="{00000000-000D-0000-FFFF-FFFF00000000}"/>
  </bookViews>
  <sheets>
    <sheet name="Notes on Steps Taken" sheetId="5" r:id="rId1"/>
    <sheet name="StarterBook_Data" sheetId="1" r:id="rId2"/>
    <sheet name="PT State" sheetId="6" r:id="rId3"/>
    <sheet name="PT SubCategory" sheetId="7" r:id="rId4"/>
    <sheet name="PT by Year" sheetId="9" r:id="rId5"/>
    <sheet name="Bonus" sheetId="10" r:id="rId6"/>
    <sheet name="Bonus Statiscal Analysis" sheetId="11" r:id="rId7"/>
    <sheet name="Other Charts" sheetId="13" r:id="rId8"/>
  </sheets>
  <definedNames>
    <definedName name="_xlnm._FilterDatabase" localSheetId="1" hidden="1">StarterBook_Data!$A$1:$W$4115</definedName>
    <definedName name="GOAL">StarterBook_Data!$D$2:$D$4115</definedName>
    <definedName name="STATE">StarterBook_Data!$F$2:$F$4115</definedName>
  </definedNames>
  <calcPr calcId="191029"/>
  <pivotCaches>
    <pivotCache cacheId="0" r:id="rId9"/>
    <pivotCache cacheId="4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2193" i="11" l="1"/>
  <c r="E2192" i="11"/>
  <c r="E2191" i="11"/>
  <c r="B2192" i="11"/>
  <c r="B2191" i="11"/>
  <c r="E2190" i="11"/>
  <c r="E2189" i="11"/>
  <c r="E2194" i="11"/>
  <c r="B2194" i="11"/>
  <c r="B2193" i="11"/>
  <c r="B2189" i="11"/>
  <c r="B2190" i="11" l="1"/>
  <c r="D13" i="10" l="1"/>
  <c r="D12" i="10"/>
  <c r="D11" i="10"/>
  <c r="D10" i="10"/>
  <c r="D9" i="10"/>
  <c r="D8" i="10"/>
  <c r="D7" i="10"/>
  <c r="D6" i="10"/>
  <c r="D5" i="10"/>
  <c r="D4" i="10"/>
  <c r="D3" i="10"/>
  <c r="D2" i="10"/>
  <c r="C13" i="10"/>
  <c r="C12" i="10"/>
  <c r="C11" i="10"/>
  <c r="C10" i="10"/>
  <c r="C9" i="10"/>
  <c r="C8" i="10"/>
  <c r="C7" i="10"/>
  <c r="C6" i="10"/>
  <c r="C5" i="10"/>
  <c r="C4" i="10"/>
  <c r="C3" i="10"/>
  <c r="C2" i="10"/>
  <c r="B3" i="10"/>
  <c r="B13" i="10"/>
  <c r="B12" i="10"/>
  <c r="B11" i="10"/>
  <c r="B10" i="10"/>
  <c r="B9" i="10"/>
  <c r="B8" i="10"/>
  <c r="B7" i="10"/>
  <c r="B6" i="10"/>
  <c r="B5" i="10"/>
  <c r="B4" i="10"/>
  <c r="B2" i="10"/>
  <c r="E2" i="10" l="1"/>
  <c r="F2" i="10" s="1"/>
  <c r="E8" i="10"/>
  <c r="F8" i="10" s="1"/>
  <c r="E13" i="10"/>
  <c r="G13" i="10" s="1"/>
  <c r="E7" i="10"/>
  <c r="F7" i="10" s="1"/>
  <c r="E12" i="10"/>
  <c r="H12" i="10" s="1"/>
  <c r="E6" i="10"/>
  <c r="F6" i="10" s="1"/>
  <c r="E11" i="10"/>
  <c r="G11" i="10" s="1"/>
  <c r="E5" i="10"/>
  <c r="H5" i="10" s="1"/>
  <c r="E10" i="10"/>
  <c r="F10" i="10" s="1"/>
  <c r="E4" i="10"/>
  <c r="H4" i="10" s="1"/>
  <c r="E9" i="10"/>
  <c r="F9" i="10" s="1"/>
  <c r="E3" i="10"/>
  <c r="G3" i="10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2" i="1"/>
  <c r="R2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2" i="10" l="1"/>
  <c r="H11" i="10"/>
  <c r="F12" i="10"/>
  <c r="F13" i="10"/>
  <c r="H10" i="10"/>
  <c r="G9" i="10"/>
  <c r="G10" i="10"/>
  <c r="H13" i="10"/>
  <c r="H2" i="10"/>
  <c r="F11" i="10"/>
  <c r="H8" i="10"/>
  <c r="G2" i="10"/>
  <c r="H7" i="10"/>
  <c r="H6" i="10"/>
  <c r="G5" i="10"/>
  <c r="G4" i="10"/>
  <c r="G8" i="10"/>
  <c r="G7" i="10"/>
  <c r="G6" i="10"/>
  <c r="F5" i="10"/>
  <c r="H9" i="10"/>
  <c r="F3" i="10"/>
  <c r="H3" i="10"/>
  <c r="F4" i="10"/>
</calcChain>
</file>

<file path=xl/sharedStrings.xml><?xml version="1.0" encoding="utf-8"?>
<sst xmlns="http://schemas.openxmlformats.org/spreadsheetml/2006/main" count="32718" uniqueCount="8442">
  <si>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</si>
  <si>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</si>
  <si>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</si>
  <si>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</si>
  <si>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</si>
  <si>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</si>
  <si>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</si>
  <si>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</si>
  <si>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</si>
  <si>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</si>
  <si>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</si>
  <si>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</si>
  <si>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</si>
  <si>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</si>
  <si>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</si>
  <si>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</si>
  <si>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</si>
  <si>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</si>
  <si>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</si>
  <si>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</si>
  <si>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</si>
  <si>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</si>
  <si>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</si>
  <si>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</si>
  <si>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</si>
  <si>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</si>
  <si>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</si>
  <si>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</si>
  <si>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</si>
  <si>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</si>
  <si>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</si>
  <si>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</si>
  <si>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</si>
  <si>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</si>
  <si>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</si>
  <si>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</si>
  <si>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</si>
  <si>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</si>
  <si>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</si>
  <si>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</si>
  <si>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</si>
  <si>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</si>
  <si>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</si>
  <si>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</si>
  <si>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</si>
  <si>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</si>
  <si>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</si>
  <si>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</si>
  <si>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</si>
  <si>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</si>
  <si>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</si>
  <si>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</si>
  <si>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</si>
  <si>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</si>
  <si>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</si>
  <si>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</si>
  <si>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</si>
  <si>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</si>
  <si>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</si>
  <si>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</si>
  <si>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</si>
  <si>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</si>
  <si>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</si>
  <si>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</si>
  <si>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</si>
  <si>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</si>
  <si>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</si>
  <si>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</si>
  <si>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</si>
  <si>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</si>
  <si>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</si>
  <si>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</si>
  <si>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</si>
  <si>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</si>
  <si>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</si>
  <si>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</si>
  <si>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</si>
  <si>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</si>
  <si>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</si>
  <si>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</si>
  <si>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</si>
  <si>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</si>
  <si>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</si>
  <si>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</si>
  <si>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</si>
  <si>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</si>
  <si>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</si>
  <si>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</si>
  <si>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</si>
  <si>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</si>
  <si>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</si>
  <si>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</si>
  <si>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</si>
  <si>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</si>
  <si>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</si>
  <si>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</si>
  <si>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</si>
  <si>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</si>
  <si>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</si>
  <si>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</si>
  <si>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</si>
  <si>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</si>
  <si>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</si>
  <si>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</si>
  <si>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</si>
  <si>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</si>
  <si>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</si>
  <si>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</si>
  <si>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</si>
  <si>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</si>
  <si>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</si>
  <si>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</si>
  <si>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</si>
  <si>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</si>
  <si>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</si>
  <si>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</si>
  <si>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</si>
  <si>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</si>
  <si>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</si>
  <si>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</si>
  <si>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</si>
  <si>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</si>
  <si>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</si>
  <si>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</si>
  <si>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</si>
  <si>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</si>
  <si>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</si>
  <si>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</si>
  <si>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</si>
  <si>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</si>
  <si>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</si>
  <si>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</si>
  <si>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</si>
  <si>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</si>
  <si>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</si>
  <si>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</si>
  <si>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</si>
  <si>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</si>
  <si>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</si>
  <si>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</si>
  <si>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</si>
  <si>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</si>
  <si>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</si>
  <si>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</si>
  <si>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</si>
  <si>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</si>
  <si>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</si>
  <si>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</si>
  <si>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</si>
  <si>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</si>
  <si>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</si>
  <si>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</si>
  <si>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</si>
  <si>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</si>
  <si>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</si>
  <si>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</si>
  <si>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</si>
  <si>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</si>
  <si>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</si>
  <si>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</si>
  <si>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</si>
  <si>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</si>
  <si>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</si>
  <si>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</si>
  <si>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</si>
  <si>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</si>
  <si>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</si>
  <si>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</si>
  <si>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</si>
  <si>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</si>
  <si>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</si>
  <si>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</si>
  <si>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</si>
  <si>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</si>
  <si>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</si>
  <si>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</si>
  <si>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</si>
  <si>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</si>
  <si>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</si>
  <si>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</si>
  <si>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</si>
  <si>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</si>
  <si>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</si>
  <si>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</si>
  <si>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</si>
  <si>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</si>
  <si>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</si>
  <si>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</si>
  <si>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</si>
  <si>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</si>
  <si>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</si>
  <si>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</si>
  <si>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</si>
  <si>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</si>
  <si>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</si>
  <si>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</si>
  <si>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</si>
  <si>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</si>
  <si>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</si>
  <si>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</si>
  <si>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</si>
  <si>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</si>
  <si>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</si>
  <si>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</si>
  <si>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</si>
  <si>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</si>
  <si>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</si>
  <si>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</si>
  <si>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</si>
  <si>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</si>
  <si>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</si>
  <si>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</si>
  <si>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</si>
  <si>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</si>
  <si>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</si>
  <si>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</si>
  <si>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</si>
  <si>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</si>
  <si>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</si>
  <si>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</si>
  <si>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</si>
  <si>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</si>
  <si>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</si>
  <si>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</si>
  <si>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</si>
  <si>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</si>
  <si>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</si>
  <si>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</si>
  <si>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</si>
  <si>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</si>
  <si>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</si>
  <si>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</si>
  <si>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</si>
  <si>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</si>
  <si>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</si>
  <si>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</si>
  <si>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</si>
  <si>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</si>
  <si>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</si>
  <si>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</si>
  <si>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</si>
  <si>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</si>
  <si>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</si>
  <si>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</si>
  <si>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</si>
  <si>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</si>
  <si>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</si>
  <si>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</si>
  <si>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</si>
  <si>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</si>
  <si>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</si>
  <si>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</si>
  <si>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</si>
  <si>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</si>
  <si>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</si>
  <si>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</si>
  <si>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</si>
  <si>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</si>
  <si>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</si>
  <si>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</si>
  <si>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</si>
  <si>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</si>
  <si>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</si>
  <si>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</si>
  <si>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</si>
  <si>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</si>
  <si>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</si>
  <si>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</si>
  <si>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</si>
  <si>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</si>
  <si>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</si>
  <si>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</si>
  <si>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</si>
  <si>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</si>
  <si>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</si>
  <si>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</si>
  <si>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</si>
  <si>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</si>
  <si>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</si>
  <si>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</si>
  <si>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</si>
  <si>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</si>
  <si>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</si>
  <si>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</si>
  <si>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</si>
  <si>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</si>
  <si>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</si>
  <si>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</si>
  <si>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</si>
  <si>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</si>
  <si>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</si>
  <si>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</si>
  <si>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</si>
  <si>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</si>
  <si>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</si>
  <si>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</si>
  <si>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</si>
  <si>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</si>
  <si>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</si>
  <si>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</si>
  <si>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</si>
  <si>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</si>
  <si>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</si>
  <si>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</si>
  <si>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</si>
  <si>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</si>
  <si>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</si>
  <si>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</si>
  <si>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</si>
  <si>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</si>
  <si>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</si>
  <si>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</si>
  <si>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</si>
  <si>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</si>
  <si>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</si>
  <si>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</si>
  <si>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</si>
  <si>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</si>
  <si>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</si>
  <si>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</si>
  <si>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</si>
  <si>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</si>
  <si>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</si>
  <si>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</si>
  <si>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</si>
  <si>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</si>
  <si>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</si>
  <si>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</si>
  <si>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</si>
  <si>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</si>
  <si>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</si>
  <si>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</si>
  <si>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</si>
  <si>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</si>
  <si>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</si>
  <si>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</si>
  <si>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</si>
  <si>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</si>
  <si>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</si>
  <si>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</si>
  <si>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</si>
  <si>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</si>
  <si>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</si>
  <si>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</si>
  <si>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</si>
  <si>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</si>
  <si>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</si>
  <si>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</si>
  <si>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</si>
  <si>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</si>
  <si>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</si>
  <si>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</si>
  <si>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</si>
  <si>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</si>
  <si>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</si>
  <si>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</si>
  <si>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</si>
  <si>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</si>
  <si>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</si>
  <si>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</si>
  <si>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</si>
  <si>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</si>
  <si>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</si>
  <si>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</si>
  <si>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</si>
  <si>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</si>
  <si>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</si>
  <si>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</si>
  <si>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</si>
  <si>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</si>
  <si>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</si>
  <si>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</si>
  <si>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</si>
  <si>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</si>
  <si>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</si>
  <si>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</si>
  <si>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</si>
  <si>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</si>
  <si>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</si>
  <si>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</si>
  <si>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</si>
  <si>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</si>
  <si>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</si>
  <si>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</si>
  <si>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</si>
  <si>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</si>
  <si>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</si>
  <si>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</si>
  <si>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</si>
  <si>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</si>
  <si>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</si>
  <si>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</si>
  <si>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</si>
  <si>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</si>
  <si>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</si>
  <si>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</si>
  <si>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</si>
  <si>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</si>
  <si>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</si>
  <si>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</si>
  <si>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</si>
  <si>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</si>
  <si>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</si>
  <si>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</si>
  <si>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</si>
  <si>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</si>
  <si>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</si>
  <si>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</si>
  <si>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</si>
  <si>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</si>
  <si>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</si>
  <si>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</si>
  <si>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</si>
  <si>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</si>
  <si>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</si>
  <si>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</si>
  <si>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</si>
  <si>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</si>
  <si>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</si>
  <si>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</si>
  <si>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</si>
  <si>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</si>
  <si>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</si>
  <si>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</si>
  <si>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</si>
  <si>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</si>
  <si>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</si>
  <si>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</si>
  <si>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</si>
  <si>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</si>
  <si>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</si>
  <si>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</si>
  <si>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</si>
  <si>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</si>
  <si>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</si>
  <si>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</si>
  <si>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</si>
  <si>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</si>
  <si>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</si>
  <si>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</si>
  <si>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</si>
  <si>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</si>
  <si>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</si>
  <si>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</si>
  <si>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</si>
  <si>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</si>
  <si>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</si>
  <si>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</si>
  <si>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</si>
  <si>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</si>
  <si>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</si>
  <si>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</si>
  <si>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</si>
  <si>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</si>
  <si>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</si>
  <si>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</si>
  <si>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</si>
  <si>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</si>
  <si>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</si>
  <si>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</si>
  <si>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</si>
  <si>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</si>
  <si>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</si>
  <si>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</si>
  <si>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</si>
  <si>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</si>
  <si>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</si>
  <si>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</si>
  <si>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</si>
  <si>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</si>
  <si>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</si>
  <si>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</si>
  <si>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</si>
  <si>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</si>
  <si>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</si>
  <si>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</si>
  <si>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</si>
  <si>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</si>
  <si>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</si>
  <si>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</si>
  <si>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</si>
  <si>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</si>
  <si>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</si>
  <si>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</si>
  <si>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</si>
  <si>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</si>
  <si>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</si>
  <si>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</si>
  <si>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</si>
  <si>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</si>
  <si>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</si>
  <si>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</si>
  <si>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</si>
  <si>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</si>
  <si>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</si>
  <si>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</si>
  <si>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</si>
  <si>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</si>
  <si>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</si>
  <si>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</si>
  <si>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</si>
  <si>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</si>
  <si>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</si>
  <si>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</si>
  <si>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</si>
  <si>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</si>
  <si>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</si>
  <si>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</si>
  <si>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</si>
  <si>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</si>
  <si>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</si>
  <si>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</si>
  <si>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</si>
  <si>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</si>
  <si>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</si>
  <si>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</si>
  <si>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</si>
  <si>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</si>
  <si>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</si>
  <si>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</si>
  <si>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</si>
  <si>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</si>
  <si>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</si>
  <si>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</si>
  <si>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</si>
  <si>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</si>
  <si>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</si>
  <si>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</si>
  <si>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</si>
  <si>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</si>
  <si>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</si>
  <si>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</si>
  <si>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</si>
  <si>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</si>
  <si>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</si>
  <si>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</si>
  <si>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</si>
  <si>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</si>
  <si>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</si>
  <si>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</si>
  <si>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</si>
  <si>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</si>
  <si>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</si>
  <si>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</si>
  <si>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</si>
  <si>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</si>
  <si>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</si>
  <si>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</si>
  <si>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</si>
  <si>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</si>
  <si>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</si>
  <si>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</si>
  <si>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</si>
  <si>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</si>
  <si>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</si>
  <si>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</si>
  <si>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</si>
  <si>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</si>
  <si>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</si>
  <si>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</si>
  <si>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</si>
  <si>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</si>
  <si>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</si>
  <si>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</si>
  <si>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</si>
  <si>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</si>
  <si>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</si>
  <si>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</si>
  <si>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</si>
  <si>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</si>
  <si>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</si>
  <si>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</si>
  <si>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</si>
  <si>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</si>
  <si>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</si>
  <si>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</si>
  <si>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</si>
  <si>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</si>
  <si>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</si>
  <si>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</si>
  <si>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</si>
  <si>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</si>
  <si>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</si>
  <si>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</si>
  <si>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</si>
  <si>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</si>
  <si>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</si>
  <si>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</si>
  <si>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</si>
  <si>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</si>
  <si>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</si>
  <si>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</si>
  <si>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</si>
  <si>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</si>
  <si>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</si>
  <si>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</si>
  <si>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</si>
  <si>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</si>
  <si>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</si>
  <si>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</si>
  <si>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</si>
  <si>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</si>
  <si>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</si>
  <si>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</si>
  <si>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</si>
  <si>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</si>
  <si>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</si>
  <si>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</si>
  <si>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</si>
  <si>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</si>
  <si>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</si>
  <si>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</si>
  <si>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</si>
  <si>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</si>
  <si>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</si>
  <si>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</si>
  <si>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</si>
  <si>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</si>
  <si>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</si>
  <si>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</si>
  <si>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</si>
  <si>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</si>
  <si>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</si>
  <si>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</si>
  <si>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</si>
  <si>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</si>
  <si>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</si>
  <si>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</si>
  <si>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</si>
  <si>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</si>
  <si>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</si>
  <si>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</si>
  <si>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</si>
  <si>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</si>
  <si>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</si>
  <si>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</si>
  <si>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</si>
  <si>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</si>
  <si>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</si>
  <si>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</si>
  <si>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</si>
  <si>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</si>
  <si>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</si>
  <si>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</si>
  <si>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</si>
  <si>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</si>
  <si>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</si>
  <si>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</si>
  <si>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</si>
  <si>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</si>
  <si>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</si>
  <si>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</si>
  <si>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</si>
  <si>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</si>
  <si>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</si>
  <si>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</si>
  <si>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</si>
  <si>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</si>
  <si>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</si>
  <si>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</si>
  <si>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</si>
  <si>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</si>
  <si>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</si>
  <si>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</si>
  <si>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</si>
  <si>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</si>
  <si>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</si>
  <si>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</si>
  <si>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</si>
  <si>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</si>
  <si>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</si>
  <si>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</si>
  <si>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</si>
  <si>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</si>
  <si>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</si>
  <si>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</si>
  <si>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</si>
  <si>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</si>
  <si>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</si>
  <si>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</si>
  <si>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</si>
  <si>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</si>
  <si>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</si>
  <si>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</si>
  <si>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</si>
  <si>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</si>
  <si>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</si>
  <si>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</si>
  <si>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</si>
  <si>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</si>
  <si>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</si>
  <si>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</si>
  <si>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</si>
  <si>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</si>
  <si>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</si>
  <si>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</si>
  <si>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</si>
  <si>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</si>
  <si>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</si>
  <si>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</si>
  <si>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</si>
  <si>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</si>
  <si>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</si>
  <si>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</si>
  <si>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</si>
  <si>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</si>
  <si>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</si>
  <si>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</si>
  <si>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</si>
  <si>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</si>
  <si>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</si>
  <si>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</si>
  <si>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</si>
  <si>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</si>
  <si>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</si>
  <si>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</si>
  <si>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</si>
  <si>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</si>
  <si>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</si>
  <si>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</si>
  <si>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</si>
  <si>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</si>
  <si>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</si>
  <si>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</si>
  <si>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</si>
  <si>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</si>
  <si>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</si>
  <si>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</si>
  <si>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</si>
  <si>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</si>
  <si>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</si>
  <si>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</si>
  <si>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</si>
  <si>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</si>
  <si>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</si>
  <si>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</si>
  <si>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</si>
  <si>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</si>
  <si>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</si>
  <si>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</si>
  <si>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</si>
  <si>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</si>
  <si>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</si>
  <si>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</si>
  <si>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</si>
  <si>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</si>
  <si>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</si>
  <si>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</si>
  <si>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</si>
  <si>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</si>
  <si>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</si>
  <si>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</si>
  <si>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</si>
  <si>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</si>
  <si>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</si>
  <si>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</si>
  <si>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</si>
  <si>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</si>
  <si>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</si>
  <si>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</si>
  <si>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</si>
  <si>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</si>
  <si>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</si>
  <si>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</si>
  <si>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</si>
  <si>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</si>
  <si>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</si>
  <si>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</si>
  <si>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</si>
  <si>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</si>
  <si>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</si>
  <si>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</si>
  <si>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</si>
  <si>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</si>
  <si>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</si>
  <si>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</si>
  <si>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</si>
  <si>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</si>
  <si>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</si>
  <si>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</si>
  <si>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</si>
  <si>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</si>
  <si>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</si>
  <si>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</si>
  <si>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</si>
  <si>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</si>
  <si>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</si>
  <si>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</si>
  <si>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</si>
  <si>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</si>
  <si>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</si>
  <si>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</si>
  <si>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</si>
  <si>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</si>
  <si>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</si>
  <si>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</si>
  <si>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</si>
  <si>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</si>
  <si>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</si>
  <si>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</si>
  <si>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</si>
  <si>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</si>
  <si>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</si>
  <si>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</si>
  <si>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</si>
  <si>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</si>
  <si>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</si>
  <si>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</si>
  <si>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</si>
  <si>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</si>
  <si>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</si>
  <si>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</si>
  <si>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</si>
  <si>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</si>
  <si>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</si>
  <si>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</si>
  <si>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</si>
  <si>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</si>
  <si>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</si>
  <si>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</si>
  <si>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</si>
  <si>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</si>
  <si>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</si>
  <si>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</si>
  <si>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</si>
  <si>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</si>
  <si>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</si>
  <si>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</si>
  <si>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</si>
  <si>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</si>
  <si>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</si>
  <si>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</si>
  <si>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</si>
  <si>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</si>
  <si>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</si>
  <si>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</si>
  <si>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</si>
  <si>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</si>
  <si>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</si>
  <si>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</si>
  <si>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</si>
  <si>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</si>
  <si>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</si>
  <si>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</si>
  <si>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</si>
  <si>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</si>
  <si>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</si>
  <si>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</si>
  <si>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</si>
  <si>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</si>
  <si>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</si>
  <si>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</si>
  <si>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</si>
  <si>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</si>
  <si>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</si>
  <si>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</si>
  <si>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</si>
  <si>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</si>
  <si>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</si>
  <si>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</si>
  <si>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</si>
  <si>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</si>
  <si>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</si>
  <si>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</si>
  <si>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</si>
  <si>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</si>
  <si>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</si>
  <si>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</si>
  <si>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</si>
  <si>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</si>
  <si>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</si>
  <si>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</si>
  <si>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</si>
  <si>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</si>
  <si>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</si>
  <si>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</si>
  <si>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</si>
  <si>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</si>
  <si>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</si>
  <si>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</si>
  <si>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</si>
  <si>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</si>
  <si>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</si>
  <si>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</si>
  <si>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</si>
  <si>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</si>
  <si>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</si>
  <si>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</si>
  <si>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</si>
  <si>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</si>
  <si>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</si>
  <si>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</si>
  <si>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</si>
  <si>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</si>
  <si>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</si>
  <si>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</si>
  <si>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</si>
  <si>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</si>
  <si>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</si>
  <si>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</si>
  <si>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</si>
  <si>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</si>
  <si>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</si>
  <si>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</si>
  <si>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</si>
  <si>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</si>
  <si>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</si>
  <si>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</si>
  <si>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</si>
  <si>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</si>
  <si>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</si>
  <si>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</si>
  <si>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</si>
  <si>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</si>
  <si>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</si>
  <si>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</si>
  <si>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</si>
  <si>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</si>
  <si>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</si>
  <si>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</si>
  <si>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</si>
  <si>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</si>
  <si>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</si>
  <si>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</si>
  <si>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</si>
  <si>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</si>
  <si>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</si>
  <si>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</si>
  <si>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</si>
  <si>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</si>
  <si>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</si>
  <si>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</si>
  <si>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</si>
  <si>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</si>
  <si>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</si>
  <si>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</si>
  <si>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</si>
  <si>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</si>
  <si>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</si>
  <si>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</si>
  <si>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</si>
  <si>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</si>
  <si>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</si>
  <si>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</si>
  <si>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</si>
  <si>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</si>
  <si>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</si>
  <si>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</si>
  <si>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</si>
  <si>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</si>
  <si>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</si>
  <si>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</si>
  <si>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</si>
  <si>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</si>
  <si>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</si>
  <si>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</si>
  <si>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</si>
  <si>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</si>
  <si>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</si>
  <si>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</si>
  <si>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</si>
  <si>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</si>
  <si>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</si>
  <si>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</si>
  <si>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</si>
  <si>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</si>
  <si>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</si>
  <si>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</si>
  <si>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</si>
  <si>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</si>
  <si>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</si>
  <si>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</si>
  <si>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</si>
  <si>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</si>
  <si>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</si>
  <si>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</si>
  <si>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</si>
  <si>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</si>
  <si>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</si>
  <si>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</si>
  <si>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</si>
  <si>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</si>
  <si>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</si>
  <si>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</si>
  <si>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</si>
  <si>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</si>
  <si>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</si>
  <si>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</si>
  <si>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</si>
  <si>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</si>
  <si>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</si>
  <si>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</si>
  <si>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</si>
  <si>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</si>
  <si>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</si>
  <si>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</si>
  <si>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</si>
  <si>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</si>
  <si>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</si>
  <si>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</si>
  <si>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</si>
  <si>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</si>
  <si>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</si>
  <si>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</si>
  <si>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</si>
  <si>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</si>
  <si>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</si>
  <si>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</si>
  <si>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</si>
  <si>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</si>
  <si>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</si>
  <si>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</si>
  <si>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</si>
  <si>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</si>
  <si>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</si>
  <si>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</si>
  <si>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</si>
  <si>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</si>
  <si>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</si>
  <si>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</si>
  <si>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</si>
  <si>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</si>
  <si>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</si>
  <si>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</si>
  <si>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</si>
  <si>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</si>
  <si>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</si>
  <si>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</si>
  <si>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</si>
  <si>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</si>
  <si>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</si>
  <si>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</si>
  <si>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</si>
  <si>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</si>
  <si>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</si>
  <si>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</si>
  <si>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</si>
  <si>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</si>
  <si>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</si>
  <si>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</si>
  <si>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</si>
  <si>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</si>
  <si>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</si>
  <si>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</si>
  <si>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</si>
  <si>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</si>
  <si>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</si>
  <si>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</si>
  <si>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</si>
  <si>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</si>
  <si>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</si>
  <si>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</si>
  <si>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</si>
  <si>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</si>
  <si>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</si>
  <si>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</si>
  <si>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</si>
  <si>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</si>
  <si>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</si>
  <si>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</si>
  <si>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</si>
  <si>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</si>
  <si>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</si>
  <si>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</si>
  <si>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</si>
  <si>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</si>
  <si>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</si>
  <si>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</si>
  <si>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</si>
  <si>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</si>
  <si>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</si>
  <si>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</si>
  <si>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</si>
  <si>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</si>
  <si>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</si>
  <si>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</si>
  <si>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</si>
  <si>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</si>
  <si>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</si>
  <si>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</si>
  <si>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</si>
  <si>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</si>
  <si>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</si>
  <si>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</si>
  <si>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</si>
  <si>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</si>
  <si>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</si>
  <si>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</si>
  <si>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</si>
  <si>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</si>
  <si>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</si>
  <si>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</si>
  <si>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</si>
  <si>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</si>
  <si>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</si>
  <si>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</si>
  <si>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</si>
  <si>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</si>
  <si>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</si>
  <si>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</si>
  <si>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</si>
  <si>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</si>
  <si>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</si>
  <si>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</si>
  <si>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</si>
  <si>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</si>
  <si>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</si>
  <si>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</si>
  <si>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</si>
  <si>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</si>
  <si>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</si>
  <si>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</si>
  <si>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</si>
  <si>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</si>
  <si>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</si>
  <si>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</si>
  <si>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</si>
  <si>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</si>
  <si>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</si>
  <si>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</si>
  <si>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</si>
  <si>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</si>
  <si>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</si>
  <si>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</si>
  <si>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</si>
  <si>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</si>
  <si>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</si>
  <si>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</si>
  <si>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</si>
  <si>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</si>
  <si>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</si>
  <si>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</si>
  <si>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</si>
  <si>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</si>
  <si>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</si>
  <si>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</si>
  <si>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</si>
  <si>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</si>
  <si>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</si>
  <si>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</si>
  <si>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</si>
  <si>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</si>
  <si>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</si>
  <si>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</si>
  <si>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</si>
  <si>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</si>
  <si>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</si>
  <si>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</si>
  <si>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</si>
  <si>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</si>
  <si>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</si>
  <si>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</si>
  <si>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</si>
  <si>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</si>
  <si>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</si>
  <si>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</si>
  <si>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</si>
  <si>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</si>
  <si>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</si>
  <si>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</si>
  <si>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</si>
  <si>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</si>
  <si>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</si>
  <si>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</si>
  <si>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</si>
  <si>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</si>
  <si>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</si>
  <si>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</si>
  <si>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</si>
  <si>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</si>
  <si>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</si>
  <si>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</si>
  <si>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</si>
  <si>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</si>
  <si>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</si>
  <si>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</si>
  <si>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</si>
  <si>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</si>
  <si>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</si>
  <si>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</si>
  <si>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</si>
  <si>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</si>
  <si>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</si>
  <si>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</si>
  <si>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</si>
  <si>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</si>
  <si>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</si>
  <si>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</si>
  <si>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</si>
  <si>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</si>
  <si>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</si>
  <si>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</si>
  <si>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</si>
  <si>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</si>
  <si>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</si>
  <si>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</si>
  <si>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</si>
  <si>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</si>
  <si>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</si>
  <si>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</si>
  <si>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</si>
  <si>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</si>
  <si>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</si>
  <si>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</si>
  <si>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</si>
  <si>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</si>
  <si>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</si>
  <si>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</si>
  <si>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</si>
  <si>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</si>
  <si>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</si>
  <si>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</si>
  <si>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</si>
  <si>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</si>
  <si>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</si>
  <si>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</si>
  <si>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</si>
  <si>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</si>
  <si>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</si>
  <si>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</si>
  <si>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</si>
  <si>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</si>
  <si>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</si>
  <si>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</si>
  <si>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</si>
  <si>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</si>
  <si>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</si>
  <si>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</si>
  <si>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</si>
  <si>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</si>
  <si>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</si>
  <si>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</si>
  <si>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</si>
  <si>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</si>
  <si>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</si>
  <si>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</si>
  <si>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</si>
  <si>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</si>
  <si>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</si>
  <si>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</si>
  <si>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</si>
  <si>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</si>
  <si>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</si>
  <si>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</si>
  <si>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</si>
  <si>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</si>
  <si>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</si>
  <si>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</si>
  <si>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</si>
  <si>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</si>
  <si>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</si>
  <si>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</si>
  <si>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</si>
  <si>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</si>
  <si>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</si>
  <si>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</si>
  <si>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</si>
  <si>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</si>
  <si>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</si>
  <si>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</si>
  <si>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</si>
  <si>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</si>
  <si>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</si>
  <si>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</si>
  <si>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</si>
  <si>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</si>
  <si>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</si>
  <si>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</si>
  <si>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</si>
  <si>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</si>
  <si>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</si>
  <si>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</si>
  <si>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</si>
  <si>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</si>
  <si>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</si>
  <si>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</si>
  <si>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</si>
  <si>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</si>
  <si>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</si>
  <si>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</si>
  <si>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</si>
  <si>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</si>
  <si>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</si>
  <si>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</si>
  <si>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</si>
  <si>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</si>
  <si>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</si>
  <si>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</si>
  <si>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</si>
  <si>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</si>
  <si>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</si>
  <si>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</si>
  <si>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</si>
  <si>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</si>
  <si>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</si>
  <si>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</si>
  <si>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</si>
  <si>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</si>
  <si>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</si>
  <si>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</si>
  <si>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</si>
  <si>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</si>
  <si>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</si>
  <si>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</si>
  <si>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</si>
  <si>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</si>
  <si>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</si>
  <si>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</si>
  <si>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</si>
  <si>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</si>
  <si>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</si>
  <si>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</si>
  <si>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</si>
  <si>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</si>
  <si>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</si>
  <si>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</si>
  <si>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</si>
  <si>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</si>
  <si>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</si>
  <si>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</si>
  <si>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</si>
  <si>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</si>
  <si>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</si>
  <si>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</si>
  <si>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</si>
  <si>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</si>
  <si>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</si>
  <si>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</si>
  <si>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</si>
  <si>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</si>
  <si>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</si>
  <si>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</si>
  <si>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</si>
  <si>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</si>
  <si>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</si>
  <si>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</si>
  <si>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</si>
  <si>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</si>
  <si>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</si>
  <si>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</si>
  <si>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</si>
  <si>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</si>
  <si>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</si>
  <si>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</si>
  <si>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</si>
  <si>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</si>
  <si>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</si>
  <si>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</si>
  <si>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</si>
  <si>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</si>
  <si>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</si>
  <si>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</si>
  <si>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</si>
  <si>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</si>
  <si>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</si>
  <si>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</si>
  <si>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</si>
  <si>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</si>
  <si>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</si>
  <si>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</si>
  <si>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</si>
  <si>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</si>
  <si>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</si>
  <si>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</si>
  <si>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</si>
  <si>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</si>
  <si>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</si>
  <si>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</si>
  <si>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</si>
  <si>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</si>
  <si>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</si>
  <si>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</si>
  <si>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</si>
  <si>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</si>
  <si>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</si>
  <si>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</si>
  <si>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</si>
  <si>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</si>
  <si>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</si>
  <si>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</si>
  <si>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</si>
  <si>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</si>
  <si>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</si>
  <si>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</si>
  <si>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</si>
  <si>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</si>
  <si>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</si>
  <si>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</si>
  <si>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</si>
  <si>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</si>
  <si>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</si>
  <si>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</si>
  <si>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</si>
  <si>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</si>
  <si>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</si>
  <si>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</si>
  <si>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</si>
  <si>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</si>
  <si>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</si>
  <si>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</si>
  <si>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</si>
  <si>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</si>
  <si>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</si>
  <si>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</si>
  <si>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</si>
  <si>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</si>
  <si>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</si>
  <si>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</si>
  <si>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</si>
  <si>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</si>
  <si>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</si>
  <si>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</si>
  <si>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</si>
  <si>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</si>
  <si>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</si>
  <si>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</si>
  <si>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</si>
  <si>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</si>
  <si>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</si>
  <si>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</si>
  <si>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</si>
  <si>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</si>
  <si>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</si>
  <si>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</si>
  <si>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</si>
  <si>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</si>
  <si>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</si>
  <si>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</si>
  <si>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</si>
  <si>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</si>
  <si>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</si>
  <si>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</si>
  <si>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</si>
  <si>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</si>
  <si>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</si>
  <si>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</si>
  <si>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</si>
  <si>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</si>
  <si>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</si>
  <si>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</si>
  <si>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</si>
  <si>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</si>
  <si>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</si>
  <si>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</si>
  <si>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</si>
  <si>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</si>
  <si>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</si>
  <si>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</si>
  <si>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</si>
  <si>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</si>
  <si>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</si>
  <si>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</si>
  <si>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</si>
  <si>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</si>
  <si>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</si>
  <si>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</si>
  <si>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</si>
  <si>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</si>
  <si>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</si>
  <si>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</si>
  <si>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</si>
  <si>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</si>
  <si>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</si>
  <si>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</si>
  <si>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</si>
  <si>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</si>
  <si>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</si>
  <si>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</si>
  <si>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</si>
  <si>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</si>
  <si>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</si>
  <si>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</si>
  <si>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</si>
  <si>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</si>
  <si>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</si>
  <si>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</si>
  <si>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</si>
  <si>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</si>
  <si>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</si>
  <si>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</si>
  <si>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</si>
  <si>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</si>
  <si>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</si>
  <si>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</si>
  <si>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</si>
  <si>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</si>
  <si>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</si>
  <si>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</si>
  <si>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</si>
  <si>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</si>
  <si>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</si>
  <si>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</si>
  <si>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</si>
  <si>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</si>
  <si>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</si>
  <si>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</si>
  <si>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</si>
  <si>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</si>
  <si>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</si>
  <si>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</si>
  <si>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</si>
  <si>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</si>
  <si>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</si>
  <si>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</si>
  <si>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</si>
  <si>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</si>
  <si>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</si>
  <si>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</si>
  <si>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</si>
  <si>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</si>
  <si>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</si>
  <si>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</si>
  <si>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</si>
  <si>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</si>
  <si>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</si>
  <si>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</si>
  <si>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</si>
  <si>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</si>
  <si>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</si>
  <si>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</si>
  <si>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</si>
  <si>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</si>
  <si>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</si>
  <si>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</si>
  <si>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</si>
  <si>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</si>
  <si>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</si>
  <si>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</si>
  <si>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</si>
  <si>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</si>
  <si>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</si>
  <si>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</si>
  <si>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</si>
  <si>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</si>
  <si>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</si>
  <si>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</si>
  <si>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</si>
  <si>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</si>
  <si>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</si>
  <si>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</si>
  <si>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</si>
  <si>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</si>
  <si>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</si>
  <si>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</si>
  <si>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</si>
  <si>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</si>
  <si>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</si>
  <si>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</si>
  <si>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</si>
  <si>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</si>
  <si>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</si>
  <si>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</si>
  <si>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</si>
  <si>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</si>
  <si>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</si>
  <si>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</si>
  <si>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</si>
  <si>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</si>
  <si>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</si>
  <si>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</si>
  <si>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</si>
  <si>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</si>
  <si>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</si>
  <si>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</si>
  <si>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</si>
  <si>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</si>
  <si>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</si>
  <si>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</si>
  <si>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</si>
  <si>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</si>
  <si>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</si>
  <si>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</si>
  <si>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</si>
  <si>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</si>
  <si>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</si>
  <si>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</si>
  <si>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</si>
  <si>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</si>
  <si>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</si>
  <si>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</si>
  <si>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</si>
  <si>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</si>
  <si>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</si>
  <si>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</si>
  <si>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</si>
  <si>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</si>
  <si>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</si>
  <si>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</si>
  <si>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</si>
  <si>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</si>
  <si>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</si>
  <si>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</si>
  <si>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</si>
  <si>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</si>
  <si>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</si>
  <si>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</si>
  <si>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</si>
  <si>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</si>
  <si>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</si>
  <si>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</si>
  <si>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</si>
  <si>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</si>
  <si>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</si>
  <si>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</si>
  <si>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</si>
  <si>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</si>
  <si>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</si>
  <si>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</si>
  <si>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</si>
  <si>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</si>
  <si>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</si>
  <si>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</si>
  <si>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</si>
  <si>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</si>
  <si>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</si>
  <si>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</si>
  <si>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</si>
  <si>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</si>
  <si>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</si>
  <si>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</si>
  <si>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</si>
  <si>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</si>
  <si>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</si>
  <si>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</si>
  <si>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</si>
  <si>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</si>
  <si>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</si>
  <si>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</si>
  <si>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</si>
  <si>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</si>
  <si>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</si>
  <si>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</si>
  <si>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</si>
  <si>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</si>
  <si>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</si>
  <si>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</si>
  <si>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</si>
  <si>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</si>
  <si>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</si>
  <si>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</si>
  <si>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</si>
  <si>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</si>
  <si>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</si>
  <si>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</si>
  <si>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</si>
  <si>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</si>
  <si>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</si>
  <si>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</si>
  <si>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</si>
  <si>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</si>
  <si>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</si>
  <si>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</si>
  <si>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</si>
  <si>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</si>
  <si>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</si>
  <si>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</si>
  <si>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</si>
  <si>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</si>
  <si>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</si>
  <si>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</si>
  <si>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</si>
  <si>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</si>
  <si>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</si>
  <si>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</si>
  <si>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</si>
  <si>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</si>
  <si>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</si>
  <si>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</si>
  <si>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</si>
  <si>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</si>
  <si>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</si>
  <si>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</si>
  <si>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</si>
  <si>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</si>
  <si>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</si>
  <si>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</si>
  <si>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</si>
  <si>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</si>
  <si>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</si>
  <si>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</si>
  <si>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</si>
  <si>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</si>
  <si>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</si>
  <si>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</si>
  <si>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</si>
  <si>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</si>
  <si>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</si>
  <si>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</si>
  <si>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</si>
  <si>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</si>
  <si>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</si>
  <si>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</si>
  <si>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</si>
  <si>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</si>
  <si>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</si>
  <si>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</si>
  <si>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</si>
  <si>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</si>
  <si>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</si>
  <si>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</si>
  <si>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</si>
  <si>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</si>
  <si>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</si>
  <si>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</si>
  <si>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</si>
  <si>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</si>
  <si>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</si>
  <si>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</si>
  <si>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</si>
  <si>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</si>
  <si>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</si>
  <si>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</si>
  <si>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</si>
  <si>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</si>
  <si>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</si>
  <si>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</si>
  <si>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</si>
  <si>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</si>
  <si>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</si>
  <si>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</si>
  <si>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</si>
  <si>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</si>
  <si>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</si>
  <si>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</si>
  <si>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</si>
  <si>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</si>
  <si>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</si>
  <si>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</si>
  <si>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</si>
  <si>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</si>
  <si>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</si>
  <si>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</si>
  <si>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</si>
  <si>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</si>
  <si>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</si>
  <si>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</si>
  <si>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</si>
  <si>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</si>
  <si>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</si>
  <si>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</si>
  <si>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</si>
  <si>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</si>
  <si>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</si>
  <si>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</si>
  <si>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</si>
  <si>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</si>
  <si>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</si>
  <si>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</si>
  <si>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</si>
  <si>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</si>
  <si>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</si>
  <si>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</si>
  <si>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</si>
  <si>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</si>
  <si>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</si>
  <si>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</si>
  <si>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</si>
  <si>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</si>
  <si>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</si>
  <si>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</si>
  <si>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</si>
  <si>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</si>
  <si>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</si>
  <si>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</si>
  <si>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</si>
  <si>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</si>
  <si>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</si>
  <si>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</si>
  <si>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</si>
  <si>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</si>
  <si>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</si>
  <si>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</si>
  <si>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</si>
  <si>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</si>
  <si>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</si>
  <si>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</si>
  <si>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</si>
  <si>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</si>
  <si>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</si>
  <si>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</si>
  <si>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</si>
  <si>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</si>
  <si>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</si>
  <si>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</si>
  <si>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</si>
  <si>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</si>
  <si>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</si>
  <si>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</si>
  <si>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</si>
  <si>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</si>
  <si>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</si>
  <si>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</si>
  <si>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</si>
  <si>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</si>
  <si>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</si>
  <si>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</si>
  <si>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</si>
  <si>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</si>
  <si>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</si>
  <si>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</si>
  <si>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</si>
  <si>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</si>
  <si>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</si>
  <si>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</si>
  <si>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</si>
  <si>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</si>
  <si>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</si>
  <si>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</si>
  <si>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</si>
  <si>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</si>
  <si>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</si>
  <si>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</si>
  <si>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</si>
  <si>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</si>
  <si>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</si>
  <si>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</si>
  <si>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</si>
  <si>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</si>
  <si>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</si>
  <si>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</si>
  <si>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</si>
  <si>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</si>
  <si>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</si>
  <si>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</si>
  <si>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</si>
  <si>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</si>
  <si>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</si>
  <si>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</si>
  <si>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</si>
  <si>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</si>
  <si>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</si>
  <si>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</si>
  <si>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</si>
  <si>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</si>
  <si>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</si>
  <si>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</si>
  <si>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</si>
  <si>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</si>
  <si>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</si>
  <si>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</si>
  <si>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</si>
  <si>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</si>
  <si>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</si>
  <si>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</si>
  <si>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</si>
  <si>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</si>
  <si>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</si>
  <si>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</si>
  <si>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</si>
  <si>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</si>
  <si>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</si>
  <si>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</si>
  <si>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</si>
  <si>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</si>
  <si>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</si>
  <si>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</si>
  <si>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</si>
  <si>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</si>
  <si>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</si>
  <si>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</si>
  <si>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</si>
  <si>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</si>
  <si>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</si>
  <si>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</si>
  <si>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</si>
  <si>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</si>
  <si>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</si>
  <si>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</si>
  <si>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</si>
  <si>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</si>
  <si>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</si>
  <si>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</si>
  <si>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</si>
  <si>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</si>
  <si>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</si>
  <si>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</si>
  <si>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</si>
  <si>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</si>
  <si>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</si>
  <si>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</si>
  <si>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</si>
  <si>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</si>
  <si>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</si>
  <si>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</si>
  <si>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</si>
  <si>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</si>
  <si>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</si>
  <si>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</si>
  <si>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</si>
  <si>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</si>
  <si>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</si>
  <si>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</si>
  <si>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</si>
  <si>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</si>
  <si>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</si>
  <si>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</si>
  <si>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</si>
  <si>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</si>
  <si>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</si>
  <si>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</si>
  <si>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</si>
  <si>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</si>
  <si>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</si>
  <si>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</si>
  <si>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</si>
  <si>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</si>
  <si>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</si>
  <si>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</si>
  <si>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</si>
  <si>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</si>
  <si>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</si>
  <si>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</si>
  <si>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</si>
  <si>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</si>
  <si>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</si>
  <si>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</si>
  <si>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</si>
  <si>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</si>
  <si>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</si>
  <si>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</si>
  <si>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</si>
  <si>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</si>
  <si>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</si>
  <si>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</si>
  <si>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</si>
  <si>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</si>
  <si>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</si>
  <si>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</si>
  <si>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</si>
  <si>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</si>
  <si>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</si>
  <si>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</si>
  <si>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</si>
  <si>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</si>
  <si>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</si>
  <si>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</si>
  <si>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</si>
  <si>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</si>
  <si>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</si>
  <si>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</si>
  <si>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</si>
  <si>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</si>
  <si>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</si>
  <si>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</si>
  <si>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</si>
  <si>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</si>
  <si>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</si>
  <si>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</si>
  <si>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</si>
  <si>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</si>
  <si>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</si>
  <si>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</si>
  <si>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</si>
  <si>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</si>
  <si>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</si>
  <si>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</si>
  <si>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</si>
  <si>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</si>
  <si>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</si>
  <si>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</si>
  <si>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</si>
  <si>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</si>
  <si>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</si>
  <si>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</si>
  <si>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</si>
  <si>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</si>
  <si>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</si>
  <si>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</si>
  <si>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</si>
  <si>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</si>
  <si>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</si>
  <si>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</si>
  <si>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</si>
  <si>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</si>
  <si>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</si>
  <si>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</si>
  <si>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</si>
  <si>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</si>
  <si>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</si>
  <si>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</si>
  <si>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</si>
  <si>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</si>
  <si>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</si>
  <si>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</si>
  <si>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</si>
  <si>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</si>
  <si>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</si>
  <si>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</si>
  <si>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</si>
  <si>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</si>
  <si>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</si>
  <si>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</si>
  <si>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</si>
  <si>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</si>
  <si>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</si>
  <si>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</si>
  <si>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</si>
  <si>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</si>
  <si>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</si>
  <si>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</si>
  <si>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</si>
  <si>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</si>
  <si>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</si>
  <si>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</si>
  <si>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</si>
  <si>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</si>
  <si>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</si>
  <si>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</si>
  <si>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</si>
  <si>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</si>
  <si>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</si>
  <si>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</si>
  <si>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</si>
  <si>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</si>
  <si>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</si>
  <si>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</si>
  <si>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</si>
  <si>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</si>
  <si>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</si>
  <si>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</si>
  <si>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</si>
  <si>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</si>
  <si>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</si>
  <si>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</si>
  <si>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</si>
  <si>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</si>
  <si>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</si>
  <si>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</si>
  <si>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</si>
  <si>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</si>
  <si>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</si>
  <si>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</si>
  <si>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</si>
  <si>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</si>
  <si>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</si>
  <si>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</si>
  <si>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</si>
  <si>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</si>
  <si>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</si>
  <si>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</si>
  <si>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</si>
  <si>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</si>
  <si>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</si>
  <si>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</si>
  <si>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</si>
  <si>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</si>
  <si>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</si>
  <si>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</si>
  <si>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</si>
  <si>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</si>
  <si>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</si>
  <si>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</si>
  <si>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</si>
  <si>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</si>
  <si>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</si>
  <si>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</si>
  <si>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</si>
  <si>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</si>
  <si>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</si>
  <si>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</si>
  <si>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</si>
  <si>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</si>
  <si>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</si>
  <si>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</si>
  <si>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</si>
  <si>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</si>
  <si>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</si>
  <si>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</si>
  <si>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</si>
  <si>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</si>
  <si>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</si>
  <si>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</si>
  <si>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</si>
  <si>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</si>
  <si>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</si>
  <si>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</si>
  <si>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</si>
  <si>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</si>
  <si>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</si>
  <si>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</si>
  <si>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</si>
  <si>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</si>
  <si>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</si>
  <si>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</si>
  <si>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</si>
  <si>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</si>
  <si>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</si>
  <si>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</si>
  <si>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</si>
  <si>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</si>
  <si>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</si>
  <si>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</si>
  <si>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</si>
  <si>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</si>
  <si>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</si>
  <si>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</si>
  <si>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</si>
  <si>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</si>
  <si>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</si>
  <si>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</si>
  <si>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</si>
  <si>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</si>
  <si>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</si>
  <si>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</si>
  <si>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</si>
  <si>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</si>
  <si>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</si>
  <si>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</si>
  <si>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</si>
  <si>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</si>
  <si>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</si>
  <si>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</si>
  <si>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</si>
  <si>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</si>
  <si>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</si>
  <si>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</si>
  <si>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</si>
  <si>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</si>
  <si>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</si>
  <si>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</si>
  <si>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</si>
  <si>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</si>
  <si>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</si>
  <si>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</si>
  <si>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</si>
  <si>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</si>
  <si>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</si>
  <si>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</si>
  <si>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</si>
  <si>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</si>
  <si>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</si>
  <si>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</si>
  <si>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</si>
  <si>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</si>
  <si>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</si>
  <si>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</si>
  <si>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</si>
  <si>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</si>
  <si>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</si>
  <si>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</si>
  <si>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</si>
  <si>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</si>
  <si>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</si>
  <si>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</si>
  <si>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</si>
  <si>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</si>
  <si>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</si>
  <si>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</si>
  <si>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</si>
  <si>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</si>
  <si>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</si>
  <si>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</si>
  <si>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</si>
  <si>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</si>
  <si>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</si>
  <si>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</si>
  <si>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</si>
  <si>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</si>
  <si>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</si>
  <si>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</si>
  <si>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</si>
  <si>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</si>
  <si>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</si>
  <si>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</si>
  <si>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</si>
  <si>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</si>
  <si>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</si>
  <si>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</si>
  <si>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</si>
  <si>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</si>
  <si>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</si>
  <si>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</si>
  <si>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</si>
  <si>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</si>
  <si>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</si>
  <si>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</si>
  <si>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</si>
  <si>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</si>
  <si>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</si>
  <si>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</si>
  <si>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</si>
  <si>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</si>
  <si>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</si>
  <si>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</si>
  <si>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</si>
  <si>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</si>
  <si>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</si>
  <si>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</si>
  <si>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</si>
  <si>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</si>
  <si>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</si>
  <si>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</si>
  <si>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</si>
  <si>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</si>
  <si>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</si>
  <si>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</si>
  <si>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</si>
  <si>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</si>
  <si>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</si>
  <si>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</si>
  <si>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</si>
  <si>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</si>
  <si>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</si>
  <si>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</si>
  <si>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</si>
  <si>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</si>
  <si>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</si>
  <si>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</si>
  <si>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</si>
  <si>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</si>
  <si>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</si>
  <si>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</si>
  <si>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</si>
  <si>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</si>
  <si>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</si>
  <si>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</si>
  <si>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</si>
  <si>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</si>
  <si>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</si>
  <si>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</si>
  <si>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</si>
  <si>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</si>
  <si>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</si>
  <si>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</si>
  <si>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</si>
  <si>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</si>
  <si>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</si>
  <si>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</si>
  <si>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</si>
  <si>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</si>
  <si>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</si>
  <si>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</si>
  <si>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</si>
  <si>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</si>
  <si>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</si>
  <si>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</si>
  <si>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</si>
  <si>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</si>
  <si>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</si>
  <si>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</si>
  <si>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</si>
  <si>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</si>
  <si>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</si>
  <si>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</si>
  <si>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</si>
  <si>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</si>
  <si>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</si>
  <si>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</si>
  <si>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</si>
  <si>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</si>
  <si>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</si>
  <si>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</si>
  <si>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</si>
  <si>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</si>
  <si>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</si>
  <si>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</si>
  <si>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</si>
  <si>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</si>
  <si>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</si>
  <si>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</si>
  <si>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</si>
  <si>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</si>
  <si>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</si>
  <si>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</si>
  <si>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</si>
  <si>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</si>
  <si>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</si>
  <si>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</si>
  <si>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</si>
  <si>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</si>
  <si>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</si>
  <si>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</si>
  <si>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</si>
  <si>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</si>
  <si>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</si>
  <si>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</si>
  <si>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</si>
  <si>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</si>
  <si>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</si>
  <si>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</si>
  <si>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</si>
  <si>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</si>
  <si>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</si>
  <si>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</si>
  <si>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</si>
  <si>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</si>
  <si>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</si>
  <si>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</si>
  <si>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</si>
  <si>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</si>
  <si>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</si>
  <si>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</si>
  <si>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</si>
  <si>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</si>
  <si>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</si>
  <si>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</si>
  <si>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</si>
  <si>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</si>
  <si>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</si>
  <si>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</si>
  <si>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</si>
  <si>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</si>
  <si>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</si>
  <si>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</si>
  <si>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</si>
  <si>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</si>
  <si>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</si>
  <si>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</si>
  <si>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</si>
  <si>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</si>
  <si>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</si>
  <si>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</si>
  <si>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</si>
  <si>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</si>
  <si>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</si>
  <si>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</si>
  <si>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</si>
  <si>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</si>
  <si>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</si>
  <si>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</si>
  <si>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</si>
  <si>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</si>
  <si>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</si>
  <si>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</si>
  <si>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</si>
  <si>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</si>
  <si>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</si>
  <si>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</si>
  <si>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</si>
  <si>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</si>
  <si>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</si>
  <si>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</si>
  <si>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</si>
  <si>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</si>
  <si>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</si>
  <si>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</si>
  <si>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</si>
  <si>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</si>
  <si>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</si>
  <si>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</si>
  <si>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</si>
  <si>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</si>
  <si>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</si>
  <si>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</si>
  <si>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</si>
  <si>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</si>
  <si>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</si>
  <si>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</si>
  <si>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</si>
  <si>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</si>
  <si>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</si>
  <si>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</si>
  <si>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</si>
  <si>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</si>
  <si>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</si>
  <si>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</si>
  <si>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</si>
  <si>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</si>
  <si>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</si>
  <si>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</si>
  <si>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</si>
  <si>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</si>
  <si>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</si>
  <si>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</si>
  <si>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</si>
  <si>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</si>
  <si>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</si>
  <si>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</si>
  <si>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</si>
  <si>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</si>
  <si>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</si>
  <si>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</si>
  <si>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</si>
  <si>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</si>
  <si>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</si>
  <si>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</si>
  <si>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</si>
  <si>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</si>
  <si>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</si>
  <si>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</si>
  <si>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</si>
  <si>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</si>
  <si>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</si>
  <si>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</si>
  <si>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</si>
  <si>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</si>
  <si>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</si>
  <si>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</si>
  <si>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</si>
  <si>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</si>
  <si>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</si>
  <si>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</si>
  <si>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</si>
  <si>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</si>
  <si>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</si>
  <si>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</si>
  <si>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</si>
  <si>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</si>
  <si>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</si>
  <si>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</si>
  <si>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</si>
  <si>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</si>
  <si>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</si>
  <si>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</si>
  <si>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</si>
  <si>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</si>
  <si>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</si>
  <si>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</si>
  <si>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</si>
  <si>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</si>
  <si>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</si>
  <si>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</si>
  <si>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</si>
  <si>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</si>
  <si>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</si>
  <si>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</si>
  <si>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</si>
  <si>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</si>
  <si>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</si>
  <si>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</si>
  <si>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</si>
  <si>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</si>
  <si>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</si>
  <si>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</si>
  <si>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</si>
  <si>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</si>
  <si>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</si>
  <si>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</si>
  <si>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</si>
  <si>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</si>
  <si>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</si>
  <si>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</si>
  <si>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</si>
  <si>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</si>
  <si>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</si>
  <si>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</si>
  <si>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</si>
  <si>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</si>
  <si>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</si>
  <si>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</si>
  <si>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</si>
  <si>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</si>
  <si>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</si>
  <si>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</si>
  <si>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</si>
  <si>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</si>
  <si>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</si>
  <si>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</si>
  <si>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</si>
  <si>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</si>
  <si>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</si>
  <si>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</si>
  <si>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</si>
  <si>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</si>
  <si>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</si>
  <si>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</si>
  <si>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</si>
  <si>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</si>
  <si>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</si>
  <si>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</si>
  <si>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</si>
  <si>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</si>
  <si>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</si>
  <si>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</si>
  <si>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</si>
  <si>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</si>
  <si>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</si>
  <si>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</si>
  <si>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</si>
  <si>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</si>
  <si>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</si>
  <si>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</si>
  <si>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</si>
  <si>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</si>
  <si>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</si>
  <si>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</si>
  <si>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</si>
  <si>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</si>
  <si>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</si>
  <si>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</si>
  <si>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</si>
  <si>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</si>
  <si>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</si>
  <si>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</si>
  <si>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</si>
  <si>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</si>
  <si>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</si>
  <si>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</si>
  <si>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</si>
  <si>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</si>
  <si>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</si>
  <si>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</si>
  <si>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</si>
  <si>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</si>
  <si>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</si>
  <si>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</si>
  <si>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</si>
  <si>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</si>
  <si>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</si>
  <si>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</si>
  <si>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</si>
  <si>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</si>
  <si>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</si>
  <si>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</si>
  <si>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</si>
  <si>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</si>
  <si>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</si>
  <si>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</si>
  <si>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</si>
  <si>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</si>
  <si>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</si>
  <si>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</si>
  <si>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</si>
  <si>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</si>
  <si>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</si>
  <si>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</si>
  <si>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</si>
  <si>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</si>
  <si>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</si>
  <si>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</si>
  <si>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</si>
  <si>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</si>
  <si>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</si>
  <si>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</si>
  <si>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</si>
  <si>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</si>
  <si>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</si>
  <si>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</si>
  <si>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</si>
  <si>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</si>
  <si>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</si>
  <si>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</si>
  <si>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</si>
  <si>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</si>
  <si>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</si>
  <si>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</si>
  <si>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</si>
  <si>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</si>
  <si>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</si>
  <si>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</si>
  <si>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</si>
  <si>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</si>
  <si>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</si>
  <si>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</si>
  <si>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</si>
  <si>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</si>
  <si>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</si>
  <si>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</si>
  <si>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</si>
  <si>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</si>
  <si>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</si>
  <si>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</si>
  <si>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</si>
  <si>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</si>
  <si>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</si>
  <si>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</si>
  <si>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</si>
  <si>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</si>
  <si>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</si>
  <si>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</si>
  <si>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</si>
  <si>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</si>
  <si>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</si>
  <si>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</si>
  <si>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</si>
  <si>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</si>
  <si>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</si>
  <si>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</si>
  <si>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</si>
  <si>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</si>
  <si>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</si>
  <si>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</si>
  <si>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</si>
  <si>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</si>
  <si>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</si>
  <si>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</si>
  <si>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</si>
  <si>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</si>
  <si>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</si>
  <si>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</si>
  <si>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</si>
  <si>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</si>
  <si>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</si>
  <si>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</si>
  <si>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</si>
  <si>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</si>
  <si>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</si>
  <si>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</si>
  <si>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</si>
  <si>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</si>
  <si>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</si>
  <si>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</si>
  <si>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</si>
  <si>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</si>
  <si>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</si>
  <si>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</si>
  <si>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</si>
  <si>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</si>
  <si>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</si>
  <si>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</si>
  <si>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</si>
  <si>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</si>
  <si>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</si>
  <si>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</si>
  <si>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</si>
  <si>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</si>
  <si>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</si>
  <si>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</si>
  <si>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</si>
  <si>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</si>
  <si>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</si>
  <si>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</si>
  <si>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</si>
  <si>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</si>
  <si>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</si>
  <si>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</si>
  <si>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</si>
  <si>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</si>
  <si>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</si>
  <si>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</si>
  <si>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</si>
  <si>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</si>
  <si>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</si>
  <si>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</si>
  <si>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</si>
  <si>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</si>
  <si>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</si>
  <si>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</si>
  <si>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</si>
  <si>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</si>
  <si>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</si>
  <si>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</si>
  <si>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</si>
  <si>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</si>
  <si>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</si>
  <si>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</si>
  <si>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</si>
  <si>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</si>
  <si>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</si>
  <si>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</si>
  <si>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</si>
  <si>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</si>
  <si>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</si>
  <si>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</si>
  <si>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</si>
  <si>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</si>
  <si>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</si>
  <si>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</si>
  <si>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</si>
  <si>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</si>
  <si>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</si>
  <si>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</si>
  <si>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</si>
  <si>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</si>
  <si>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</si>
  <si>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</si>
  <si>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</si>
  <si>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</si>
  <si>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</si>
  <si>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</si>
  <si>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</si>
  <si>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</si>
  <si>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</si>
  <si>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</si>
  <si>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</si>
  <si>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</si>
  <si>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</si>
  <si>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</si>
  <si>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</si>
  <si>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</si>
  <si>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</si>
  <si>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</si>
  <si>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</si>
  <si>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</si>
  <si>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</si>
  <si>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</si>
  <si>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</si>
  <si>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</si>
  <si>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</si>
  <si>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</si>
  <si>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</si>
  <si>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</si>
  <si>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</si>
  <si>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</si>
  <si>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</si>
  <si>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</si>
  <si>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</si>
  <si>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</si>
  <si>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</si>
  <si>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</si>
  <si>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</si>
  <si>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</si>
  <si>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</si>
  <si>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</si>
  <si>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</si>
  <si>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</si>
  <si>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</si>
  <si>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</si>
  <si>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</si>
  <si>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</si>
  <si>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</si>
  <si>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</si>
  <si>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</si>
  <si>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</si>
  <si>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</si>
  <si>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</si>
  <si>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</si>
  <si>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</si>
  <si>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</si>
  <si>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</si>
  <si>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</si>
  <si>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</si>
  <si>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</si>
  <si>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</si>
  <si>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</si>
  <si>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</si>
  <si>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</si>
  <si>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</si>
  <si>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</si>
  <si>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</si>
  <si>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</si>
  <si>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</si>
  <si>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</si>
  <si>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</si>
  <si>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</si>
  <si>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</si>
  <si>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</si>
  <si>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</si>
  <si>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</si>
  <si>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</si>
  <si>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</si>
  <si>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</si>
  <si>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</si>
  <si>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</si>
  <si>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</si>
  <si>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</si>
  <si>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</si>
  <si>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</si>
  <si>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</si>
  <si>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</si>
  <si>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</si>
  <si>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</si>
  <si>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</si>
  <si>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</si>
  <si>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</si>
  <si>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</si>
  <si>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</si>
  <si>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</si>
  <si>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</si>
  <si>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</si>
  <si>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</si>
  <si>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</si>
  <si>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</si>
  <si>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</si>
  <si>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</si>
  <si>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</si>
  <si>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</si>
  <si>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</si>
  <si>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</si>
  <si>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</si>
  <si>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</si>
  <si>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</si>
  <si>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</si>
  <si>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</si>
  <si>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</si>
  <si>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</si>
  <si>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</si>
  <si>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</si>
  <si>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</si>
  <si>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</si>
  <si>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</si>
  <si>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</si>
  <si>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</si>
  <si>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</si>
  <si>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</si>
  <si>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</si>
  <si>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</si>
  <si>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</si>
  <si>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</si>
  <si>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</si>
  <si>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</si>
  <si>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</si>
  <si>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</si>
  <si>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</si>
  <si>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</si>
  <si>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</si>
  <si>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</si>
  <si>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</si>
  <si>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</si>
  <si>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</si>
  <si>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</si>
  <si>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</si>
  <si>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</si>
  <si>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</si>
  <si>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</si>
  <si>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</si>
  <si>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</si>
  <si>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</si>
  <si>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</si>
  <si>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</si>
  <si>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</si>
  <si>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</si>
  <si>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</si>
  <si>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</si>
  <si>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</si>
  <si>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</si>
  <si>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</si>
  <si>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</si>
  <si>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</si>
  <si>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</si>
  <si>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</si>
  <si>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</si>
  <si>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</si>
  <si>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</si>
  <si>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</si>
  <si>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</si>
  <si>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</si>
  <si>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</si>
  <si>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</si>
  <si>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</si>
  <si>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</si>
  <si>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</si>
  <si>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</si>
  <si>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</si>
  <si>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</si>
  <si>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</si>
  <si>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</si>
  <si>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</si>
  <si>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</si>
  <si>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</si>
  <si>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</si>
  <si>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</si>
  <si>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</si>
  <si>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</si>
  <si>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</si>
  <si>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</si>
  <si>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</si>
  <si>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</si>
  <si>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</si>
  <si>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</si>
  <si>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</si>
  <si>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</si>
  <si>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</si>
  <si>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</si>
  <si>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</si>
  <si>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</si>
  <si>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</si>
  <si>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</si>
  <si>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</si>
  <si>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</si>
  <si>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</si>
  <si>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</si>
  <si>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</si>
  <si>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</si>
  <si>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</si>
  <si>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</si>
  <si>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</si>
  <si>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</si>
  <si>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</si>
  <si>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</si>
  <si>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</si>
  <si>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</si>
  <si>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</si>
  <si>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</si>
  <si>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</si>
  <si>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</si>
  <si>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</si>
  <si>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</si>
  <si>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</si>
  <si>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</si>
  <si>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</si>
  <si>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</si>
  <si>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</si>
  <si>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</si>
  <si>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</si>
  <si>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</si>
  <si>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</si>
  <si>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</si>
  <si>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</si>
  <si>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</si>
  <si>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</si>
  <si>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</si>
  <si>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</si>
  <si>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</si>
  <si>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</si>
  <si>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</si>
  <si>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</si>
  <si>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</si>
  <si>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</si>
  <si>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</si>
  <si>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</si>
  <si>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</si>
  <si>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</si>
  <si>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</si>
  <si>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</si>
  <si>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</si>
  <si>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</si>
  <si>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</si>
  <si>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</si>
  <si>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</si>
  <si>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</si>
  <si>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</si>
  <si>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</si>
  <si>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</si>
  <si>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</si>
  <si>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</si>
  <si>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</si>
  <si>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</si>
  <si>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</si>
  <si>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</si>
  <si>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</si>
  <si>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</si>
  <si>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</si>
  <si>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</si>
  <si>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</si>
  <si>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</si>
  <si>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</si>
  <si>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</si>
  <si>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</si>
  <si>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</si>
  <si>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</si>
  <si>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</si>
  <si>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</si>
  <si>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</si>
  <si>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</si>
  <si>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</si>
  <si>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</si>
  <si>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</si>
  <si>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</si>
  <si>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</si>
  <si>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</si>
  <si>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</si>
  <si>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</si>
  <si>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</si>
  <si>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</si>
  <si>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</si>
  <si>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</si>
  <si>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</si>
  <si>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</si>
  <si>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</si>
  <si>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</si>
  <si>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</si>
  <si>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</si>
  <si>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</si>
  <si>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</si>
  <si>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</si>
  <si>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</si>
  <si>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</si>
  <si>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</si>
  <si>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</si>
  <si>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</si>
  <si>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</si>
  <si>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</si>
  <si>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</si>
  <si>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</si>
  <si>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</si>
  <si>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</si>
  <si>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</si>
  <si>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</si>
  <si>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</si>
  <si>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</si>
  <si>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</si>
  <si>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</si>
  <si>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</si>
  <si>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</si>
  <si>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</si>
  <si>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</si>
  <si>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</si>
  <si>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</si>
  <si>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</si>
  <si>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</si>
  <si>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</si>
  <si>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</si>
  <si>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</si>
  <si>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</si>
  <si>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</si>
  <si>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</si>
  <si>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</si>
  <si>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</si>
  <si>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</si>
  <si>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</si>
  <si>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</si>
  <si>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</si>
  <si>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</si>
  <si>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</si>
  <si>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</si>
  <si>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</si>
  <si>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</si>
  <si>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</si>
  <si>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</si>
  <si>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</si>
  <si>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</si>
  <si>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</si>
  <si>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</si>
  <si>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</si>
  <si>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</si>
  <si>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</si>
  <si>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</si>
  <si>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</si>
  <si>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</si>
  <si>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</si>
  <si>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</si>
  <si>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</si>
  <si>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</si>
  <si>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</si>
  <si>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</si>
  <si>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</si>
  <si>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</si>
  <si>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</si>
  <si>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</si>
  <si>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</si>
  <si>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</si>
  <si>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</si>
  <si>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</si>
  <si>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</si>
  <si>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</si>
  <si>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</si>
  <si>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</si>
  <si>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</si>
  <si>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</si>
  <si>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</si>
  <si>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</si>
  <si>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</si>
  <si>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</si>
  <si>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</si>
  <si>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</si>
  <si>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</si>
  <si>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</si>
  <si>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</si>
  <si>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</si>
  <si>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</si>
  <si>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</si>
  <si>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</si>
  <si>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</si>
  <si>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</si>
  <si>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</si>
  <si>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</si>
  <si>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</si>
  <si>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</si>
  <si>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</si>
  <si>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</si>
  <si>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</si>
  <si>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</si>
  <si>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</si>
  <si>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</si>
  <si>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</si>
  <si>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</si>
  <si>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</si>
  <si>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</si>
  <si>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</si>
  <si>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</si>
  <si>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</si>
  <si>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</si>
  <si>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</si>
  <si>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</si>
  <si>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</si>
  <si>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</si>
  <si>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</si>
  <si>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</si>
  <si>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</si>
  <si>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</si>
  <si>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</si>
  <si>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</si>
  <si>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</si>
  <si>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</si>
  <si>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</si>
  <si>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</si>
  <si>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</si>
  <si>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</si>
  <si>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</si>
  <si>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</si>
  <si>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</si>
  <si>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</si>
  <si>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</si>
  <si>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</si>
  <si>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</si>
  <si>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</si>
  <si>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</si>
  <si>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</si>
  <si>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</si>
  <si>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</si>
  <si>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</si>
  <si>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</si>
  <si>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</si>
  <si>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</si>
  <si>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</si>
  <si>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</si>
  <si>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</si>
  <si>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</si>
  <si>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</si>
  <si>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</si>
  <si>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</si>
  <si>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</si>
  <si>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</si>
  <si>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</si>
  <si>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</si>
  <si>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</si>
  <si>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</si>
  <si>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</si>
  <si>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</si>
  <si>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</si>
  <si>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</si>
  <si>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</si>
  <si>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</si>
  <si>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</si>
  <si>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</si>
  <si>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</si>
  <si>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</si>
  <si>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</si>
  <si>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</si>
  <si>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</si>
  <si>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</si>
  <si>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</si>
  <si>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</si>
  <si>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</si>
  <si>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</si>
  <si>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</si>
  <si>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</si>
  <si>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</si>
  <si>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</si>
  <si>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</si>
  <si>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</si>
  <si>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</si>
  <si>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</si>
  <si>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</si>
  <si>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</si>
  <si>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</si>
  <si>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</si>
  <si>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</si>
  <si>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</si>
  <si>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</si>
  <si>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</si>
  <si>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</si>
  <si>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</si>
  <si>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</si>
  <si>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</si>
  <si>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</si>
  <si>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</si>
  <si>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</si>
  <si>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</si>
  <si>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</si>
  <si>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</si>
  <si>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</si>
  <si>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</si>
  <si>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</si>
  <si>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</si>
  <si>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</si>
  <si>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</si>
  <si>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</si>
  <si>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</si>
  <si>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</si>
  <si>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</si>
  <si>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</si>
  <si>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</si>
  <si>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</si>
  <si>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</si>
  <si>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</si>
  <si>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</si>
  <si>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</si>
  <si>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</si>
  <si>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</si>
  <si>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</si>
  <si>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</si>
  <si>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</si>
  <si>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</si>
  <si>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</si>
  <si>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</si>
  <si>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</si>
  <si>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</si>
  <si>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</si>
  <si>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</si>
  <si>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</si>
  <si>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</si>
  <si>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</si>
  <si>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</si>
  <si>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</si>
  <si>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</si>
  <si>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</si>
  <si>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</si>
  <si>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</si>
  <si>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</si>
  <si>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</si>
  <si>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</si>
  <si>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</si>
  <si>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</si>
  <si>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</si>
  <si>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</si>
  <si>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</si>
  <si>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</si>
  <si>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</si>
  <si>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</si>
  <si>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</si>
  <si>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</si>
  <si>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</si>
  <si>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</si>
  <si>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</si>
  <si>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</si>
  <si>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</si>
  <si>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</si>
  <si>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</si>
  <si>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</si>
  <si>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</si>
  <si>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</si>
  <si>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</si>
  <si>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</si>
  <si>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</si>
  <si>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</si>
  <si>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</si>
  <si>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</si>
  <si>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</si>
  <si>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</si>
  <si>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</si>
  <si>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</si>
  <si>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</si>
  <si>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</si>
  <si>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</si>
  <si>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</si>
  <si>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</si>
  <si>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</si>
  <si>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</si>
  <si>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</si>
  <si>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</si>
  <si>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</si>
  <si>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</si>
  <si>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</si>
  <si>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</si>
  <si>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</si>
  <si>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</si>
  <si>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</si>
  <si>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</si>
  <si>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</si>
  <si>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</si>
  <si>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</si>
  <si>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</si>
  <si>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</si>
  <si>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</si>
  <si>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</si>
  <si>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</si>
  <si>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</si>
  <si>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</si>
  <si>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</si>
  <si>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</si>
  <si>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</si>
  <si>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</si>
  <si>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</si>
  <si>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</si>
  <si>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</si>
  <si>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</si>
  <si>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</si>
  <si>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</si>
  <si>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</si>
  <si>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</si>
  <si>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</si>
  <si>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</si>
  <si>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</si>
  <si>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</si>
  <si>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</si>
  <si>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</si>
  <si>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</si>
  <si>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</si>
  <si>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</si>
  <si>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</si>
  <si>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</si>
  <si>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</si>
  <si>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</si>
  <si>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</si>
  <si>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</si>
  <si>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</si>
  <si>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</si>
  <si>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</si>
  <si>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</si>
  <si>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</si>
  <si>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</si>
  <si>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</si>
  <si>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</si>
  <si>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</si>
  <si>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</si>
  <si>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</si>
  <si>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</si>
  <si>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</si>
  <si>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</si>
  <si>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</si>
  <si>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</si>
  <si>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</si>
  <si>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</si>
  <si>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</si>
  <si>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</si>
  <si>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</si>
  <si>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</si>
  <si>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</si>
  <si>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</si>
  <si>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</si>
  <si>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</si>
  <si>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</si>
  <si>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</si>
  <si>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</si>
  <si>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</si>
  <si>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</si>
  <si>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</si>
  <si>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</si>
  <si>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</si>
  <si>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</si>
  <si>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</si>
  <si>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</si>
  <si>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</si>
  <si>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</si>
  <si>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</si>
  <si>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</si>
  <si>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</si>
  <si>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</si>
  <si>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</si>
  <si>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</si>
  <si>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</si>
  <si>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</si>
  <si>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</si>
  <si>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</si>
  <si>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</si>
  <si>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</si>
  <si>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</si>
  <si>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</si>
  <si>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</si>
  <si>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</si>
  <si>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</si>
  <si>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</si>
  <si>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</si>
  <si>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</si>
  <si>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</si>
  <si>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</si>
  <si>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</si>
  <si>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</si>
  <si>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</si>
  <si>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</si>
  <si>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</si>
  <si>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</si>
  <si>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</si>
  <si>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</si>
  <si>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</si>
  <si>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</si>
  <si>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</si>
  <si>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</si>
  <si>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</si>
  <si>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</si>
  <si>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</si>
  <si>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</si>
  <si>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</si>
  <si>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</si>
  <si>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</si>
  <si>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</si>
  <si>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</si>
  <si>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</si>
  <si>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</si>
  <si>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</si>
  <si>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</si>
  <si>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</si>
  <si>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</si>
  <si>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</si>
  <si>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</si>
  <si>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</si>
  <si>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</si>
  <si>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</si>
  <si>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</si>
  <si>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</si>
  <si>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</si>
  <si>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</si>
  <si>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</si>
  <si>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</si>
  <si>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</si>
  <si>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</si>
  <si>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</si>
  <si>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</si>
  <si>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</si>
  <si>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</si>
  <si>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</si>
  <si>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</si>
  <si>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</si>
  <si>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</si>
  <si>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</si>
  <si>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</si>
  <si>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</si>
  <si>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</si>
  <si>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</si>
  <si>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</si>
  <si>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</si>
  <si>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</si>
  <si>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</si>
  <si>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</si>
  <si>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</si>
  <si>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</si>
  <si>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</si>
  <si>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</si>
  <si>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</si>
  <si>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</si>
  <si>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</si>
  <si>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</si>
  <si>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</si>
  <si>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</si>
  <si>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</si>
  <si>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</si>
  <si>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</si>
  <si>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</si>
  <si>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</si>
  <si>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</si>
  <si>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</si>
  <si>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</si>
  <si>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</si>
  <si>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</si>
  <si>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</si>
  <si>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</si>
  <si>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</si>
  <si>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</si>
  <si>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</si>
  <si>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</si>
  <si>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</si>
  <si>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</si>
  <si>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</si>
  <si>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</si>
  <si>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</si>
  <si>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</si>
  <si>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</si>
  <si>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</si>
  <si>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</si>
  <si>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</si>
  <si>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</si>
  <si>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</si>
  <si>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</si>
  <si>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</si>
  <si>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</si>
  <si>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</si>
  <si>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</si>
  <si>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</si>
  <si>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</si>
  <si>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</si>
  <si>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</si>
  <si>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</si>
  <si>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</si>
  <si>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</si>
  <si>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</si>
  <si>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</si>
  <si>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</si>
  <si>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</si>
  <si>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</si>
  <si>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</si>
  <si>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</si>
  <si>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</si>
  <si>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</si>
  <si>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</si>
  <si>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</si>
  <si>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</si>
  <si>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</si>
  <si>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</si>
  <si>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</si>
  <si>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</si>
  <si>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</si>
  <si>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</si>
  <si>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</si>
  <si>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</si>
  <si>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</si>
  <si>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</si>
  <si>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</si>
  <si>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</si>
  <si>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</si>
  <si>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</si>
  <si>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</si>
  <si>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</si>
  <si>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</si>
  <si>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</si>
  <si>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</si>
  <si>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</si>
  <si>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</si>
  <si>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</si>
  <si>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</si>
  <si>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</si>
  <si>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</si>
  <si>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</si>
  <si>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</si>
  <si>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</si>
  <si>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</si>
  <si>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</si>
  <si>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</si>
  <si>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</si>
  <si>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</si>
  <si>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</si>
  <si>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</si>
  <si>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</si>
  <si>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</si>
  <si>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</si>
  <si>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</si>
  <si>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</si>
  <si>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</si>
  <si>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</si>
  <si>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</si>
  <si>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</si>
  <si>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</si>
  <si>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</si>
  <si>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</si>
  <si>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</si>
  <si>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</si>
  <si>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</si>
  <si>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</si>
  <si>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</si>
  <si>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</si>
  <si>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</si>
  <si>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</si>
  <si>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</si>
  <si>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</si>
  <si>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</si>
  <si>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</si>
  <si>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</si>
  <si>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</si>
  <si>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</si>
  <si>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</si>
  <si>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</si>
  <si>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</si>
  <si>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</si>
  <si>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</si>
  <si>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</si>
  <si>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</si>
  <si>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</si>
  <si>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</si>
  <si>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</si>
  <si>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</si>
  <si>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</si>
  <si>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</si>
  <si>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</si>
  <si>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</si>
  <si>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</si>
  <si>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</si>
  <si>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</si>
  <si>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</si>
  <si>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</si>
  <si>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</si>
  <si>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</si>
  <si>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</si>
  <si>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</si>
  <si>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</si>
  <si>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</si>
  <si>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</si>
  <si>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</si>
  <si>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</si>
  <si>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</si>
  <si>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</si>
  <si>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</si>
  <si>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</si>
  <si>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</si>
  <si>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</si>
  <si>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</si>
  <si>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</si>
  <si>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</si>
  <si>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</si>
  <si>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</si>
  <si>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</si>
  <si>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</si>
  <si>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</si>
  <si>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</si>
  <si>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</si>
  <si>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</si>
  <si>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</si>
  <si>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</si>
  <si>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</si>
  <si>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</si>
  <si>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</si>
  <si>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</si>
  <si>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</si>
  <si>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</si>
  <si>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</si>
  <si>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</si>
  <si>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</si>
  <si>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</si>
  <si>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</si>
  <si>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</si>
  <si>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</si>
  <si>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</si>
  <si>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</si>
  <si>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</si>
  <si>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</si>
  <si>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</si>
  <si>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</si>
  <si>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</si>
  <si>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</si>
  <si>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</si>
  <si>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</si>
  <si>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</si>
  <si>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</si>
  <si>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</si>
  <si>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</si>
  <si>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</si>
  <si>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</si>
  <si>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</si>
  <si>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</si>
  <si>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</si>
  <si>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</si>
  <si>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</si>
  <si>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</si>
  <si>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</si>
  <si>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</si>
  <si>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</si>
  <si>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</si>
  <si>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</si>
  <si>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</si>
  <si>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</si>
  <si>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</si>
  <si>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</si>
  <si>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</si>
  <si>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</si>
  <si>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</si>
  <si>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</si>
  <si>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</si>
  <si>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</si>
  <si>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</si>
  <si>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</si>
  <si>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</si>
  <si>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</si>
  <si>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</si>
  <si>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</si>
  <si>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</si>
  <si>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</si>
  <si>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</si>
  <si>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</si>
  <si>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</si>
  <si>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</si>
  <si>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</si>
  <si>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</si>
  <si>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</si>
  <si>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</si>
  <si>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</si>
  <si>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</si>
  <si>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</si>
  <si>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</si>
  <si>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</si>
  <si>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</si>
  <si>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</si>
  <si>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</si>
  <si>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</si>
  <si>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</si>
  <si>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</si>
  <si>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</si>
  <si>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</si>
  <si>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</si>
  <si>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</si>
  <si>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</si>
  <si>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</si>
  <si>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</si>
  <si>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</si>
  <si>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</si>
  <si>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</si>
  <si>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</si>
  <si>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</si>
  <si>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</si>
  <si>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</si>
  <si>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</si>
  <si>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</si>
  <si>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</si>
  <si>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</si>
  <si>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</si>
  <si>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</si>
  <si>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</si>
  <si>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</si>
  <si>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</si>
  <si>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</si>
  <si>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</si>
  <si>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</si>
  <si>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</si>
  <si>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</si>
  <si>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</si>
  <si>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</si>
  <si>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</si>
  <si>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</si>
  <si>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</si>
  <si>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</si>
  <si>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</si>
  <si>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</si>
  <si>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</si>
  <si>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</si>
  <si>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</si>
  <si>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</si>
  <si>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</si>
  <si>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</si>
  <si>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</si>
  <si>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</si>
  <si>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</si>
  <si>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</si>
  <si>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</si>
  <si>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</si>
  <si>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</si>
  <si>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</si>
  <si>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</si>
  <si>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</si>
  <si>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</si>
  <si>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</si>
  <si>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</si>
  <si>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</si>
  <si>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</si>
  <si>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</si>
  <si>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</si>
  <si>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</si>
  <si>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</si>
  <si>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</si>
  <si>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</si>
  <si>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</si>
  <si>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</si>
  <si>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</si>
  <si>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</si>
  <si>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</si>
  <si>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</si>
  <si>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</si>
  <si>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</si>
  <si>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</si>
  <si>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</si>
  <si>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</si>
  <si>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</si>
  <si>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</si>
  <si>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</si>
  <si>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</si>
  <si>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</si>
  <si>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</si>
  <si>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</si>
  <si>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</si>
  <si>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</si>
  <si>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</si>
  <si>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</si>
  <si>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</si>
  <si>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</si>
  <si>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</si>
  <si>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</si>
  <si>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</si>
  <si>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</si>
  <si>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</si>
  <si>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</si>
  <si>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</si>
  <si>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</si>
  <si>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</si>
  <si>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</si>
  <si>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</si>
  <si>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</si>
  <si>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</si>
  <si>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</si>
  <si>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</si>
  <si>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</si>
  <si>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</si>
  <si>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</si>
  <si>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</si>
  <si>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</si>
  <si>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</si>
  <si>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</si>
  <si>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</si>
  <si>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</si>
  <si>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</si>
  <si>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</si>
  <si>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</si>
  <si>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</si>
  <si>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</si>
  <si>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</si>
  <si>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</si>
  <si>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</si>
  <si>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</si>
  <si>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</si>
  <si>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</si>
  <si>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</si>
  <si>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</si>
  <si>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</si>
  <si>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</si>
  <si>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</si>
  <si>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</si>
  <si>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</si>
  <si>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</si>
  <si>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</si>
  <si>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</si>
  <si>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</si>
  <si>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</si>
  <si>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</si>
  <si>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</si>
  <si>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</si>
  <si>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</si>
  <si>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</si>
  <si>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</si>
  <si>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</si>
  <si>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</si>
  <si>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</si>
  <si>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</si>
  <si>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</si>
  <si>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</si>
  <si>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</si>
  <si>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</si>
  <si>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</si>
  <si>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</si>
  <si>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</si>
  <si>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</si>
  <si>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</si>
  <si>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</si>
  <si>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</si>
  <si>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</si>
  <si>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</si>
  <si>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</si>
  <si>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</si>
  <si>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</si>
  <si>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</si>
  <si>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</si>
  <si>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</si>
  <si>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</si>
  <si>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</si>
  <si>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</si>
  <si>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</si>
  <si>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</si>
  <si>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</si>
  <si>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</si>
  <si>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</si>
  <si>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</si>
  <si>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</si>
  <si>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</si>
  <si>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</si>
  <si>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</si>
  <si>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</si>
  <si>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</si>
  <si>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</si>
  <si>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</si>
  <si>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</si>
  <si>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</si>
  <si>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</si>
  <si>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</si>
  <si>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</si>
  <si>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</si>
  <si>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</si>
  <si>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</si>
  <si>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</si>
  <si>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</si>
  <si>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</si>
  <si>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</si>
  <si>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</si>
  <si>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</si>
  <si>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</si>
  <si>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</si>
  <si>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</si>
  <si>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</si>
  <si>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</si>
  <si>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</si>
  <si>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</si>
  <si>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</si>
  <si>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</si>
  <si>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</si>
  <si>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</si>
  <si>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</si>
  <si>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</si>
  <si>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</si>
  <si>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</si>
  <si>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</si>
  <si>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</si>
  <si>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</si>
  <si>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</si>
  <si>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</si>
  <si>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</si>
  <si>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</si>
  <si>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</si>
  <si>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</si>
  <si>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</si>
  <si>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</si>
  <si>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</si>
  <si>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</si>
  <si>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</si>
  <si>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</si>
  <si>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</si>
  <si>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</si>
  <si>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</si>
  <si>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</si>
  <si>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</si>
  <si>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</si>
  <si>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</si>
  <si>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</si>
  <si>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</si>
  <si>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</si>
  <si>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</si>
  <si>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</si>
  <si>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</si>
  <si>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</si>
  <si>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</si>
  <si>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</si>
  <si>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</si>
  <si>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</si>
  <si>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</si>
  <si>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</si>
  <si>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</si>
  <si>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</si>
  <si>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</si>
  <si>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</si>
  <si>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</si>
  <si>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</si>
  <si>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</si>
  <si>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</si>
  <si>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</si>
  <si>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</si>
  <si>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</si>
  <si>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</si>
  <si>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</si>
  <si>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</si>
  <si>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</si>
  <si>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</si>
  <si>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</si>
  <si>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</si>
  <si>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</si>
  <si>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</si>
  <si>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</si>
  <si>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</si>
  <si>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</si>
  <si>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</si>
  <si>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</si>
  <si>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</si>
  <si>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</si>
  <si>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</si>
  <si>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</si>
  <si>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</si>
  <si>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</si>
  <si>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</si>
  <si>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</si>
  <si>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</si>
  <si>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</si>
  <si>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</si>
  <si>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</si>
  <si>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</si>
  <si>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</si>
  <si>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</si>
  <si>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</si>
  <si>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</si>
  <si>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</si>
  <si>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</si>
  <si>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</si>
  <si>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</si>
  <si>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</si>
  <si>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</si>
  <si>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</si>
  <si>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</si>
  <si>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</si>
  <si>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</si>
  <si>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</si>
  <si>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</si>
  <si>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</si>
  <si>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</si>
  <si>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</si>
  <si>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</si>
  <si>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</si>
  <si>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</si>
  <si>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</si>
  <si>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</si>
  <si>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</si>
  <si>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</si>
  <si>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</si>
  <si>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</si>
  <si>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</si>
  <si>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</si>
  <si>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</si>
  <si>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</si>
  <si>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</si>
  <si>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</si>
  <si>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</si>
  <si>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</si>
  <si>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</si>
  <si>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</si>
  <si>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</si>
  <si>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</si>
  <si>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</si>
  <si>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</si>
  <si>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</si>
  <si>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</si>
  <si>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</si>
  <si>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</si>
  <si>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</si>
  <si>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</si>
  <si>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</si>
  <si>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</si>
  <si>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</si>
  <si>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</si>
  <si>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</si>
  <si>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</si>
  <si>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</si>
  <si>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</si>
  <si>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</si>
  <si>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</si>
  <si>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</si>
  <si>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</si>
  <si>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</si>
  <si>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</si>
  <si>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</si>
  <si>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</si>
  <si>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</si>
  <si>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</si>
  <si>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</si>
  <si>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</si>
  <si>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</si>
  <si>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</si>
  <si>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</si>
  <si>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</si>
  <si>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</si>
  <si>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</si>
  <si>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</si>
  <si>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</si>
  <si>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</si>
  <si>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</si>
  <si>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</si>
  <si>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</si>
  <si>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</si>
  <si>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</si>
  <si>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</si>
  <si>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</si>
  <si>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</si>
  <si>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</si>
  <si>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</si>
  <si>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</si>
  <si>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</si>
  <si>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</si>
  <si>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</si>
  <si>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</si>
  <si>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</si>
  <si>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</si>
  <si>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</si>
  <si>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</si>
  <si>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</si>
  <si>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</si>
  <si>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</si>
  <si>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</si>
  <si>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</si>
  <si>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</si>
  <si>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</si>
  <si>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</si>
  <si>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</si>
  <si>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</si>
  <si>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</si>
  <si>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</si>
  <si>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</si>
  <si>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</si>
  <si>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</si>
  <si>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</si>
  <si>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</si>
  <si>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</si>
  <si>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</si>
  <si>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</si>
  <si>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</si>
  <si>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</si>
  <si>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</si>
  <si>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</si>
  <si>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</si>
  <si>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</si>
  <si>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</si>
  <si>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</si>
  <si>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</si>
  <si>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</si>
  <si>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</si>
  <si>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</si>
  <si>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</si>
  <si>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</si>
  <si>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</si>
  <si>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</si>
  <si>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</si>
  <si>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</si>
  <si>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</si>
  <si>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</si>
  <si>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</si>
  <si>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</si>
  <si>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</si>
  <si>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</si>
  <si>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</si>
  <si>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</si>
  <si>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</si>
  <si>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</si>
  <si>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</si>
  <si>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</si>
  <si>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</si>
  <si>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</si>
  <si>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</si>
  <si>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</si>
  <si>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</si>
  <si>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</si>
  <si>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</si>
  <si>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</si>
  <si>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</si>
  <si>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</si>
  <si>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</si>
  <si>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</si>
  <si>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</si>
  <si>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</si>
  <si>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</si>
  <si>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</si>
  <si>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</si>
  <si>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</si>
  <si>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</si>
  <si>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</si>
  <si>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</si>
  <si>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</si>
  <si>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</si>
  <si>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</si>
  <si>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</si>
  <si>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</si>
  <si>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</si>
  <si>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</si>
  <si>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</si>
  <si>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</si>
  <si>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</si>
  <si>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</si>
  <si>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</si>
  <si>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</si>
  <si>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</si>
  <si>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</si>
  <si>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</si>
  <si>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</si>
  <si>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</si>
  <si>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</si>
  <si>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</si>
  <si>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</si>
  <si>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</si>
  <si>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</si>
  <si>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</si>
  <si>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</si>
  <si>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</si>
  <si>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</si>
  <si>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</si>
  <si>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</si>
  <si>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</si>
  <si>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</si>
  <si>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</si>
  <si>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</si>
  <si>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</si>
  <si>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</si>
  <si>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</si>
  <si>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</si>
  <si>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</si>
  <si>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</si>
  <si>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</si>
  <si>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</si>
  <si>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</si>
  <si>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</si>
  <si>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</si>
  <si>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</si>
  <si>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</si>
  <si>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</si>
  <si>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</si>
  <si>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</si>
  <si>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</si>
  <si>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</si>
  <si>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</si>
  <si>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</si>
  <si>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</si>
  <si>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</si>
  <si>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</si>
  <si>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</si>
  <si>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</si>
  <si>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</si>
  <si>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</si>
  <si>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</si>
  <si>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</si>
  <si>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</si>
  <si>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</si>
  <si>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</si>
  <si>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</si>
  <si>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</si>
  <si>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</si>
  <si>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</si>
  <si>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</si>
  <si>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</si>
  <si>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</si>
  <si>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</si>
  <si>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</si>
  <si>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</si>
  <si>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</si>
  <si>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</si>
  <si>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</si>
  <si>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</si>
  <si>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</si>
  <si>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</si>
  <si>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</si>
  <si>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</si>
  <si>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</si>
  <si>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</si>
  <si>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</si>
  <si>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</si>
  <si>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</si>
  <si>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</si>
  <si>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</si>
  <si>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</si>
  <si>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</si>
  <si>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</si>
  <si>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</si>
  <si>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</si>
  <si>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</si>
  <si>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</si>
  <si>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</si>
  <si>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</si>
  <si>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</si>
  <si>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</si>
  <si>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</si>
  <si>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</si>
  <si>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</si>
  <si>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</si>
  <si>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</si>
  <si>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</si>
  <si>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</si>
  <si>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</si>
  <si>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</si>
  <si>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</si>
  <si>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</si>
  <si>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</si>
  <si>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</si>
  <si>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</si>
  <si>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</si>
  <si>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</si>
  <si>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</si>
  <si>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</si>
  <si>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</si>
  <si>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</si>
  <si>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</si>
  <si>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</si>
  <si>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</si>
  <si>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</si>
  <si>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</si>
  <si>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</si>
  <si>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</si>
  <si>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</si>
  <si>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</si>
  <si>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</si>
  <si>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</si>
  <si>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</si>
  <si>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</si>
  <si>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</si>
  <si>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</si>
  <si>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</si>
  <si>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</si>
  <si>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</si>
  <si>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</si>
  <si>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</si>
  <si>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</si>
  <si>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</si>
  <si>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</si>
  <si>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</si>
  <si>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</si>
  <si>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</si>
  <si>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</si>
  <si>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</si>
  <si>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</si>
  <si>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</si>
  <si>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</si>
  <si>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</si>
  <si>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</si>
  <si>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</si>
  <si>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</si>
  <si>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</si>
  <si>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</si>
  <si>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</si>
  <si>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</si>
  <si>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</si>
  <si>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</si>
  <si>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</si>
  <si>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</si>
  <si>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</si>
  <si>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</si>
  <si>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</si>
  <si>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</si>
  <si>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</si>
  <si>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</si>
  <si>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</si>
  <si>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</si>
  <si>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</si>
  <si>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</si>
  <si>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</si>
  <si>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</si>
  <si>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</si>
  <si>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</si>
  <si>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</si>
  <si>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</si>
  <si>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</si>
  <si>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</si>
  <si>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</si>
  <si>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</si>
  <si>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</si>
  <si>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</si>
  <si>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</si>
  <si>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</si>
  <si>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</si>
  <si>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</si>
  <si>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</si>
  <si>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</si>
  <si>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</si>
  <si>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</si>
  <si>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</si>
  <si>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</si>
  <si>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</si>
  <si>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</si>
  <si>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</si>
  <si>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</si>
  <si>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</si>
  <si>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</si>
  <si>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</si>
  <si>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</si>
  <si>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</si>
  <si>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</si>
  <si>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</si>
  <si>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</si>
  <si>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</si>
  <si>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</si>
  <si>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</si>
  <si>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</si>
  <si>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</si>
  <si>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</si>
  <si>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</si>
  <si>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</si>
  <si>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</si>
  <si>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</si>
  <si>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</si>
  <si>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</si>
  <si>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</si>
  <si>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</si>
  <si>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</si>
  <si>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</si>
  <si>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</si>
  <si>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</si>
  <si>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</si>
  <si>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</si>
  <si>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</si>
  <si>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</si>
  <si>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</si>
  <si>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</si>
  <si>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</si>
  <si>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</si>
  <si>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</si>
  <si>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</si>
  <si>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</si>
  <si>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</si>
  <si>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</si>
  <si>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</si>
  <si>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</si>
  <si>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</si>
  <si>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</si>
  <si>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</si>
  <si>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</si>
  <si>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</si>
  <si>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</si>
  <si>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</si>
  <si>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</si>
  <si>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</si>
  <si>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</si>
  <si>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</si>
  <si>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</si>
  <si>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</si>
  <si>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</si>
  <si>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</si>
  <si>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</si>
  <si>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</si>
  <si>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</si>
  <si>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</si>
  <si>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</si>
  <si>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</si>
  <si>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</si>
  <si>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</si>
  <si>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</si>
  <si>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</si>
  <si>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</si>
  <si>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</si>
  <si>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</si>
  <si>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</si>
  <si>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</si>
  <si>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</si>
  <si>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</si>
  <si>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</si>
  <si>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</si>
  <si>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</si>
  <si>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</si>
  <si>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</si>
  <si>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</si>
  <si>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</si>
  <si>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</si>
  <si>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</si>
  <si>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</si>
  <si>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</si>
  <si>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</si>
  <si>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</si>
  <si>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</si>
  <si>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</si>
  <si>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</si>
  <si>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</si>
  <si>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</si>
  <si>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</si>
  <si>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</si>
  <si>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</si>
  <si>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</si>
  <si>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</si>
  <si>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</si>
  <si>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</si>
  <si>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</si>
  <si>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</si>
  <si>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</si>
  <si>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</si>
  <si>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</si>
  <si>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</si>
  <si>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</si>
  <si>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</si>
  <si>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</si>
  <si>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</si>
  <si>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</si>
  <si>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</si>
  <si>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</si>
  <si>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</si>
  <si>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</si>
  <si>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</si>
  <si>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</si>
  <si>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</si>
  <si>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</si>
  <si>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</si>
  <si>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</si>
  <si>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</si>
  <si>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</si>
  <si>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</si>
  <si>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</si>
  <si>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</si>
  <si>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</si>
  <si>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</si>
  <si>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</si>
  <si>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</si>
  <si>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</si>
  <si>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</si>
  <si>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</si>
  <si>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</si>
  <si>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</si>
  <si>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</si>
  <si>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</si>
  <si>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</si>
  <si>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</si>
  <si>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</si>
  <si>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</si>
  <si>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</si>
  <si>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</si>
  <si>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</si>
  <si>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</si>
  <si>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</si>
  <si>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</si>
  <si>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</si>
  <si>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</si>
  <si>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</si>
  <si>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</si>
  <si>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</si>
  <si>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</si>
  <si>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</si>
  <si>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</si>
  <si>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</si>
  <si>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</si>
  <si>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</si>
  <si>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</si>
  <si>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</si>
  <si>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</si>
  <si>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</si>
  <si>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</si>
  <si>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</si>
  <si>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</si>
  <si>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</si>
  <si>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</si>
  <si>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</si>
  <si>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</si>
  <si>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</si>
  <si>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</si>
  <si>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</si>
  <si>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</si>
  <si>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</si>
  <si>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</si>
  <si>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</si>
  <si>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</si>
  <si>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</si>
  <si>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</si>
  <si>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</si>
  <si>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</si>
  <si>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</si>
  <si>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</si>
  <si>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</si>
  <si>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</si>
  <si>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</si>
  <si>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</si>
  <si>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</si>
  <si>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</si>
  <si>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</si>
  <si>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</si>
  <si>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</si>
  <si>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</si>
  <si>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</si>
  <si>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</si>
  <si>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</si>
  <si>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</si>
  <si>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</si>
  <si>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</si>
  <si>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</si>
  <si>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</si>
  <si>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</si>
  <si>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</si>
  <si>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</si>
  <si>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</si>
  <si>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</si>
  <si>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</si>
  <si>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</si>
  <si>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</si>
  <si>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</si>
  <si>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</si>
  <si>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</si>
  <si>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</si>
  <si>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</si>
  <si>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</si>
  <si>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</si>
  <si>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</si>
  <si>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</si>
  <si>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</si>
  <si>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</si>
  <si>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</si>
  <si>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</si>
  <si>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</si>
  <si>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</si>
  <si>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</si>
  <si>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</si>
  <si>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</si>
  <si>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</si>
  <si>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</si>
  <si>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</si>
  <si>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</si>
  <si>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</si>
  <si>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</si>
  <si>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</si>
  <si>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</si>
  <si>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</si>
  <si>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</si>
  <si>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</si>
  <si>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</si>
  <si>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</si>
  <si>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</si>
  <si>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</si>
  <si>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</si>
  <si>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</si>
  <si>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</si>
  <si>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</si>
  <si>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</si>
  <si>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</si>
  <si>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</si>
  <si>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</si>
  <si>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</si>
  <si>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</si>
  <si>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</si>
  <si>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</si>
  <si>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</si>
  <si>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</si>
  <si>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</si>
  <si>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</si>
  <si>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</si>
  <si>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</si>
  <si>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</si>
  <si>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</si>
  <si>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</si>
  <si>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</si>
  <si>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</si>
  <si>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</si>
  <si>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</si>
  <si>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</si>
  <si>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</si>
  <si>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</si>
  <si>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</si>
  <si>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</si>
  <si>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</si>
  <si>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</si>
  <si>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</si>
  <si>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</si>
  <si>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</si>
  <si>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</si>
  <si>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</si>
  <si>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</si>
  <si>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</si>
  <si>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</si>
  <si>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</si>
  <si>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</si>
  <si>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</si>
  <si>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</si>
  <si>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</si>
  <si>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</si>
  <si>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</si>
  <si>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</si>
  <si>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</si>
  <si>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</si>
  <si>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</si>
  <si>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</si>
  <si>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</si>
  <si>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</si>
  <si>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</si>
  <si>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</si>
  <si>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</si>
  <si>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</si>
  <si>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</si>
  <si>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</si>
  <si>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</si>
  <si>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</si>
  <si>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</si>
  <si>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</si>
  <si>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</si>
  <si>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</si>
  <si>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</si>
  <si>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</si>
  <si>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</si>
  <si>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</si>
  <si>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</si>
  <si>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</si>
  <si>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</si>
  <si>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</si>
  <si>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</si>
  <si>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</si>
  <si>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</si>
  <si>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</si>
  <si>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</si>
  <si>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</si>
  <si>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</si>
  <si>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</si>
  <si>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</si>
  <si>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</si>
  <si>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</si>
  <si>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</si>
  <si>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</si>
  <si>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</si>
  <si>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</si>
  <si>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</si>
  <si>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</si>
  <si>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</si>
  <si>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</si>
  <si>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</si>
  <si>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</si>
  <si>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</si>
  <si>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</si>
  <si>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</si>
  <si>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</si>
  <si>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</si>
  <si>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</si>
  <si>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</si>
  <si>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</si>
  <si>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</si>
  <si>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</si>
  <si>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</si>
  <si>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</si>
  <si>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</si>
  <si>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</si>
  <si>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</si>
  <si>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</si>
  <si>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</si>
  <si>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</si>
  <si>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</si>
  <si>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</si>
  <si>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</si>
  <si>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</si>
  <si>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</si>
  <si>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</si>
  <si>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</si>
  <si>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</si>
  <si>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</si>
  <si>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</si>
  <si>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</si>
  <si>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</si>
  <si>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</si>
  <si>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</si>
  <si>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</si>
  <si>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</si>
  <si>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</si>
  <si>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</si>
  <si>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</si>
  <si>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</si>
  <si>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</si>
  <si>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</si>
  <si>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</si>
  <si>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</si>
  <si>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</si>
  <si>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</si>
  <si>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</si>
  <si>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</si>
  <si>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</si>
  <si>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</si>
  <si>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</si>
  <si>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</si>
  <si>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</si>
  <si>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</si>
  <si>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</si>
  <si>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</si>
  <si>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</si>
  <si>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</si>
  <si>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</si>
  <si>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</si>
  <si>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</si>
  <si>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</si>
  <si>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</si>
  <si>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</si>
  <si>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</si>
  <si>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</si>
  <si>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</si>
  <si>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</si>
  <si>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</si>
  <si>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</si>
  <si>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</si>
  <si>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</si>
  <si>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</si>
  <si>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</si>
  <si>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</si>
  <si>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</si>
  <si>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</si>
  <si>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</si>
  <si>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</si>
  <si>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</si>
  <si>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</si>
  <si>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</si>
  <si>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</si>
  <si>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</si>
  <si>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</si>
  <si>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</si>
  <si>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</si>
  <si>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</si>
  <si>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</si>
  <si>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</si>
  <si>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</si>
  <si>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</si>
  <si>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</si>
  <si>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</si>
  <si>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</si>
  <si>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</si>
  <si>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</si>
  <si>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</si>
  <si>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</si>
  <si>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</si>
  <si>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</si>
  <si>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</si>
  <si>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</si>
  <si>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</si>
  <si>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</si>
  <si>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</si>
  <si>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</si>
  <si>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</si>
  <si>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</si>
  <si>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</si>
  <si>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</si>
  <si>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</si>
  <si>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</si>
  <si>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</si>
  <si>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</si>
  <si>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</si>
  <si>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</si>
  <si>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</si>
  <si>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</si>
  <si>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</si>
  <si>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</si>
  <si>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</si>
  <si>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</si>
  <si>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</si>
  <si>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</si>
  <si>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</si>
  <si>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</si>
  <si>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</si>
  <si>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</si>
  <si>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</si>
  <si>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</si>
  <si>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</si>
  <si>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</si>
  <si>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</si>
  <si>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</si>
  <si>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</si>
  <si>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</si>
  <si>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</si>
  <si>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</si>
  <si>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</si>
  <si>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</si>
  <si>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</si>
  <si>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</si>
  <si>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</si>
  <si>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</si>
  <si>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</si>
  <si>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</si>
  <si>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</si>
  <si>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</si>
  <si>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</si>
  <si>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</si>
  <si>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</si>
  <si>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</si>
  <si>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</si>
  <si>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</si>
  <si>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</si>
  <si>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</si>
  <si>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</si>
  <si>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</si>
  <si>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</si>
  <si>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</si>
  <si>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</si>
  <si>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</si>
  <si>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</si>
  <si>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</si>
  <si>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</si>
  <si>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</si>
  <si>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</si>
  <si>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</si>
  <si>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</si>
  <si>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</si>
  <si>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</si>
  <si>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</si>
  <si>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</si>
  <si>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</si>
  <si>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</si>
  <si>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</si>
  <si>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</si>
  <si>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</si>
  <si>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</si>
  <si>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</si>
  <si>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</si>
  <si>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</si>
  <si>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</si>
  <si>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</si>
  <si>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</si>
  <si>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</si>
  <si>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</si>
  <si>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</si>
  <si>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</si>
  <si>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</si>
  <si>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</si>
  <si>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</si>
  <si>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</si>
  <si>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</si>
  <si>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</si>
  <si>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</si>
  <si>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</si>
  <si>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</si>
  <si>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</si>
  <si>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</si>
  <si>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</si>
  <si>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</si>
  <si>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</si>
  <si>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</si>
  <si>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</si>
  <si>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</si>
  <si>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</si>
  <si>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</si>
  <si>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</si>
  <si>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</si>
  <si>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</si>
  <si>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</si>
  <si>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</si>
  <si>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</si>
  <si>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</si>
  <si>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</si>
  <si>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</si>
  <si>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</si>
  <si>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</si>
  <si>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</si>
  <si>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</si>
  <si>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</si>
  <si>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</si>
  <si>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</si>
  <si>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</si>
  <si>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</si>
  <si>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</si>
  <si>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</si>
  <si>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</si>
  <si>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</si>
  <si>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</si>
  <si>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</si>
  <si>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</si>
  <si>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</si>
  <si>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</si>
  <si>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</si>
  <si>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</si>
  <si>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</si>
  <si>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</si>
  <si>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</si>
  <si>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</si>
  <si>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</si>
  <si>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</si>
  <si>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</si>
  <si>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</si>
  <si>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</si>
  <si>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</si>
  <si>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</si>
  <si>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</si>
  <si>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</si>
  <si>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</si>
  <si>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</si>
  <si>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</si>
  <si>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</si>
  <si>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</si>
  <si>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</si>
  <si>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</si>
  <si>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</si>
  <si>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</si>
  <si>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</si>
  <si>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</si>
  <si>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</si>
  <si>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</si>
  <si>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</si>
  <si>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</si>
  <si>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</si>
  <si>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</si>
  <si>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</si>
  <si>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</si>
  <si>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</si>
  <si>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</si>
  <si>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</si>
  <si>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</si>
  <si>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</si>
  <si>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</si>
  <si>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</si>
  <si>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</si>
  <si>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</si>
  <si>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</si>
  <si>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</si>
  <si>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</si>
  <si>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</si>
  <si>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</si>
  <si>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</si>
  <si>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</si>
  <si>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</si>
  <si>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</si>
  <si>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</si>
  <si>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</si>
  <si>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</si>
  <si>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</si>
  <si>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</si>
  <si>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</si>
  <si>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</si>
  <si>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</si>
  <si>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</si>
  <si>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</si>
  <si>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</si>
  <si>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</si>
  <si>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</si>
  <si>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</si>
  <si>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</si>
  <si>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</si>
  <si>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</si>
  <si>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</si>
  <si>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</si>
  <si>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</si>
  <si>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</si>
  <si>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</si>
  <si>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</si>
  <si>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</si>
  <si>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</si>
  <si>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</si>
  <si>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</si>
  <si>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</si>
  <si>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</si>
  <si>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</si>
  <si>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</si>
  <si>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</si>
  <si>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</si>
  <si>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</si>
  <si>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</si>
  <si>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</si>
  <si>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</si>
  <si>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</si>
  <si>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</si>
  <si>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</si>
  <si>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</si>
  <si>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</si>
  <si>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</si>
  <si>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</si>
  <si>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</si>
  <si>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</si>
  <si>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</si>
  <si>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</si>
  <si>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</si>
  <si>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</si>
  <si>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</si>
  <si>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</si>
  <si>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</si>
  <si>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</si>
  <si>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</si>
  <si>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</si>
  <si>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</si>
  <si>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</si>
  <si>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</si>
  <si>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</si>
  <si>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</si>
  <si>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</si>
  <si>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</si>
  <si>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</si>
  <si>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</si>
  <si>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</si>
  <si>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</si>
  <si>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</si>
  <si>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</si>
  <si>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</si>
  <si>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</si>
  <si>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</si>
  <si>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</si>
  <si>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</si>
  <si>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</si>
  <si>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</si>
  <si>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</si>
  <si>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</si>
  <si>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</si>
  <si>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</si>
  <si>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</si>
  <si>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</si>
  <si>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</si>
  <si>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</si>
  <si>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</si>
  <si>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</si>
  <si>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</si>
  <si>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</si>
  <si>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</si>
  <si>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</si>
  <si>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</si>
  <si>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</si>
  <si>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</si>
  <si>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</si>
  <si>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</si>
  <si>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</si>
  <si>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</si>
  <si>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</si>
  <si>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</si>
  <si>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</si>
  <si>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</si>
  <si>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</si>
  <si>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</si>
  <si>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</si>
  <si>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</si>
  <si>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</si>
  <si>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</si>
  <si>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</si>
  <si>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</si>
  <si>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</si>
  <si>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</si>
  <si>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</si>
  <si>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</si>
  <si>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</si>
  <si>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</si>
  <si>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</si>
  <si>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</si>
  <si>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</si>
  <si>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</si>
  <si>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</si>
  <si>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</si>
  <si>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</si>
  <si>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</si>
  <si>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</si>
  <si>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</si>
  <si>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</si>
  <si>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</si>
  <si>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</si>
  <si>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</si>
  <si>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</si>
  <si>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</si>
  <si>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</si>
  <si>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</si>
  <si>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</si>
  <si>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</si>
  <si>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</si>
  <si>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</si>
  <si>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</si>
  <si>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</si>
  <si>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</si>
  <si>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</si>
  <si>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</si>
  <si>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</si>
  <si>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</si>
  <si>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</si>
  <si>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</si>
  <si>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</si>
  <si>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</si>
  <si>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</si>
  <si>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</si>
  <si>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</si>
  <si>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</si>
  <si>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</si>
  <si>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</si>
  <si>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</si>
  <si>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</si>
  <si>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</si>
  <si>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</si>
  <si>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</si>
  <si>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</si>
  <si>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</si>
  <si>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</si>
  <si>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</si>
  <si>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</si>
  <si>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</si>
  <si>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</si>
  <si>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</si>
  <si>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</si>
  <si>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</si>
  <si>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</si>
  <si>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</si>
  <si>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</si>
  <si>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</si>
  <si>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</si>
  <si>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</si>
  <si>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</si>
  <si>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</si>
  <si>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</si>
  <si>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</si>
  <si>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</si>
  <si>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</si>
  <si>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</si>
  <si>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</si>
  <si>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</si>
  <si>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</si>
  <si>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</si>
  <si>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</si>
  <si>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</si>
  <si>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</si>
  <si>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</si>
  <si>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</si>
  <si>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</si>
  <si>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</si>
  <si>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</si>
  <si>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</si>
  <si>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</si>
  <si>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</si>
  <si>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</si>
  <si>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</si>
  <si>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</si>
  <si>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</si>
  <si>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</si>
  <si>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</si>
  <si>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</si>
  <si>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</si>
  <si>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</si>
  <si>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</si>
  <si>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</si>
  <si>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</si>
  <si>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</si>
  <si>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</si>
  <si>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</si>
  <si>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</si>
  <si>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</si>
  <si>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</si>
  <si>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</si>
  <si>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</si>
  <si>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</si>
  <si>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</si>
  <si>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</si>
  <si>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</si>
  <si>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</si>
  <si>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</si>
  <si>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</si>
  <si>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</si>
  <si>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</si>
  <si>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</si>
  <si>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</si>
  <si>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</si>
  <si>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</si>
  <si>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</si>
  <si>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</si>
  <si>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</si>
  <si>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</si>
  <si>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</si>
  <si>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</si>
  <si>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</si>
  <si>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</si>
  <si>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</si>
  <si>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</si>
  <si>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</si>
  <si>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</si>
  <si>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</si>
  <si>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</si>
  <si>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</si>
  <si>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</si>
  <si>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</si>
  <si>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</si>
  <si>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</si>
  <si>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</si>
  <si>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</si>
  <si>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</si>
  <si>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</si>
  <si>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</si>
  <si>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</si>
  <si>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</si>
  <si>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</si>
  <si>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</si>
  <si>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</si>
  <si>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</si>
  <si>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</si>
  <si>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</si>
  <si>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</si>
  <si>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</si>
  <si>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</si>
  <si>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</si>
  <si>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</si>
  <si>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</si>
  <si>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</si>
  <si>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</si>
  <si>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</si>
  <si>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</si>
  <si>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</si>
  <si>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</si>
  <si>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</si>
  <si>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</si>
  <si>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</si>
  <si>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</si>
  <si>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</si>
  <si>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</si>
  <si>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</si>
  <si>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</si>
  <si>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</si>
  <si>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</si>
  <si>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</si>
  <si>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</si>
  <si>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</si>
  <si>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</si>
  <si>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</si>
  <si>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</si>
  <si>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</si>
  <si>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</si>
  <si>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</si>
  <si>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</si>
  <si>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</si>
  <si>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</si>
  <si>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</si>
  <si>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</si>
  <si>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</si>
  <si>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</si>
  <si>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</si>
  <si>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</si>
  <si>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</si>
  <si>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</si>
  <si>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</si>
  <si>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</si>
  <si>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</si>
  <si>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</si>
  <si>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</si>
  <si>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</si>
  <si>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</si>
  <si>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</si>
  <si>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</si>
  <si>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</si>
  <si>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</si>
  <si>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</si>
  <si>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</si>
  <si>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</si>
  <si>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</si>
  <si>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</si>
  <si>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</si>
  <si>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</si>
  <si>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</si>
  <si>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</si>
  <si>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</si>
  <si>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</si>
  <si>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</si>
  <si>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</si>
  <si>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</si>
  <si>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</si>
  <si>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</si>
  <si>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</si>
  <si>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</si>
  <si>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</si>
  <si>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</si>
  <si>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</si>
  <si>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</si>
  <si>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</si>
  <si>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</si>
  <si>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</si>
  <si>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</si>
  <si>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</si>
  <si>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</si>
  <si>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</si>
  <si>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</si>
  <si>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</si>
  <si>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</si>
  <si>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</si>
  <si>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</si>
  <si>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</si>
  <si>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</si>
  <si>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</si>
  <si>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</si>
  <si>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</si>
  <si>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</si>
  <si>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</si>
  <si>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</si>
  <si>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</si>
  <si>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</si>
  <si>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</si>
  <si>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</si>
  <si>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</si>
  <si>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</si>
  <si>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</si>
  <si>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</si>
  <si>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</si>
  <si>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</si>
  <si>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</si>
  <si>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</si>
  <si>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</si>
  <si>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</si>
  <si>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</si>
  <si>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</si>
  <si>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</si>
  <si>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</si>
  <si>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</si>
  <si>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</si>
  <si>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</si>
  <si>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</si>
  <si>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</si>
  <si>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</si>
  <si>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</si>
  <si>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</si>
  <si>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</si>
  <si>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</si>
  <si>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</si>
  <si>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</si>
  <si>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</si>
  <si>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</si>
  <si>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</si>
  <si>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</si>
  <si>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</si>
  <si>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</si>
  <si>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</si>
  <si>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</si>
  <si>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</si>
  <si>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</si>
  <si>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</si>
  <si>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</si>
  <si>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</si>
  <si>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</si>
  <si>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</si>
  <si>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</si>
  <si>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</si>
  <si>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</si>
  <si>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</si>
  <si>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</si>
  <si>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</si>
  <si>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</si>
  <si>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</si>
  <si>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</si>
  <si>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</si>
  <si>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</si>
  <si>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</si>
  <si>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</si>
  <si>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</si>
  <si>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</si>
  <si>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</si>
  <si>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</si>
  <si>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</si>
  <si>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</si>
  <si>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</si>
  <si>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</si>
  <si>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</si>
  <si>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</si>
  <si>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</si>
  <si>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</si>
  <si>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</si>
  <si>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</si>
  <si>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</si>
  <si>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</si>
  <si>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</si>
  <si>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</si>
  <si>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</si>
  <si>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</si>
  <si>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</si>
  <si>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</si>
  <si>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</si>
  <si>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</si>
  <si>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</si>
  <si>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</si>
  <si>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</si>
  <si>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</si>
  <si>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</si>
  <si>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</si>
  <si>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</si>
  <si>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</si>
  <si>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</si>
  <si>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</si>
  <si>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</si>
  <si>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</si>
  <si>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</si>
  <si>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</si>
  <si>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</si>
  <si>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</si>
  <si>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</si>
  <si>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</si>
  <si>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</si>
  <si>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</si>
  <si>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</si>
  <si>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</si>
  <si>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</si>
  <si>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</si>
  <si>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</si>
  <si>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</si>
  <si>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</si>
  <si>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</si>
  <si>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</si>
  <si>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</si>
  <si>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</si>
  <si>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</si>
  <si>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</si>
  <si>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</si>
  <si>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</si>
  <si>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</si>
  <si>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</si>
  <si>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</si>
  <si>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</si>
  <si>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</si>
  <si>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</si>
  <si>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</si>
  <si>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</si>
  <si>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</si>
  <si>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</si>
  <si>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</si>
  <si>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</si>
  <si>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</si>
  <si>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</si>
  <si>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</si>
  <si>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</si>
  <si>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</si>
  <si>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</si>
  <si>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</si>
  <si>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</si>
  <si>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</si>
  <si>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</si>
  <si>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</si>
  <si>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</si>
  <si>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</si>
  <si>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</si>
  <si>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</si>
  <si>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</si>
  <si>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</si>
  <si>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</si>
  <si>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</si>
  <si>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</si>
  <si>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</si>
  <si>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</si>
  <si>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</si>
  <si>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</si>
  <si>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</si>
  <si>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</si>
  <si>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</si>
  <si>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</si>
  <si>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</si>
  <si>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</si>
  <si>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</si>
  <si>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</si>
  <si>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</si>
  <si>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</si>
  <si>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</si>
  <si>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</si>
  <si>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</si>
  <si>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</si>
  <si>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</si>
  <si>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</si>
  <si>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</si>
  <si>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</si>
  <si>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</si>
  <si>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</si>
  <si>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</si>
  <si>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</si>
  <si>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</si>
  <si>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</si>
  <si>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</si>
  <si>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</si>
  <si>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</si>
  <si>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</si>
  <si>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</si>
  <si>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</si>
  <si>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</si>
  <si>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</si>
  <si>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</si>
  <si>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</si>
  <si>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</si>
  <si>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</si>
  <si>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</si>
  <si>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</si>
  <si>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</si>
  <si>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</si>
  <si>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</si>
  <si>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</si>
  <si>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</si>
  <si>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</si>
  <si>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</si>
  <si>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</si>
  <si>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</si>
  <si>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</si>
  <si>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</si>
  <si>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</si>
  <si>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</si>
  <si>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</si>
  <si>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</si>
  <si>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</si>
  <si>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</si>
  <si>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</si>
  <si>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</si>
  <si>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</si>
  <si>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</si>
  <si>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</si>
  <si>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</si>
  <si>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</si>
  <si>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</si>
  <si>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</si>
  <si>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</si>
  <si>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</si>
  <si>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</si>
  <si>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</si>
  <si>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</si>
  <si>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</si>
  <si>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</si>
  <si>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</si>
  <si>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</si>
  <si>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</si>
  <si>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</si>
  <si>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</si>
  <si>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</si>
  <si>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</si>
  <si>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</si>
  <si>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</si>
  <si>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</si>
  <si>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</si>
  <si>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</si>
  <si>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</si>
  <si>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</si>
  <si>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</si>
  <si>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</si>
  <si>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</si>
  <si>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</si>
  <si>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</si>
  <si>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</si>
  <si>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</si>
  <si>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</si>
  <si>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</si>
  <si>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</si>
  <si>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</si>
  <si>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</si>
  <si>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</si>
  <si>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</si>
  <si>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</si>
  <si>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</si>
  <si>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</si>
  <si>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</si>
  <si>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</si>
  <si>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</si>
  <si>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</si>
  <si>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</si>
  <si>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</si>
  <si>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</si>
  <si>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</si>
  <si>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</si>
  <si>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</si>
  <si>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</si>
  <si>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</si>
  <si>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</si>
  <si>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</si>
  <si>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</si>
  <si>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</si>
  <si>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</si>
  <si>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</si>
  <si>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</si>
  <si>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</si>
  <si>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</si>
  <si>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</si>
  <si>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</si>
  <si>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</si>
  <si>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</si>
  <si>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</si>
  <si>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</si>
  <si>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</si>
  <si>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</si>
  <si>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</si>
  <si>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</si>
  <si>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</si>
  <si>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</si>
  <si>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</si>
  <si>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</si>
  <si>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</si>
  <si>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</si>
  <si>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</si>
  <si>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</si>
  <si>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</si>
  <si>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</si>
  <si>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</si>
  <si>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</si>
  <si>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</si>
  <si>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</si>
  <si>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</si>
  <si>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</si>
  <si>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</si>
  <si>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</si>
  <si>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</si>
  <si>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</si>
  <si>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</si>
  <si>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</si>
  <si>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</si>
  <si>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</si>
  <si>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</si>
  <si>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</si>
  <si>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</si>
  <si>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</si>
  <si>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</si>
  <si>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</si>
  <si>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</si>
  <si>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</si>
  <si>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</si>
  <si>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</si>
  <si>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</si>
  <si>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</si>
  <si>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</si>
  <si>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</si>
  <si>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</si>
  <si>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</si>
  <si>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</si>
  <si>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</si>
  <si>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</si>
  <si>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</si>
  <si>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</si>
  <si>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</si>
  <si>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</si>
  <si>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</si>
  <si>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</si>
  <si>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</si>
  <si>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</si>
  <si>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</si>
  <si>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</si>
  <si>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</si>
  <si>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</si>
  <si>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</si>
  <si>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</si>
  <si>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</si>
  <si>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</si>
  <si>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</si>
  <si>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</si>
  <si>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</si>
  <si>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</si>
  <si>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</si>
  <si>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</si>
  <si>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</si>
  <si>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</si>
  <si>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</si>
  <si>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</si>
  <si>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</si>
  <si>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</si>
  <si>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</si>
  <si>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</si>
  <si>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</si>
  <si>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</si>
  <si>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</si>
  <si>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</si>
  <si>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</si>
  <si>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</si>
  <si>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</si>
  <si>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</si>
  <si>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</si>
  <si>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</si>
  <si>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</si>
  <si>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</si>
  <si>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</si>
  <si>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</si>
  <si>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</si>
  <si>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</si>
  <si>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</si>
  <si>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</si>
  <si>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</si>
  <si>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</si>
  <si>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</si>
  <si>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</si>
  <si>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</si>
  <si>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</si>
  <si>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</si>
  <si>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</si>
  <si>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</si>
  <si>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</si>
  <si>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</si>
  <si>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</si>
  <si>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</si>
  <si>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</si>
  <si>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</si>
  <si>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</si>
  <si>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</si>
  <si>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</si>
  <si>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</si>
  <si>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</si>
  <si>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</si>
  <si>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</si>
  <si>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</si>
  <si>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</si>
  <si>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</si>
  <si>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</si>
  <si>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</si>
  <si>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</si>
  <si>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</si>
  <si>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</si>
  <si>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</si>
  <si>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</si>
  <si>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</si>
  <si>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</si>
  <si>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</si>
  <si>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</si>
  <si>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</si>
  <si>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</si>
  <si>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</si>
  <si>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</si>
  <si>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</si>
  <si>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</si>
  <si>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</si>
  <si>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</si>
  <si>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</si>
  <si>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</si>
  <si>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</si>
  <si>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</si>
  <si>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</si>
  <si>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</si>
  <si>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</si>
  <si>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</si>
  <si>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</si>
  <si>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</si>
  <si>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</si>
  <si>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</si>
  <si>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</si>
  <si>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</si>
  <si>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</si>
  <si>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</si>
  <si>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</si>
  <si>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</si>
  <si>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</si>
  <si>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</si>
  <si>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</si>
  <si>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</si>
  <si>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</si>
  <si>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</si>
  <si>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</si>
  <si>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</si>
  <si>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</si>
  <si>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</si>
  <si>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</si>
  <si>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</si>
  <si>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</si>
  <si>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</si>
  <si>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</si>
  <si>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</si>
  <si>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</si>
  <si>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</si>
  <si>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</si>
  <si>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</si>
  <si>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</si>
  <si>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</si>
  <si>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</si>
  <si>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</si>
  <si>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</si>
  <si>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</si>
  <si>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</si>
  <si>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</si>
  <si>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</si>
  <si>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</si>
  <si>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</si>
  <si>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</si>
  <si>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</si>
  <si>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</si>
  <si>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</si>
  <si>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</si>
  <si>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</si>
  <si>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</si>
  <si>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</si>
  <si>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</si>
  <si>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</si>
  <si>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</si>
  <si>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</si>
  <si>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</si>
  <si>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</si>
  <si>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</si>
  <si>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</si>
  <si>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</si>
  <si>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</si>
  <si>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</si>
  <si>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</si>
  <si>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</si>
  <si>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</si>
  <si>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</si>
  <si>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</si>
  <si>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</si>
  <si>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</si>
  <si>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</si>
  <si>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</si>
  <si>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</si>
  <si>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</si>
  <si>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</si>
  <si>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</si>
  <si>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</si>
  <si>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</si>
  <si>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</si>
  <si>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</si>
  <si>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</si>
  <si>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</si>
  <si>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</si>
  <si>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</si>
  <si>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</si>
  <si>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</si>
  <si>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</si>
  <si>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</si>
  <si>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</si>
  <si>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</si>
  <si>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</si>
  <si>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</si>
  <si>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</si>
  <si>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</si>
  <si>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</si>
  <si>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</si>
  <si>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</si>
  <si>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</si>
  <si>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</si>
  <si>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</si>
  <si>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</si>
  <si>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</si>
  <si>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</si>
  <si>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</si>
  <si>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</si>
  <si>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</si>
  <si>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</si>
  <si>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</si>
  <si>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</si>
  <si>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</si>
  <si>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</si>
  <si>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</si>
  <si>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</si>
  <si>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</si>
  <si>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</si>
  <si>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</si>
  <si>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</si>
  <si>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</si>
  <si>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</si>
  <si>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</si>
  <si>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</si>
  <si>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</si>
  <si>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</si>
  <si>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</si>
  <si>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</si>
  <si>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</si>
  <si>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</si>
  <si>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</si>
  <si>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</si>
  <si>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</si>
  <si>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</si>
  <si>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</si>
  <si>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</si>
  <si>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</si>
  <si>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</si>
  <si>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</si>
  <si>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</si>
  <si>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</si>
  <si>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</si>
  <si>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</si>
  <si>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</si>
  <si>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</si>
  <si>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</si>
  <si>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</si>
  <si>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</si>
  <si>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</si>
  <si>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</si>
  <si>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</si>
  <si>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</si>
  <si>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</si>
  <si>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</si>
  <si>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</si>
  <si>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</si>
  <si>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</si>
  <si>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</si>
  <si>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</si>
  <si>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</si>
  <si>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</si>
  <si>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</si>
  <si>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</si>
  <si>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</si>
  <si>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</si>
  <si>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</si>
  <si>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</si>
  <si>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</si>
  <si>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</si>
  <si>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</si>
  <si>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</si>
  <si>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</si>
  <si>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</si>
  <si>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</si>
  <si>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</si>
  <si>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</si>
  <si>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</si>
  <si>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</si>
  <si>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</si>
  <si>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</si>
  <si>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</si>
  <si>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</si>
  <si>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</si>
  <si>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</si>
  <si>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</si>
  <si>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</si>
  <si>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</si>
  <si>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</si>
  <si>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</si>
  <si>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</si>
  <si>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</si>
  <si>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</si>
  <si>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</si>
  <si>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</si>
  <si>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</si>
  <si>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</si>
  <si>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</si>
  <si>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</si>
  <si>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</si>
  <si>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</si>
  <si>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</si>
  <si>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</si>
  <si>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</si>
  <si>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</si>
  <si>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</si>
  <si>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</si>
  <si>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</si>
  <si>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</si>
  <si>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</si>
  <si>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</si>
  <si>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</si>
  <si>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</si>
  <si>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</si>
  <si>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</si>
  <si>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</si>
  <si>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</si>
  <si>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</si>
  <si>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</si>
  <si>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</si>
  <si>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</si>
  <si>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</si>
  <si>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</si>
  <si>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</si>
  <si>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</si>
  <si>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</si>
  <si>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</si>
  <si>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</si>
  <si>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</si>
  <si>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</si>
  <si>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</si>
  <si>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</si>
  <si>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</si>
  <si>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</si>
  <si>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</si>
  <si>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</si>
  <si>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</si>
  <si>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</si>
  <si>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</si>
  <si>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</si>
  <si>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</si>
  <si>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</si>
  <si>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</si>
  <si>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</si>
  <si>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</si>
  <si>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</si>
  <si>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</si>
  <si>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</si>
  <si>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</si>
  <si>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</si>
  <si>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</si>
  <si>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</si>
  <si>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</si>
  <si>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</si>
  <si>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</si>
  <si>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</si>
  <si>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</si>
  <si>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</si>
  <si>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</si>
  <si>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</si>
  <si>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</si>
  <si>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</si>
  <si>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</si>
  <si>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</si>
  <si>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</si>
  <si>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</si>
  <si>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</si>
  <si>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</si>
  <si>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</si>
  <si>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</si>
  <si>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</si>
  <si>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</si>
  <si>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</si>
  <si>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</si>
  <si>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</si>
  <si>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</si>
  <si>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</si>
  <si>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</si>
  <si>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</si>
  <si>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</si>
  <si>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</si>
  <si>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</si>
  <si>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</si>
  <si>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</si>
  <si>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</si>
  <si>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</si>
  <si>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</si>
  <si>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</si>
  <si>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</si>
  <si>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</si>
  <si>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</si>
  <si>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</si>
  <si>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</si>
  <si>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</si>
  <si>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</si>
  <si>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</si>
  <si>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</si>
  <si>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</si>
  <si>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</si>
  <si>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</si>
  <si>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</si>
  <si>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</si>
  <si>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</si>
  <si>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</si>
  <si>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</si>
  <si>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</si>
  <si>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</si>
  <si>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</si>
  <si>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</si>
  <si>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</si>
  <si>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</si>
  <si>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</si>
  <si>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</si>
  <si>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</si>
  <si>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</si>
  <si>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</si>
  <si>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</si>
  <si>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</si>
  <si>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</si>
  <si>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</si>
  <si>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</si>
  <si>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</si>
  <si>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</si>
  <si>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</si>
  <si>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</si>
  <si>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</si>
  <si>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</si>
  <si>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</si>
  <si>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</si>
  <si>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</si>
  <si>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</si>
  <si>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</si>
  <si>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</si>
  <si>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</si>
  <si>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</si>
  <si>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</si>
  <si>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</si>
  <si>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</si>
  <si>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</si>
  <si>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</si>
  <si>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</si>
  <si>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</si>
  <si>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</si>
  <si>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</si>
  <si>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</si>
  <si>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</si>
  <si>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</si>
  <si>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</si>
  <si>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</si>
  <si>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</si>
  <si>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</si>
  <si>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</si>
  <si>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</si>
  <si>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</si>
  <si>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</si>
  <si>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</si>
  <si>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</si>
  <si>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</si>
  <si>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</si>
  <si>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</si>
  <si>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</si>
  <si>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</si>
  <si>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</si>
  <si>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</si>
  <si>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</si>
  <si>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</si>
  <si>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</si>
  <si>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</si>
  <si>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</si>
  <si>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</si>
  <si>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</si>
  <si>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</si>
  <si>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</si>
  <si>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</si>
  <si>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</si>
  <si>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</si>
  <si>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</si>
  <si>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</si>
  <si>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</si>
  <si>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</si>
  <si>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</si>
  <si>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</si>
  <si>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</si>
  <si>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</si>
  <si>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</si>
  <si>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</si>
  <si>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</si>
  <si>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</si>
  <si>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</si>
  <si>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</si>
  <si>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</si>
  <si>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</si>
  <si>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</si>
  <si>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</si>
  <si>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</si>
  <si>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</si>
  <si>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</si>
  <si>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</si>
  <si>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</si>
  <si>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</si>
  <si>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</si>
  <si>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</si>
  <si>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</si>
  <si>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</si>
  <si>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</si>
  <si>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</si>
  <si>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</si>
  <si>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</si>
  <si>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</si>
  <si>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</si>
  <si>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</si>
  <si>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</si>
  <si>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</si>
  <si>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</si>
  <si>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</si>
  <si>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</si>
  <si>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</si>
  <si>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</si>
  <si>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</si>
  <si>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</si>
  <si>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</si>
  <si>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</si>
  <si>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</si>
  <si>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</si>
  <si>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</si>
  <si>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</si>
  <si>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</si>
  <si>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</si>
  <si>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</si>
  <si>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</si>
  <si>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</si>
  <si>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</si>
  <si>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</si>
  <si>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</si>
  <si>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</si>
  <si>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</si>
  <si>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</si>
  <si>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</si>
  <si>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</si>
  <si>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</si>
  <si>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</si>
  <si>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</si>
  <si>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</si>
  <si>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</si>
  <si>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</si>
  <si>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</si>
  <si>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</si>
  <si>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</si>
  <si>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</si>
  <si>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</si>
  <si>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</si>
  <si>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</si>
  <si>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</si>
  <si>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</si>
  <si>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</si>
  <si>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</si>
  <si>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</si>
  <si>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</si>
  <si>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</si>
  <si>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</si>
  <si>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</si>
  <si>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</si>
  <si>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</si>
  <si>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</si>
  <si>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</si>
  <si>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</si>
  <si>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</si>
  <si>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</si>
  <si>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</si>
  <si>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</si>
  <si>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</si>
  <si>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</si>
  <si>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</si>
  <si>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</si>
  <si>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</si>
  <si>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</si>
  <si>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</si>
  <si>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</si>
  <si>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</si>
  <si>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</si>
  <si>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</si>
  <si>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</si>
  <si>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</si>
  <si>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</si>
  <si>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</si>
  <si>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</si>
  <si>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</si>
  <si>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</si>
  <si>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</si>
  <si>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</si>
  <si>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</si>
  <si>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</si>
  <si>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</si>
  <si>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</si>
  <si>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</si>
  <si>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</si>
  <si>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</si>
  <si>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</si>
  <si>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</si>
  <si>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</si>
  <si>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</si>
  <si>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</si>
  <si>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</si>
  <si>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</si>
  <si>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</si>
  <si>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</si>
  <si>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</si>
  <si>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</si>
  <si>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</si>
  <si>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</si>
  <si>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</si>
  <si>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</si>
  <si>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</si>
  <si>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</si>
  <si>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</si>
  <si>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</si>
  <si>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</si>
  <si>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</si>
  <si>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</si>
  <si>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</si>
  <si>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</si>
  <si>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</si>
  <si>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</si>
  <si>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</si>
  <si>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</si>
  <si>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</si>
  <si>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</si>
  <si>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</si>
  <si>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</si>
  <si>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</si>
  <si>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</si>
  <si>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</si>
  <si>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</si>
  <si>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</si>
  <si>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</si>
  <si>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</si>
  <si>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</si>
  <si>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</si>
  <si>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</si>
  <si>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</si>
  <si>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</si>
  <si>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</si>
  <si>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</si>
  <si>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</si>
  <si>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</si>
  <si>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</si>
  <si>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</si>
  <si>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</si>
  <si>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</si>
  <si>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</si>
  <si>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</si>
  <si>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</si>
  <si>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</si>
  <si>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</si>
  <si>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</si>
  <si>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</si>
  <si>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</si>
  <si>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</si>
  <si>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</si>
  <si>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</si>
  <si>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</si>
  <si>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</si>
  <si>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</si>
  <si>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</si>
  <si>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</si>
  <si>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</si>
  <si>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</si>
  <si>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</si>
  <si>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</si>
  <si>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</si>
  <si>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</si>
  <si>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</si>
  <si>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</si>
  <si>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</si>
  <si>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</si>
  <si>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</si>
  <si>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</si>
  <si>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</si>
  <si>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</si>
  <si>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</si>
  <si>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</si>
  <si>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</si>
  <si>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</si>
  <si>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</si>
  <si>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</si>
  <si>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</si>
  <si>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</si>
  <si>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</si>
  <si>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</si>
  <si>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</si>
  <si>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</si>
  <si>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</si>
  <si>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</si>
  <si>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</si>
  <si>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</si>
  <si>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</si>
  <si>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</si>
  <si>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</si>
  <si>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</si>
  <si>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</si>
  <si>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</si>
  <si>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</si>
  <si>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</si>
  <si>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</si>
  <si>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</si>
  <si>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</si>
  <si>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</si>
  <si>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</si>
  <si>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</si>
  <si>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</si>
  <si>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</si>
  <si>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</si>
  <si>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</si>
  <si>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</si>
  <si>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</si>
  <si>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</si>
  <si>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</si>
  <si>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</si>
  <si>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</si>
  <si>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</si>
  <si>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</si>
  <si>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</si>
  <si>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</si>
  <si>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</si>
  <si>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</si>
  <si>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</si>
  <si>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</si>
  <si>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</si>
  <si>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</si>
  <si>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</si>
  <si>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</si>
  <si>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</si>
  <si>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</si>
  <si>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</si>
  <si>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</si>
  <si>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</si>
  <si>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</si>
  <si>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</si>
  <si>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</si>
  <si>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</si>
  <si>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</si>
  <si>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</si>
  <si>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</si>
  <si>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</si>
  <si>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</si>
  <si>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</si>
  <si>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</si>
  <si>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</si>
  <si>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</si>
  <si>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</si>
  <si>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</si>
  <si>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</si>
  <si>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</si>
  <si>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</si>
  <si>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</si>
  <si>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</si>
  <si>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</si>
  <si>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</si>
  <si>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</si>
  <si>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</si>
  <si>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</si>
  <si>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</si>
  <si>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</si>
  <si>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</si>
  <si>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</si>
  <si>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</si>
  <si>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</si>
  <si>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</si>
  <si>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</si>
  <si>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</si>
  <si>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</si>
  <si>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</si>
  <si>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</si>
  <si>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</si>
  <si>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</si>
  <si>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</si>
  <si>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</si>
  <si>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</si>
  <si>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</si>
  <si>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</si>
  <si>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</si>
  <si>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</si>
  <si>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</si>
  <si>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</si>
  <si>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</si>
  <si>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</si>
  <si>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</si>
  <si>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</si>
  <si>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</si>
  <si>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</si>
  <si>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</si>
  <si>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</si>
  <si>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</si>
  <si>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</si>
  <si>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</si>
  <si>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</si>
  <si>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</si>
  <si>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</si>
  <si>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</si>
  <si>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</si>
  <si>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</si>
  <si>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</si>
  <si>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</si>
  <si>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</si>
  <si>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</si>
  <si>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</si>
  <si>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</si>
  <si>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</si>
  <si>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</si>
  <si>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</si>
  <si>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</si>
  <si>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</si>
  <si>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</si>
  <si>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</si>
  <si>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</si>
  <si>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</si>
  <si>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</si>
  <si>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</si>
  <si>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</si>
  <si>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</si>
  <si>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</si>
  <si>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</si>
  <si>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</si>
  <si>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</si>
  <si>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</si>
  <si>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</si>
  <si>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</si>
  <si>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</si>
  <si>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</si>
  <si>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</si>
  <si>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</si>
  <si>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</si>
  <si>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</si>
  <si>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</si>
  <si>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</si>
  <si>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</si>
  <si>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</si>
  <si>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</si>
  <si>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</si>
  <si>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</si>
  <si>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</si>
  <si>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</si>
  <si>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</si>
  <si>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</si>
  <si>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</si>
  <si>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</si>
  <si>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</si>
  <si>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</si>
  <si>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</si>
  <si>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</si>
  <si>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</si>
  <si>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</si>
  <si>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</si>
  <si>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</si>
  <si>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</si>
  <si>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</si>
  <si>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</si>
  <si>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</si>
  <si>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</si>
  <si>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</si>
  <si>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</si>
  <si>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</si>
  <si>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</si>
  <si>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</si>
  <si>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</si>
  <si>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</si>
  <si>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</si>
  <si>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</si>
  <si>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</si>
  <si>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</si>
  <si>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</si>
  <si>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</si>
  <si>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</si>
  <si>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</si>
  <si>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</si>
  <si>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</si>
  <si>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</si>
  <si>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</si>
  <si>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</si>
  <si>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</si>
  <si>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</si>
  <si>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</si>
  <si>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</si>
  <si>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</si>
  <si>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</si>
  <si>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</si>
  <si>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</si>
  <si>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</si>
  <si>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</si>
  <si>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</si>
  <si>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</si>
  <si>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</si>
  <si>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</si>
  <si>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</si>
  <si>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</si>
  <si>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</si>
  <si>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</si>
  <si>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</si>
  <si>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</si>
  <si>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</si>
  <si>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</si>
  <si>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</si>
  <si>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</si>
  <si>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</si>
  <si>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</si>
  <si>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</si>
  <si>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</si>
  <si>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</si>
  <si>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</si>
  <si>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</si>
  <si>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</si>
  <si>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</si>
  <si>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</si>
  <si>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</si>
  <si>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</si>
  <si>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</si>
  <si>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</si>
  <si>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</si>
  <si>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</si>
  <si>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</si>
  <si>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</si>
  <si>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</si>
  <si>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</si>
  <si>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</si>
  <si>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</si>
  <si>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</si>
  <si>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</si>
  <si>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</si>
  <si>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</si>
  <si>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</si>
  <si>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</si>
  <si>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</si>
  <si>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</si>
  <si>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</si>
  <si>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</si>
  <si>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</si>
  <si>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</si>
  <si>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</si>
  <si>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</si>
  <si>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</si>
  <si>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</si>
  <si>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</si>
  <si>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</si>
  <si>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</si>
  <si>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</si>
  <si>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</si>
  <si>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</si>
  <si>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</si>
  <si>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</si>
  <si>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</si>
  <si>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</si>
  <si>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</si>
  <si>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</si>
  <si>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</si>
  <si>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</si>
  <si>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</si>
  <si>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</si>
  <si>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</si>
  <si>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</si>
  <si>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</si>
  <si>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</si>
  <si>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</si>
  <si>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</si>
  <si>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</si>
  <si>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</si>
  <si>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</si>
  <si>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</si>
  <si>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</si>
  <si>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</si>
  <si>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</si>
  <si>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</si>
  <si>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</si>
  <si>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</si>
  <si>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</si>
  <si>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</si>
  <si>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</si>
  <si>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</si>
  <si>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</si>
  <si>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</si>
  <si>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</si>
  <si>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</si>
  <si>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</si>
  <si>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</si>
  <si>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</si>
  <si>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</si>
  <si>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</si>
  <si>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</si>
  <si>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</si>
  <si>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</si>
  <si>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</si>
  <si>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</si>
  <si>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</si>
  <si>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</si>
  <si>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</si>
  <si>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</si>
  <si>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</si>
  <si>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</si>
  <si>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</si>
  <si>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</si>
  <si>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</si>
  <si>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</si>
  <si>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</si>
  <si>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</si>
  <si>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</si>
  <si>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</si>
  <si>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</si>
  <si>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</si>
  <si>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</si>
  <si>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</si>
  <si>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</si>
  <si>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</si>
  <si>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</si>
  <si>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</si>
  <si>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</si>
  <si>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</si>
  <si>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</si>
  <si>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</si>
  <si>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</si>
  <si>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</si>
  <si>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</si>
  <si>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</si>
  <si>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</si>
  <si>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</si>
  <si>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</si>
  <si>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</si>
  <si>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</si>
  <si>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</si>
  <si>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</si>
  <si>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</si>
  <si>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</si>
  <si>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</si>
  <si>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</si>
  <si>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</si>
  <si>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</si>
  <si>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</si>
  <si>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</si>
  <si>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</si>
  <si>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</si>
  <si>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</si>
  <si>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</si>
  <si>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</si>
  <si>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</si>
  <si>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</si>
  <si>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</si>
  <si>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</si>
  <si>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</si>
  <si>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</si>
  <si>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</si>
  <si>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</si>
  <si>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</si>
  <si>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</si>
  <si>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</si>
  <si>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</si>
  <si>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</si>
  <si>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</si>
  <si>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</si>
  <si>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</si>
  <si>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</si>
  <si>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</si>
  <si>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</si>
  <si>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</si>
  <si>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</si>
  <si>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</si>
  <si>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</si>
  <si>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</si>
  <si>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</si>
  <si>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</si>
  <si>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</si>
  <si>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</si>
  <si>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</si>
  <si>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</si>
  <si>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</si>
  <si>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</si>
  <si>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</si>
  <si>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</si>
  <si>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</si>
  <si>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</si>
  <si>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</si>
  <si>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</si>
  <si>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</si>
  <si>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</si>
  <si>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</si>
  <si>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</si>
  <si>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</si>
  <si>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</si>
  <si>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</si>
  <si>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</si>
  <si>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</si>
  <si>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</si>
  <si>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</si>
  <si>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</si>
  <si>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</si>
  <si>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</si>
  <si>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</si>
  <si>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</si>
  <si>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</si>
  <si>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</si>
  <si>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</si>
  <si>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</si>
  <si>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</si>
  <si>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</si>
  <si>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</si>
  <si>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</si>
  <si>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</si>
  <si>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</si>
  <si>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</si>
  <si>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</si>
  <si>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</si>
  <si>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</si>
  <si>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</si>
  <si>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</si>
  <si>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</si>
  <si>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</si>
  <si>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</si>
  <si>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</si>
  <si>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</si>
  <si>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</si>
  <si>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</si>
  <si>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</si>
  <si>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</si>
  <si>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</si>
  <si>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</si>
  <si>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</si>
  <si>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</si>
  <si>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</si>
  <si>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</si>
  <si>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</si>
  <si>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</si>
  <si>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</si>
  <si>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</si>
  <si>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</si>
  <si>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</si>
  <si>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</si>
  <si>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</si>
  <si>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</si>
  <si>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</si>
  <si>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</si>
  <si>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</si>
  <si>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</si>
  <si>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</si>
  <si>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</si>
  <si>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</si>
  <si>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</si>
  <si>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</si>
  <si>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</si>
  <si>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</si>
  <si>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</si>
  <si>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</si>
  <si>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</si>
  <si>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</si>
  <si>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</si>
  <si>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</si>
  <si>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</si>
  <si>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</si>
  <si>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</si>
  <si>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</si>
  <si>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</si>
  <si>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</si>
  <si>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</si>
  <si>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</si>
  <si>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</si>
  <si>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</si>
  <si>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</si>
  <si>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</si>
  <si>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</si>
  <si>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</si>
  <si>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</si>
  <si>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</si>
  <si>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</si>
  <si>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</si>
  <si>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</si>
  <si>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</si>
  <si>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</si>
  <si>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</si>
  <si>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</si>
  <si>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</si>
  <si>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</si>
  <si>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</si>
  <si>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</si>
  <si>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</si>
  <si>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</si>
  <si>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</si>
  <si>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</si>
  <si>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</si>
  <si>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</si>
  <si>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</si>
  <si>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</si>
  <si>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</si>
  <si>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</si>
  <si>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</si>
  <si>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</si>
  <si>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</si>
  <si>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</si>
  <si>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</si>
  <si>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</si>
  <si>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</si>
  <si>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</si>
  <si>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</si>
  <si>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</si>
  <si>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</si>
  <si>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</si>
  <si>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</si>
  <si>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</si>
  <si>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</si>
  <si>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</si>
  <si>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</si>
  <si>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</si>
  <si>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</si>
  <si>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</si>
  <si>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</si>
  <si>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</si>
  <si>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</si>
  <si>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</si>
  <si>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</si>
  <si>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</si>
  <si>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</si>
  <si>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</si>
  <si>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</si>
  <si>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</si>
  <si>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</si>
  <si>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</si>
  <si>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</si>
  <si>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</si>
  <si>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</si>
  <si>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</si>
  <si>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</si>
  <si>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</si>
  <si>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</si>
  <si>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</si>
  <si>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</si>
  <si>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</si>
  <si>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</si>
  <si>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</si>
  <si>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</si>
  <si>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</si>
  <si>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</si>
  <si>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</si>
  <si>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</si>
  <si>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</si>
  <si>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</si>
  <si>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</si>
  <si>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</si>
  <si>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</si>
  <si>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</si>
  <si>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</si>
  <si>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</si>
  <si>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</si>
  <si>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</si>
  <si>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</si>
  <si>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</si>
  <si>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</si>
  <si>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</si>
  <si>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</si>
  <si>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</si>
  <si>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</si>
  <si>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</si>
  <si>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</si>
  <si>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</si>
  <si>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</si>
  <si>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</si>
  <si>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</si>
  <si>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</si>
  <si>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</si>
  <si>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</si>
  <si>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</si>
  <si>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</si>
  <si>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</si>
  <si>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</si>
  <si>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</si>
  <si>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</si>
  <si>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</si>
  <si>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</si>
  <si>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</si>
  <si>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</si>
  <si>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</si>
  <si>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</si>
  <si>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</si>
  <si>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</si>
  <si>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</si>
  <si>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</si>
  <si>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</si>
  <si>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</si>
  <si>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</si>
  <si>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</si>
  <si>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</si>
  <si>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</si>
  <si>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</si>
  <si>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</si>
  <si>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</si>
  <si>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</si>
  <si>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</si>
  <si>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</si>
  <si>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</si>
  <si>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</si>
  <si>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</si>
  <si>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</si>
  <si>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</si>
  <si>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</si>
  <si>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</si>
  <si>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</si>
  <si>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</si>
  <si>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</si>
  <si>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</si>
  <si>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</si>
  <si>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</si>
  <si>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</si>
  <si>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</si>
  <si>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</si>
  <si>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</si>
  <si>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</si>
  <si>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</si>
  <si>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</si>
  <si>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</si>
  <si>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</si>
  <si>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</si>
  <si>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</si>
  <si>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</si>
  <si>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</si>
  <si>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</si>
  <si>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</si>
  <si>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</si>
  <si>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</si>
  <si>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</si>
  <si>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</si>
  <si>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</si>
  <si>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</si>
  <si>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</si>
  <si>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</si>
  <si>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</si>
  <si>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</si>
  <si>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</si>
  <si>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</si>
  <si>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</si>
  <si>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</si>
  <si>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</si>
  <si>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</si>
  <si>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</si>
  <si>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</si>
  <si>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</si>
  <si>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</si>
  <si>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</si>
  <si>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</si>
  <si>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</si>
  <si>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</si>
  <si>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</si>
  <si>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</si>
  <si>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</si>
  <si>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</si>
  <si>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</si>
  <si>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</si>
  <si>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</si>
  <si>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</si>
  <si>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</si>
  <si>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</si>
  <si>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</si>
  <si>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</si>
  <si>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</si>
  <si>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</si>
  <si>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</si>
  <si>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</si>
  <si>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</si>
  <si>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</si>
  <si>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</si>
  <si>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</si>
  <si>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</si>
  <si>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</si>
  <si>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</si>
  <si>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</si>
  <si>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</si>
  <si>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</si>
  <si>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</si>
  <si>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</si>
  <si>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</si>
  <si>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</si>
  <si>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</si>
  <si>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</si>
  <si>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</si>
  <si>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</si>
  <si>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</si>
  <si>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</si>
  <si>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</si>
  <si>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</si>
  <si>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</si>
  <si>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</si>
  <si>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</si>
  <si>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</si>
  <si>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</si>
  <si>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</si>
  <si>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</si>
  <si>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</si>
  <si>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</si>
  <si>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</si>
  <si>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</si>
  <si>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</si>
  <si>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</si>
  <si>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</si>
  <si>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</si>
  <si>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</si>
  <si>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</si>
  <si>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</si>
  <si>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</si>
  <si>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</si>
  <si>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</si>
  <si>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</si>
  <si>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</si>
  <si>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</si>
  <si>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</si>
  <si>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</si>
  <si>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</si>
  <si>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</si>
  <si>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</si>
  <si>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</si>
  <si>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</si>
  <si>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</si>
  <si>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</si>
  <si>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</si>
  <si>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</si>
  <si>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</si>
  <si>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</si>
  <si>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</si>
  <si>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</si>
  <si>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</si>
  <si>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</si>
  <si>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</si>
  <si>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</si>
  <si>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</si>
  <si>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</si>
  <si>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</si>
  <si>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</si>
  <si>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</si>
  <si>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</si>
  <si>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</si>
  <si>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</si>
  <si>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</si>
  <si>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</si>
  <si>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</si>
  <si>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</si>
  <si>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</si>
  <si>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</si>
  <si>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</si>
  <si>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</si>
  <si>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</si>
  <si>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</si>
  <si>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</si>
  <si>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</si>
  <si>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</si>
  <si>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</si>
  <si>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</si>
  <si>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</si>
  <si>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</si>
  <si>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</si>
  <si>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</si>
  <si>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</si>
  <si>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</si>
  <si>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</si>
  <si>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</si>
  <si>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</si>
  <si>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</si>
  <si>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</si>
  <si>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</si>
  <si>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</si>
  <si>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</si>
  <si>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</si>
  <si>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</si>
  <si>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</si>
  <si>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</si>
  <si>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</si>
  <si>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</si>
  <si>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</si>
  <si>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</si>
  <si>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</si>
  <si>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</si>
  <si>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</si>
  <si>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</si>
  <si>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</si>
  <si>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</si>
  <si>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</si>
  <si>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</si>
  <si>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</si>
  <si>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</si>
  <si>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</si>
  <si>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</si>
  <si>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</si>
  <si>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</si>
  <si>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</si>
  <si>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</si>
  <si>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</si>
  <si>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</si>
  <si>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</si>
  <si>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</si>
  <si>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</si>
  <si>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</si>
  <si>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</si>
  <si>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</si>
  <si>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</si>
  <si>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</si>
  <si>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</si>
  <si>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</si>
  <si>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</si>
  <si>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</si>
  <si>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</si>
  <si>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</si>
  <si>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</si>
  <si>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</si>
  <si>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</si>
  <si>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</si>
  <si>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</si>
  <si>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</si>
  <si>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</si>
  <si>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</si>
  <si>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</si>
  <si>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</si>
  <si>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</si>
  <si>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</si>
  <si>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</si>
  <si>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</si>
  <si>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</si>
  <si>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</si>
  <si>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</si>
  <si>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</si>
  <si>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</si>
  <si>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</si>
  <si>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</si>
  <si>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</si>
  <si>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</si>
  <si>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</si>
  <si>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</si>
  <si>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</si>
  <si>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</si>
  <si>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</si>
  <si>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</si>
  <si>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</si>
  <si>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</si>
  <si>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</si>
  <si>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</si>
  <si>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</si>
  <si>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</si>
  <si>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</si>
  <si>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</si>
  <si>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</si>
  <si>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</si>
  <si>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</si>
  <si>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</si>
  <si>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</si>
  <si>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</si>
  <si>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</si>
  <si>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</si>
  <si>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</si>
  <si>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</si>
  <si>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</si>
  <si>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</si>
  <si>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</si>
  <si>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</si>
  <si>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</si>
  <si>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</si>
  <si>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</si>
  <si>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</si>
  <si>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</si>
  <si>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</si>
  <si>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</si>
  <si>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</si>
  <si>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</si>
  <si>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</si>
  <si>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</si>
  <si>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</si>
  <si>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</si>
  <si>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</si>
  <si>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</si>
  <si>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</si>
  <si>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</si>
  <si>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</si>
  <si>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</si>
  <si>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</si>
  <si>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</si>
  <si>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</si>
  <si>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</si>
  <si>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</si>
  <si>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</si>
  <si>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</si>
  <si>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</si>
  <si>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</si>
  <si>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</si>
  <si>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</si>
  <si>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</si>
  <si>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</si>
  <si>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</si>
  <si>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</si>
  <si>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</si>
  <si>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</si>
  <si>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</si>
  <si>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</si>
  <si>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</si>
  <si>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</si>
  <si>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</si>
  <si>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</si>
  <si>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</si>
  <si>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</si>
  <si>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</si>
  <si>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</si>
  <si>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</si>
  <si>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</si>
  <si>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</si>
  <si>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</si>
  <si>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</si>
  <si>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</si>
  <si>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</si>
  <si>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</si>
  <si>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</si>
  <si>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</si>
  <si>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</si>
  <si>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</si>
  <si>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</si>
  <si>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</si>
  <si>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</si>
  <si>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</si>
  <si>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</si>
  <si>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</si>
  <si>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</si>
  <si>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</si>
  <si>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</si>
  <si>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</si>
  <si>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</si>
  <si>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</si>
  <si>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</si>
  <si>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</si>
  <si>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</si>
  <si>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</si>
  <si>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</si>
  <si>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</si>
  <si>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</si>
  <si>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</si>
  <si>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</si>
  <si>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</si>
  <si>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</si>
  <si>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</si>
  <si>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</si>
  <si>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</si>
  <si>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</si>
  <si>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</si>
  <si>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</si>
  <si>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</si>
  <si>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</si>
  <si>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</si>
  <si>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</si>
  <si>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</si>
  <si>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</si>
  <si>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</si>
  <si>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</si>
  <si>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</si>
  <si>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</si>
  <si>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</si>
  <si>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</si>
  <si>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</si>
  <si>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</si>
  <si>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</si>
  <si>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</si>
  <si>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</si>
  <si>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</si>
  <si>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</si>
  <si>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</si>
  <si>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</si>
  <si>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</si>
  <si>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</si>
  <si>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</si>
  <si>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</si>
  <si>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</si>
  <si>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</si>
  <si>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</si>
  <si>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</si>
  <si>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</si>
  <si>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</si>
  <si>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</si>
  <si>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</si>
  <si>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</si>
  <si>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</si>
  <si>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</si>
  <si>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</si>
  <si>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</si>
  <si>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</si>
  <si>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</si>
  <si>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</si>
  <si>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</si>
  <si>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</si>
  <si>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</si>
  <si>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</si>
  <si>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</si>
  <si>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</si>
  <si>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</si>
  <si>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</si>
  <si>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</si>
  <si>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</si>
  <si>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</si>
  <si>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</si>
  <si>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</si>
  <si>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</si>
  <si>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</si>
  <si>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</si>
  <si>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</si>
  <si>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</si>
  <si>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</si>
  <si>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</si>
  <si>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</si>
  <si>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</si>
  <si>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</si>
  <si>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</si>
  <si>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</si>
  <si>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</si>
  <si>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</si>
  <si>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</si>
  <si>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</si>
  <si>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</si>
  <si>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</si>
  <si>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</si>
  <si>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</si>
  <si>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</si>
  <si>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</si>
  <si>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</si>
  <si>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</si>
  <si>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</si>
  <si>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</si>
  <si>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</si>
  <si>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</si>
  <si>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</si>
  <si>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</si>
  <si>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</si>
  <si>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</si>
  <si>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</si>
  <si>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</si>
  <si>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</si>
  <si>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</si>
  <si>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</si>
  <si>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</si>
  <si>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</si>
  <si>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</si>
  <si>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</si>
  <si>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</si>
  <si>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</si>
  <si>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</si>
  <si>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</si>
  <si>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</si>
  <si>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</si>
  <si>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</si>
  <si>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</si>
  <si>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</si>
  <si>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</si>
  <si>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</si>
  <si>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</si>
  <si>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</si>
  <si>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</si>
  <si>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</si>
  <si>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</si>
  <si>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</si>
  <si>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</si>
  <si>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</si>
  <si>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</si>
  <si>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</si>
  <si>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</si>
  <si>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</si>
  <si>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</si>
  <si>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</si>
  <si>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</si>
  <si>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</si>
  <si>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</si>
  <si>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</si>
  <si>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</si>
  <si>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</si>
  <si>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</si>
  <si>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</si>
  <si>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</si>
  <si>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</si>
  <si>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</si>
  <si>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</si>
  <si>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</si>
  <si>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</si>
  <si>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</si>
  <si>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</si>
  <si>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</si>
  <si>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</si>
  <si>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</si>
  <si>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</si>
  <si>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</si>
  <si>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</si>
  <si>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</si>
  <si>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</si>
  <si>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</si>
  <si>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</si>
  <si>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</si>
  <si>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</si>
  <si>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</si>
  <si>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</si>
  <si>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</si>
  <si>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</si>
  <si>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</si>
  <si>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</si>
  <si>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</si>
  <si>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</si>
  <si>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</si>
  <si>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</si>
  <si>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</si>
  <si>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</si>
  <si>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</si>
  <si>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</si>
  <si>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</si>
  <si>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</si>
  <si>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</si>
  <si>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</si>
  <si>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</si>
  <si>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</si>
  <si>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</si>
  <si>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</si>
  <si>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</si>
  <si>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</si>
  <si>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</si>
  <si>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</si>
  <si>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</si>
  <si>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</si>
  <si>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</si>
  <si>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</si>
  <si>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</si>
  <si>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</si>
  <si>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</si>
  <si>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</si>
  <si>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</si>
  <si>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</si>
  <si>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</si>
  <si>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</si>
  <si>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</si>
  <si>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</si>
  <si>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</si>
  <si>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</si>
  <si>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</si>
  <si>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</si>
  <si>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</si>
  <si>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</si>
  <si>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</si>
  <si>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</si>
  <si>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</si>
  <si>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</si>
  <si>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</si>
  <si>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</si>
  <si>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</si>
  <si>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</si>
  <si>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</si>
  <si>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</si>
  <si>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</si>
  <si>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</si>
  <si>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</si>
  <si>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</si>
  <si>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</si>
  <si>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</si>
  <si>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</si>
  <si>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</si>
  <si>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</si>
  <si>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</si>
  <si>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</si>
  <si>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</si>
  <si>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</si>
  <si>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</si>
  <si>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</si>
  <si>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</si>
  <si>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</si>
  <si>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</si>
  <si>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</si>
  <si>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</si>
  <si>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</si>
  <si>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</si>
  <si>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</si>
  <si>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</si>
  <si>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</si>
  <si>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</si>
  <si>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</si>
  <si>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</si>
  <si>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</si>
  <si>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</si>
  <si>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</si>
  <si>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</si>
  <si>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</si>
  <si>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</si>
  <si>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</si>
  <si>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</si>
  <si>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</si>
  <si>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</si>
  <si>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</si>
  <si>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</si>
  <si>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</si>
  <si>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</si>
  <si>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</si>
  <si>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</si>
  <si>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</si>
  <si>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</si>
  <si>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</si>
  <si>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</si>
  <si>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</si>
  <si>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</si>
  <si>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</si>
  <si>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</si>
  <si>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</si>
  <si>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</si>
  <si>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</si>
  <si>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</si>
  <si>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</si>
  <si>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</si>
  <si>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</si>
  <si>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</si>
  <si>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</si>
  <si>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</si>
  <si>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</si>
  <si>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</si>
  <si>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</si>
  <si>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</si>
  <si>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</si>
  <si>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</si>
  <si>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</si>
  <si>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</si>
  <si>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</si>
  <si>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</si>
  <si>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</si>
  <si>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</si>
  <si>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</si>
  <si>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</si>
  <si>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</si>
  <si>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</si>
  <si>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</si>
  <si>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</si>
  <si>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</si>
  <si>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</si>
  <si>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</si>
  <si>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</si>
  <si>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</si>
  <si>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</si>
  <si>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</si>
  <si>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</si>
  <si>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</si>
  <si>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</si>
  <si>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</si>
  <si>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</si>
  <si>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</si>
  <si>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</si>
  <si>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</si>
  <si>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</si>
  <si>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</si>
  <si>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</si>
  <si>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</si>
  <si>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</si>
  <si>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</si>
  <si>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</si>
  <si>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</si>
  <si>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</si>
  <si>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</si>
  <si>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</si>
  <si>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</si>
  <si>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</si>
  <si>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</si>
  <si>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</si>
  <si>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</si>
  <si>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</si>
  <si>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</si>
  <si>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</si>
  <si>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</si>
  <si>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</si>
  <si>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</si>
  <si>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</si>
  <si>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</si>
  <si>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</si>
  <si>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</si>
  <si>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</si>
  <si>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</si>
  <si>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</si>
  <si>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</si>
  <si>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</si>
  <si>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</si>
  <si>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</si>
  <si>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</si>
  <si>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</si>
  <si>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</si>
  <si>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</si>
  <si>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</si>
  <si>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</si>
  <si>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</si>
  <si>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</si>
  <si>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</si>
  <si>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</si>
  <si>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</si>
  <si>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</si>
  <si>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</si>
  <si>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</si>
  <si>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</si>
  <si>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</si>
  <si>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</si>
  <si>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</si>
  <si>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</si>
  <si>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</si>
  <si>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</si>
  <si>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</si>
  <si>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</si>
  <si>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</si>
  <si>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</si>
  <si>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</si>
  <si>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</si>
  <si>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</si>
  <si>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</si>
  <si>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</si>
  <si>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</si>
  <si>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</si>
  <si>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</si>
  <si>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</si>
  <si>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</si>
  <si>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</si>
  <si>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</si>
  <si>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</si>
  <si>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</si>
  <si>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</si>
  <si>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</si>
  <si>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</si>
  <si>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</si>
  <si>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</si>
  <si>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</si>
  <si>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</si>
  <si>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</si>
  <si>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</si>
  <si>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</si>
  <si>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</si>
  <si>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</si>
  <si>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</si>
  <si>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</si>
  <si>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</si>
  <si>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</si>
  <si>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</si>
  <si>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</si>
  <si>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</si>
  <si>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</si>
  <si>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</si>
  <si>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</si>
  <si>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</si>
  <si>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</si>
  <si>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</si>
  <si>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</si>
  <si>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</si>
  <si>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</si>
  <si>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</si>
  <si>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</si>
  <si>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</si>
  <si>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</si>
  <si>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</si>
  <si>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</si>
  <si>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</si>
  <si>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</si>
  <si>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</si>
  <si>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</si>
  <si>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</si>
  <si>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</si>
  <si>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</si>
  <si>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</si>
  <si>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</si>
  <si>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</si>
  <si>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</si>
  <si>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</si>
  <si>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</si>
  <si>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</si>
  <si>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</si>
  <si>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</si>
  <si>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</si>
  <si>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</si>
  <si>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</si>
  <si>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</si>
  <si>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</si>
  <si>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</si>
  <si>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</si>
  <si>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</si>
  <si>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</si>
  <si>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</si>
  <si>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</si>
  <si>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</si>
  <si>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</si>
  <si>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</si>
  <si>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</si>
  <si>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</si>
  <si>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</si>
  <si>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</si>
  <si>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</si>
  <si>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</si>
  <si>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</si>
  <si>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</si>
  <si>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</si>
  <si>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</si>
  <si>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</si>
  <si>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</si>
  <si>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</si>
  <si>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</si>
  <si>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</si>
  <si>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</si>
  <si>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</si>
  <si>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</si>
  <si>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</si>
  <si>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</si>
  <si>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</si>
  <si>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</si>
  <si>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</si>
  <si>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</si>
  <si>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</si>
  <si>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</si>
  <si>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</si>
  <si>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</si>
  <si>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</si>
  <si>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</si>
  <si>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</si>
  <si>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</si>
  <si>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</si>
  <si>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</si>
  <si>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</si>
  <si>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</si>
  <si>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</si>
  <si>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</si>
  <si>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</si>
  <si>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</si>
  <si>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</si>
  <si>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</si>
  <si>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</si>
  <si>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</si>
  <si>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</si>
  <si>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</si>
  <si>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</si>
  <si>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</si>
  <si>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</si>
  <si>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</si>
  <si>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</si>
  <si>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</si>
  <si>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</si>
  <si>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</si>
  <si>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</si>
  <si>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</si>
  <si>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</si>
  <si>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</si>
  <si>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</si>
  <si>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</si>
  <si>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</si>
  <si>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</si>
  <si>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</si>
  <si>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</si>
  <si>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</si>
  <si>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</si>
  <si>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</si>
  <si>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</si>
  <si>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</si>
  <si>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</si>
  <si>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</si>
  <si>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</si>
  <si>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</si>
  <si>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</si>
  <si>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</si>
  <si>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</si>
  <si>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</si>
  <si>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</si>
  <si>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</si>
  <si>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</si>
  <si>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</si>
  <si>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</si>
  <si>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</si>
  <si>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</si>
  <si>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</si>
  <si>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</si>
  <si>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</si>
  <si>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</si>
  <si>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</si>
  <si>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</si>
  <si>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</si>
  <si>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</si>
  <si>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</si>
  <si>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</si>
  <si>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</si>
  <si>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</si>
  <si>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</si>
  <si>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</si>
  <si>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</si>
  <si>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</si>
  <si>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</si>
  <si>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</si>
  <si>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</si>
  <si>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</si>
  <si>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</si>
  <si>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</si>
  <si>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</si>
  <si>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</si>
  <si>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</si>
  <si>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</si>
  <si>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</si>
  <si>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</si>
  <si>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</si>
  <si>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</si>
  <si>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</si>
  <si>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</si>
  <si>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</si>
  <si>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</si>
  <si>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</si>
  <si>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</si>
  <si>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</si>
  <si>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</si>
  <si>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</si>
  <si>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</si>
  <si>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</si>
  <si>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</si>
  <si>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</si>
  <si>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</si>
  <si>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</si>
  <si>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</si>
  <si>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</si>
  <si>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</si>
  <si>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</si>
  <si>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</si>
  <si>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</si>
  <si>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</si>
  <si>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</si>
  <si>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</si>
  <si>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</si>
  <si>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</si>
  <si>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</si>
  <si>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</si>
  <si>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</si>
  <si>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</si>
  <si>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</si>
  <si>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</si>
  <si>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</si>
  <si>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</si>
  <si>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</si>
  <si>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</si>
  <si>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</si>
  <si>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</si>
  <si>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</si>
  <si>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</si>
  <si>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</si>
  <si>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</si>
  <si>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</si>
  <si>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</si>
  <si>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</si>
  <si>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</si>
  <si>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</si>
  <si>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</si>
  <si>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</si>
  <si>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</si>
  <si>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</si>
  <si>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</si>
  <si>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</si>
  <si>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</si>
  <si>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</si>
  <si>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</si>
  <si>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</si>
  <si>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</si>
  <si>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</si>
  <si>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</si>
  <si>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</si>
  <si>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</si>
  <si>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</si>
  <si>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</si>
  <si>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</si>
  <si>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</si>
  <si>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</si>
  <si>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</si>
  <si>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</si>
  <si>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</si>
  <si>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</si>
  <si>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</si>
  <si>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</si>
  <si>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</si>
  <si>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</si>
  <si>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</si>
  <si>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</si>
  <si>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</si>
  <si>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</si>
  <si>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</si>
  <si>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</si>
  <si>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</si>
  <si>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</si>
  <si>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</si>
  <si>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</si>
  <si>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</si>
  <si>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</si>
  <si>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</si>
  <si>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</si>
  <si>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</si>
  <si>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</si>
  <si>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</si>
  <si>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</si>
  <si>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</si>
  <si>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</si>
  <si>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</si>
  <si>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</si>
  <si>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</si>
  <si>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</si>
  <si>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</si>
  <si>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</si>
  <si>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</si>
  <si>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</si>
  <si>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</si>
  <si>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</si>
  <si>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</si>
  <si>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</si>
  <si>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</si>
  <si>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</si>
  <si>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</si>
  <si>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</si>
  <si>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</si>
  <si>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</si>
  <si>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</si>
  <si>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</si>
  <si>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</si>
  <si>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</si>
  <si>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</si>
  <si>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</si>
  <si>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</si>
  <si>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</si>
  <si>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</si>
  <si>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</si>
  <si>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</si>
  <si>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</si>
  <si>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</si>
  <si>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</si>
  <si>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</si>
  <si>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</si>
  <si>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</si>
  <si>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</si>
  <si>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</si>
  <si>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</si>
  <si>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</si>
  <si>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</si>
  <si>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</si>
  <si>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</si>
  <si>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</si>
  <si>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</si>
  <si>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</si>
  <si>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</si>
  <si>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</si>
  <si>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</si>
  <si>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</si>
  <si>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</si>
  <si>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</si>
  <si>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</si>
  <si>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</si>
  <si>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</si>
  <si>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</si>
  <si>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</si>
  <si>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</si>
  <si>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</si>
  <si>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</si>
  <si>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</si>
  <si>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</si>
  <si>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</si>
  <si>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</si>
  <si>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</si>
  <si>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</si>
  <si>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</si>
  <si>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</si>
  <si>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</si>
  <si>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</si>
  <si>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</si>
  <si>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</si>
  <si>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</si>
  <si>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</si>
  <si>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</si>
  <si>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</si>
  <si>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</si>
  <si>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</si>
  <si>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</si>
  <si>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</si>
  <si>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</si>
  <si>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</si>
  <si>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</si>
  <si>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</si>
  <si>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</si>
  <si>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</si>
  <si>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</si>
  <si>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</si>
  <si>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</si>
  <si>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</si>
  <si>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</si>
  <si>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</si>
  <si>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</si>
  <si>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</si>
  <si>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</si>
  <si>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</si>
  <si>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</si>
  <si>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</si>
  <si>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</si>
  <si>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</si>
  <si>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</si>
  <si>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</si>
  <si>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</si>
  <si>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</si>
  <si>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</si>
  <si>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</si>
  <si>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</si>
  <si>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</si>
  <si>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</si>
  <si>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</si>
  <si>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</si>
  <si>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</si>
  <si>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</si>
  <si>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</si>
  <si>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</si>
  <si>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</si>
  <si>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</si>
  <si>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</si>
  <si>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</si>
  <si>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</si>
  <si>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</si>
  <si>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</si>
  <si>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</si>
  <si>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</si>
  <si>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</si>
  <si>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</si>
  <si>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</si>
  <si>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</si>
  <si>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</si>
  <si>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</si>
  <si>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</si>
  <si>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</si>
  <si>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</si>
  <si>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</si>
  <si>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</si>
  <si>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</si>
  <si>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</si>
  <si>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</si>
  <si>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</si>
  <si>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</si>
  <si>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</si>
  <si>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</si>
  <si>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</si>
  <si>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</si>
  <si>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</si>
  <si>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</si>
  <si>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</si>
  <si>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</si>
  <si>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</si>
  <si>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</si>
  <si>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</si>
  <si>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</si>
  <si>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</si>
  <si>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</si>
  <si>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</si>
  <si>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</si>
  <si>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</si>
  <si>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</si>
  <si>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</si>
  <si>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</si>
  <si>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</si>
  <si>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</si>
  <si>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</si>
  <si>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</si>
  <si>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</si>
  <si>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</si>
  <si>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</si>
  <si>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</si>
  <si>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</si>
  <si>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</si>
  <si>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</si>
  <si>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</si>
  <si>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</si>
  <si>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</si>
  <si>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</si>
  <si>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</si>
  <si>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</si>
  <si>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</si>
  <si>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</si>
  <si>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</si>
  <si>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</si>
  <si>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</si>
  <si>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</si>
  <si>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</si>
  <si>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</si>
  <si>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</si>
  <si>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</si>
  <si>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</si>
  <si>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</si>
  <si>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</si>
  <si>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</si>
  <si>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</si>
  <si>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</si>
  <si>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</si>
  <si>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</si>
  <si>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</si>
  <si>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</si>
  <si>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</si>
  <si>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</si>
  <si>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</si>
  <si>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</si>
  <si>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</si>
  <si>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</si>
  <si>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</si>
  <si>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</si>
  <si>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</si>
  <si>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</si>
  <si>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</si>
  <si>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</si>
  <si>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</si>
  <si>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</si>
  <si>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</si>
  <si>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</si>
  <si>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</si>
  <si>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</si>
  <si>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</si>
  <si>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</si>
  <si>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</si>
  <si>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</si>
  <si>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</si>
  <si>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</si>
  <si>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</si>
  <si>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</si>
  <si>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</si>
  <si>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</si>
  <si>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</si>
  <si>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</si>
  <si>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</si>
  <si>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</si>
  <si>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</si>
  <si>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</si>
  <si>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</si>
  <si>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</si>
  <si>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</si>
  <si>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</si>
  <si>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</si>
  <si>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</si>
  <si>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</si>
  <si>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</si>
  <si>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</si>
  <si>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</si>
  <si>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</si>
  <si>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</si>
  <si>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</si>
  <si>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</si>
  <si>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</si>
  <si>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</si>
  <si>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</si>
  <si>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</si>
  <si>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</si>
  <si>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</si>
  <si>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</si>
  <si>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</si>
  <si>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</si>
  <si>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</si>
  <si>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</si>
  <si>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</si>
  <si>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</si>
  <si>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</si>
  <si>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</si>
  <si>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</si>
  <si>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</si>
  <si>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</si>
  <si>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</si>
  <si>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</si>
  <si>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</si>
  <si>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</si>
  <si>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</si>
  <si>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</si>
  <si>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</si>
  <si>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</si>
  <si>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</si>
  <si>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</si>
  <si>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</si>
  <si>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</si>
  <si>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</si>
  <si>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</si>
  <si>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</si>
  <si>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</si>
  <si>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</si>
  <si>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</si>
  <si>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</si>
  <si>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</si>
  <si>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</si>
  <si>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</si>
  <si>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</si>
  <si>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</si>
  <si>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</si>
  <si>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</si>
  <si>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</si>
  <si>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</si>
  <si>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</si>
  <si>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</si>
  <si>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</si>
  <si>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</si>
  <si>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</si>
  <si>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</si>
  <si>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</si>
  <si>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</si>
  <si>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</si>
  <si>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</si>
  <si>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</si>
  <si>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</si>
  <si>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</si>
  <si>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</si>
  <si>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</si>
  <si>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</si>
  <si>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</si>
  <si>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</si>
  <si>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</si>
  <si>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</si>
  <si>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</si>
  <si>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</si>
  <si>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</si>
  <si>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</si>
  <si>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</si>
  <si>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</si>
  <si>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</si>
  <si>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</si>
  <si>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</si>
  <si>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</si>
  <si>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</si>
  <si>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</si>
  <si>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</si>
  <si>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</si>
  <si>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</si>
  <si>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</si>
  <si>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</si>
  <si>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</si>
  <si>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</si>
  <si>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</si>
  <si>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</si>
  <si>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</si>
  <si>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</si>
  <si>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</si>
  <si>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</si>
  <si>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</si>
  <si>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</si>
  <si>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</si>
  <si>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</si>
  <si>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</si>
  <si>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</si>
  <si>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</si>
  <si>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</si>
  <si>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</si>
  <si>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</si>
  <si>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</si>
  <si>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</si>
  <si>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</si>
  <si>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</si>
  <si>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</si>
  <si>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</si>
  <si>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</si>
  <si>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</si>
  <si>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</si>
  <si>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</si>
  <si>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</si>
  <si>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</si>
  <si>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</si>
  <si>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</si>
  <si>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</si>
  <si>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</si>
  <si>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</si>
  <si>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</si>
  <si>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</si>
  <si>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</si>
  <si>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</si>
  <si>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</si>
  <si>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</si>
  <si>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</si>
  <si>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</si>
  <si>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</si>
  <si>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</si>
  <si>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</si>
  <si>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</si>
  <si>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</si>
  <si>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</si>
  <si>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</si>
  <si>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</si>
  <si>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</si>
  <si>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</si>
  <si>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</si>
  <si>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</si>
  <si>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</si>
  <si>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</si>
  <si>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</si>
  <si>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</si>
  <si>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</si>
  <si>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</si>
  <si>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</si>
  <si>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</si>
  <si>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</si>
  <si>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</si>
  <si>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</si>
  <si>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</si>
  <si>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</si>
  <si>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</si>
  <si>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</si>
  <si>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</si>
  <si>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</si>
  <si>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</si>
  <si>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</si>
  <si>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</si>
  <si>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</si>
  <si>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</si>
  <si>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</si>
  <si>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</si>
  <si>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</si>
  <si>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</si>
  <si>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</si>
  <si>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</si>
  <si>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</si>
  <si>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</si>
  <si>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</si>
  <si>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</si>
  <si>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</si>
  <si>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</si>
  <si>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</si>
  <si>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</si>
  <si>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</si>
  <si>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</si>
  <si>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</si>
  <si>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</si>
  <si>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</si>
  <si>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</si>
  <si>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</si>
  <si>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</si>
  <si>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</si>
  <si>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</si>
  <si>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</si>
  <si>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</si>
  <si>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</si>
  <si>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</si>
  <si>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</si>
  <si>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</si>
  <si>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</si>
  <si>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</si>
  <si>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</si>
  <si>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</si>
  <si>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</si>
  <si>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</si>
  <si>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</si>
  <si>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</si>
  <si>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</si>
  <si>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</si>
  <si>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</si>
  <si>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</si>
  <si>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</si>
  <si>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</si>
  <si>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</si>
  <si>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</si>
  <si>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</si>
  <si>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</si>
  <si>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</si>
  <si>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</si>
  <si>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</si>
  <si>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</si>
  <si>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</si>
  <si>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</si>
  <si>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</si>
  <si>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</si>
  <si>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</si>
  <si>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</si>
  <si>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</si>
  <si>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</si>
  <si>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</si>
  <si>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</si>
  <si>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</si>
  <si>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</si>
  <si>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</si>
  <si>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</si>
  <si>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</si>
  <si>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</si>
  <si>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</si>
  <si>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</si>
  <si>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</si>
  <si>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</si>
  <si>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</si>
  <si>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</si>
  <si>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</si>
  <si>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</si>
  <si>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</si>
  <si>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</si>
  <si>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</si>
  <si>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</si>
  <si>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</si>
  <si>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</si>
  <si>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</si>
  <si>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</si>
  <si>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</si>
  <si>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</si>
  <si>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</si>
  <si>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</si>
  <si>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</si>
  <si>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</si>
  <si>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</si>
  <si>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Row Labels</t>
  </si>
  <si>
    <t>Outcome</t>
  </si>
  <si>
    <t>Notes:</t>
  </si>
  <si>
    <t>Column O</t>
  </si>
  <si>
    <t>This is an added column.</t>
  </si>
  <si>
    <t>Formula Used</t>
  </si>
  <si>
    <t>pledged / goal</t>
  </si>
  <si>
    <t>Column E / Column D</t>
  </si>
  <si>
    <t>Description</t>
  </si>
  <si>
    <t>Formula</t>
  </si>
  <si>
    <t>Column N</t>
  </si>
  <si>
    <t>This column can be split without using a formula.  The Text to Column function can be used and "/" delimiter can be selected for split.</t>
  </si>
  <si>
    <t>Category Formula for Row 2</t>
  </si>
  <si>
    <t>=LEFT(N2,FIND("/",N2)-1)</t>
  </si>
  <si>
    <t xml:space="preserve"> </t>
  </si>
  <si>
    <t>=RIGHT(N2,LEN(N2)-FIND("/",N2))</t>
  </si>
  <si>
    <t>Sub-Category Formula for Row 2</t>
  </si>
  <si>
    <t>Column S</t>
  </si>
  <si>
    <r>
      <rPr>
        <b/>
        <sz val="11"/>
        <color theme="1"/>
        <rFont val="Calibri"/>
        <family val="2"/>
        <scheme val="minor"/>
      </rPr>
      <t>Outcome</t>
    </r>
    <r>
      <rPr>
        <sz val="11"/>
        <color theme="1"/>
        <rFont val="Calibri"/>
        <family val="2"/>
        <scheme val="minor"/>
      </rPr>
      <t xml:space="preserve"> column this is the same as State.  This was added to create the Pivot Table.</t>
    </r>
  </si>
  <si>
    <t>Count of Outcome</t>
  </si>
  <si>
    <t>Pivot Table</t>
  </si>
  <si>
    <t>Used "Move" to move the Successful, Failed, Canceled, and Live columns.  Right Click on the Columns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</si>
  <si>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</si>
  <si>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</si>
  <si>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</si>
  <si>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</si>
  <si>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</si>
  <si>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</si>
  <si>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</si>
  <si>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</si>
  <si>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</si>
  <si>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</si>
  <si>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</si>
  <si>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</si>
  <si>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</si>
  <si>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</si>
  <si>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Month DCC</t>
  </si>
  <si>
    <t>Year DCC</t>
  </si>
  <si>
    <t>Worksheet PT by Year</t>
  </si>
  <si>
    <t>Hide "Live" state from the Pivot Table.</t>
  </si>
  <si>
    <t>Steps:  Right Click on "live" &gt; Select "Filter" &gt; Select "Hide Selected Items"</t>
  </si>
  <si>
    <t>Conclusions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</si>
  <si>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</si>
  <si>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</si>
  <si>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</si>
  <si>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</si>
  <si>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</si>
  <si>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</si>
  <si>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</si>
  <si>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</si>
  <si>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</si>
  <si>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</si>
  <si>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</si>
  <si>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</si>
  <si>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</si>
  <si>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</si>
  <si>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</si>
  <si>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</si>
  <si>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</si>
  <si>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</si>
  <si>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</si>
  <si>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</si>
  <si>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 number of backers</t>
  </si>
  <si>
    <t>Median number of backers</t>
  </si>
  <si>
    <t>Minimum number of backers</t>
  </si>
  <si>
    <t>Maximum number of backers</t>
  </si>
  <si>
    <t>Variance</t>
  </si>
  <si>
    <t>Standard Deviation</t>
  </si>
  <si>
    <t>Only a very small percentage (about 1%) go "live".</t>
  </si>
  <si>
    <t>All of Journalism (parent category) was canceled; majority in US country.</t>
  </si>
  <si>
    <t>Country US is predominant in starting Kickstarter; grand total of 3038; 33 live.</t>
  </si>
  <si>
    <t>Dataset Limitations</t>
  </si>
  <si>
    <t>For the projects that fail on Kickstarter, are refunds made to the backers?  Column for refunds?</t>
  </si>
  <si>
    <t>Theather / Plays have the most funding.</t>
  </si>
  <si>
    <t>Other Possibilities</t>
  </si>
  <si>
    <t>Look at how many reach goals vs pledges.</t>
  </si>
  <si>
    <t>Look at the data set by country.  Look at goals vs pledges by currency.</t>
  </si>
  <si>
    <t>Sum of goal</t>
  </si>
  <si>
    <t>Sum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</si>
</sst>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m/d/yy;@"/>
    <numFmt numFmtId="165" formatCode="mmm"/>
    <numFmt numFmtId="166" formatCode="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2" borderId="0" xfId="0" applyFill="1"/>
    <xf numFmtId="9" fontId="0" fillId="0" borderId="0" xfId="2" applyFont="1"/>
    <xf numFmtId="10" fontId="0" fillId="0" borderId="0" xfId="2" applyNumberFormat="1" applyFont="1"/>
    <xf numFmtId="2" fontId="1" fillId="0" borderId="0" xfId="0" applyNumberFormat="1" applyFont="1" applyAlignment="1">
      <alignment horizontal="center"/>
    </xf>
    <xf numFmtId="2" fontId="0" fillId="0" borderId="0" xfId="1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quotePrefix="1"/>
    <xf numFmtId="0" fontId="1" fillId="0" borderId="0" xfId="0" applyFon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5" fontId="0" fillId="0" borderId="0" xfId="0" applyNumberFormat="1" applyAlignment="1">
      <alignment horizontal="left"/>
    </xf>
    <xf numFmtId="0" fontId="0" fillId="0" borderId="0" xfId="0" applyFill="1"/>
    <xf numFmtId="1" fontId="0" fillId="0" borderId="0" xfId="0" applyNumberFormat="1"/>
    <xf numFmtId="39" fontId="0" fillId="0" borderId="0" xfId="0" applyNumberFormat="1"/>
    <xf numFmtId="0" fontId="0" fillId="3" borderId="0" xfId="0" applyFill="1"/>
    <xf numFmtId="9" fontId="0" fillId="3" borderId="0" xfId="2" applyFont="1" applyFill="1"/>
  </cellXfs>
  <cellStyles count="3">
    <cellStyle name="Comma" xfId="1" builtinId="3"/>
    <cellStyle name="Normal" xfId="0" builtinId="0"/>
    <cellStyle name="Percent" xfId="2" builtinId="5"/>
  </cellStyles>
  <dxfs count="25">
    <dxf>
      <numFmt numFmtId="7" formatCode="#,##0.00_);\(#,##0.00\)"/>
    </dxf>
    <dxf>
      <numFmt numFmtId="7" formatCode="#,##0.00_);\(#,##0.00\)"/>
    </dxf>
    <dxf>
      <numFmt numFmtId="7" formatCode="#,##0.00_);\(#,##0.00\)"/>
    </dxf>
    <dxf>
      <numFmt numFmtId="7" formatCode="#,##0.00_);\(#,##0.00\)"/>
    </dxf>
    <dxf>
      <numFmt numFmtId="7" formatCode="#,##0.00_);\(#,##0.00\)"/>
    </dxf>
    <dxf>
      <numFmt numFmtId="7" formatCode="#,##0.00_);\(#,##0.00\)"/>
    </dxf>
    <dxf>
      <numFmt numFmtId="7" formatCode="#,##0.00_);\(#,##0.00\)"/>
    </dxf>
    <dxf>
      <numFmt numFmtId="7" formatCode="#,##0.00_);\(#,##0.00\)"/>
    </dxf>
    <dxf>
      <numFmt numFmtId="7" formatCode="#,##0.00_);\(#,##0.00\)"/>
    </dxf>
    <dxf>
      <numFmt numFmtId="7" formatCode="#,##0.00_);\(#,##0.00\)"/>
    </dxf>
    <dxf>
      <fill>
        <patternFill>
          <bgColor rgb="FF92D050"/>
        </patternFill>
      </fill>
    </dxf>
    <dxf>
      <fill>
        <patternFill>
          <bgColor theme="4" tint="0.39994506668294322"/>
        </patternFill>
      </fill>
    </dxf>
    <dxf>
      <fill>
        <patternFill>
          <bgColor theme="3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4" tint="0.39994506668294322"/>
        </patternFill>
      </fill>
    </dxf>
    <dxf>
      <fill>
        <patternFill>
          <bgColor theme="3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theme="4" tint="0.39994506668294322"/>
        </patternFill>
      </fill>
    </dxf>
    <dxf>
      <fill>
        <patternFill>
          <bgColor theme="3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[StarterBook_CMariano.xlsx]PT State!PivotTable3</c:name>
    <c:fmtId val="1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 State'!$B$3:$B$4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 State'!$B$5:$B$14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93-422C-8A48-E23EBE0C30B1}"/>
            </c:ext>
          </c:extLst>
        </c:ser>
        <c:ser>
          <c:idx val="1"/>
          <c:order val="1"/>
          <c:tx>
            <c:strRef>
              <c:f>'PT State'!$C$3:$C$4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'PT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 State'!$C$5:$C$14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46-4D77-B85C-87E5F6DF1AD9}"/>
            </c:ext>
          </c:extLst>
        </c:ser>
        <c:ser>
          <c:idx val="2"/>
          <c:order val="2"/>
          <c:tx>
            <c:strRef>
              <c:f>'PT State'!$D$3:$D$4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'PT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 State'!$D$5:$D$14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C46-4D77-B85C-87E5F6DF1AD9}"/>
            </c:ext>
          </c:extLst>
        </c:ser>
        <c:ser>
          <c:idx val="3"/>
          <c:order val="3"/>
          <c:tx>
            <c:strRef>
              <c:f>'PT State'!$E$3:$E$4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 State'!$E$5:$E$14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C46-4D77-B85C-87E5F6DF1A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6311920"/>
        <c:axId val="247812544"/>
      </c:barChart>
      <c:catAx>
        <c:axId val="626311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812544"/>
        <c:crosses val="autoZero"/>
        <c:auto val="1"/>
        <c:lblAlgn val="ctr"/>
        <c:lblOffset val="100"/>
        <c:noMultiLvlLbl val="0"/>
      </c:catAx>
      <c:valAx>
        <c:axId val="247812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31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[StarterBook_CMariano.xlsx]PT SubCategory!PivotTable4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 SubCategory'!$B$4:$B$5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SubCategory'!$B$6:$B$47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F6-45B3-A648-8FFFFFDF5F71}"/>
            </c:ext>
          </c:extLst>
        </c:ser>
        <c:ser>
          <c:idx val="1"/>
          <c:order val="1"/>
          <c:tx>
            <c:strRef>
              <c:f>'PT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'PT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F6-45B3-A648-8FFFFFDF5F71}"/>
            </c:ext>
          </c:extLst>
        </c:ser>
        <c:ser>
          <c:idx val="2"/>
          <c:order val="2"/>
          <c:tx>
            <c:strRef>
              <c:f>'PT SubCategory'!$D$4:$D$5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'PT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SubCategory'!$D$6:$D$47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F6-45B3-A648-8FFFFFDF5F71}"/>
            </c:ext>
          </c:extLst>
        </c:ser>
        <c:ser>
          <c:idx val="3"/>
          <c:order val="3"/>
          <c:tx>
            <c:strRef>
              <c:f>'PT SubCategory'!$E$4:$E$5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SubCategory'!$E$6:$E$47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F6-45B3-A648-8FFFFFDF5F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3424816"/>
        <c:axId val="391079936"/>
      </c:barChart>
      <c:catAx>
        <c:axId val="623424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079936"/>
        <c:crosses val="autoZero"/>
        <c:auto val="1"/>
        <c:lblAlgn val="ctr"/>
        <c:lblOffset val="100"/>
        <c:noMultiLvlLbl val="0"/>
      </c:catAx>
      <c:valAx>
        <c:axId val="391079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424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[StarterBook_CMariano.xlsx]PT by Year!PivotTable6</c:name>
    <c:fmtId val="1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'PT by Year'!$B$4:$B$5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'PT by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by Year'!$B$6:$B$18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FD-4470-A282-D1E9D63C2159}"/>
            </c:ext>
          </c:extLst>
        </c:ser>
        <c:ser>
          <c:idx val="1"/>
          <c:order val="1"/>
          <c:tx>
            <c:strRef>
              <c:f>'PT by Year'!$C$4:$C$5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'PT by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by Year'!$C$6:$C$18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6B-4A8F-BD36-AC88712C2018}"/>
            </c:ext>
          </c:extLst>
        </c:ser>
        <c:ser>
          <c:idx val="2"/>
          <c:order val="2"/>
          <c:tx>
            <c:strRef>
              <c:f>'PT by Year'!$D$4:$D$5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'PT by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by Year'!$D$6:$D$18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6B-4A8F-BD36-AC88712C20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7375408"/>
        <c:axId val="402421088"/>
      </c:lineChart>
      <c:catAx>
        <c:axId val="297375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421088"/>
        <c:crosses val="autoZero"/>
        <c:auto val="1"/>
        <c:lblAlgn val="ctr"/>
        <c:lblOffset val="100"/>
        <c:noMultiLvlLbl val="0"/>
      </c:catAx>
      <c:valAx>
        <c:axId val="40242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375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05-4FDA-98BE-B09C3196BCD9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05-4FDA-98BE-B09C3196BCD9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05-4FDA-98BE-B09C3196B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7673520"/>
        <c:axId val="593272176"/>
      </c:lineChart>
      <c:catAx>
        <c:axId val="58767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272176"/>
        <c:crosses val="autoZero"/>
        <c:auto val="1"/>
        <c:lblAlgn val="ctr"/>
        <c:lblOffset val="100"/>
        <c:noMultiLvlLbl val="0"/>
      </c:catAx>
      <c:valAx>
        <c:axId val="59327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67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[StarterBook_CMariano.xlsx]Other Charts!PivotTable1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'Other Charts'!$B$4</c:f>
              <c:strCache>
                <c:ptCount val="1"/>
                <c:pt idx="0">
                  <c:v>Sum of goal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'Other Charts'!$A$5:$A$13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'Other Charts'!$B$5:$B$13</c:f>
              <c:numCache>
                <c:formatCode>#,##0.00_);\(#,##0.00\)</c:formatCode>
                <c:ptCount val="8"/>
                <c:pt idx="0">
                  <c:v>4499475</c:v>
                </c:pt>
                <c:pt idx="1">
                  <c:v>488900</c:v>
                </c:pt>
                <c:pt idx="2">
                  <c:v>672426</c:v>
                </c:pt>
                <c:pt idx="3">
                  <c:v>2535733.02</c:v>
                </c:pt>
                <c:pt idx="4">
                  <c:v>1476833</c:v>
                </c:pt>
                <c:pt idx="5">
                  <c:v>723776</c:v>
                </c:pt>
                <c:pt idx="6">
                  <c:v>6715168.79</c:v>
                </c:pt>
                <c:pt idx="7">
                  <c:v>4447052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B9-4F49-A8E9-3B5F26908246}"/>
            </c:ext>
          </c:extLst>
        </c:ser>
        <c:ser>
          <c:idx val="1"/>
          <c:order val="1"/>
          <c:tx>
            <c:strRef>
              <c:f>'Other Charts'!$C$4</c:f>
              <c:strCache>
                <c:ptCount val="1"/>
                <c:pt idx="0">
                  <c:v>Sum of pledged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'Other Charts'!$A$5:$A$13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'Other Charts'!$C$5:$C$13</c:f>
              <c:numCache>
                <c:formatCode>#,##0.00_);\(#,##0.00\)</c:formatCode>
                <c:ptCount val="8"/>
                <c:pt idx="0">
                  <c:v>5313576.17</c:v>
                </c:pt>
                <c:pt idx="1">
                  <c:v>849487.14</c:v>
                </c:pt>
                <c:pt idx="2">
                  <c:v>2791408.56</c:v>
                </c:pt>
                <c:pt idx="3">
                  <c:v>3147611.6399999992</c:v>
                </c:pt>
                <c:pt idx="4">
                  <c:v>2177693.4200000004</c:v>
                </c:pt>
                <c:pt idx="5">
                  <c:v>1535350.9</c:v>
                </c:pt>
                <c:pt idx="6">
                  <c:v>19665020.159999996</c:v>
                </c:pt>
                <c:pt idx="7">
                  <c:v>5115585.3800000018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B9-4F49-A8E9-3B5F269082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44463200"/>
        <c:axId val="1806504864"/>
      </c:barChart>
      <c:catAx>
        <c:axId val="1744463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6504864"/>
        <c:crosses val="autoZero"/>
        <c:auto val="1"/>
        <c:lblAlgn val="ctr"/>
        <c:lblOffset val="100"/>
        <c:noMultiLvlLbl val="0"/>
      </c:catAx>
      <c:valAx>
        <c:axId val="180650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);\(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463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[StarterBook_CMariano.xlsx]Other Charts!PivotTable1</c:name>
    <c:fmtId val="1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'Other Charts'!$B$4</c:f>
              <c:strCache>
                <c:ptCount val="1"/>
                <c:pt idx="0">
                  <c:v>Sum of goal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'Other Charts'!$A$5:$A$13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'Other Charts'!$B$5:$B$13</c:f>
              <c:numCache>
                <c:formatCode>#,##0.00_);\(#,##0.00\)</c:formatCode>
                <c:ptCount val="8"/>
                <c:pt idx="0">
                  <c:v>4499475</c:v>
                </c:pt>
                <c:pt idx="1">
                  <c:v>488900</c:v>
                </c:pt>
                <c:pt idx="2">
                  <c:v>672426</c:v>
                </c:pt>
                <c:pt idx="3">
                  <c:v>2535733.02</c:v>
                </c:pt>
                <c:pt idx="4">
                  <c:v>1476833</c:v>
                </c:pt>
                <c:pt idx="5">
                  <c:v>723776</c:v>
                </c:pt>
                <c:pt idx="6">
                  <c:v>6715168.79</c:v>
                </c:pt>
                <c:pt idx="7">
                  <c:v>4447052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EB-4C54-8BAF-2777D621E321}"/>
            </c:ext>
          </c:extLst>
        </c:ser>
        <c:ser>
          <c:idx val="1"/>
          <c:order val="1"/>
          <c:tx>
            <c:strRef>
              <c:f>'Other Charts'!$C$4</c:f>
              <c:strCache>
                <c:ptCount val="1"/>
                <c:pt idx="0">
                  <c:v>Sum of pledged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'Other Charts'!$A$5:$A$13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'Other Charts'!$C$5:$C$13</c:f>
              <c:numCache>
                <c:formatCode>#,##0.00_);\(#,##0.00\)</c:formatCode>
                <c:ptCount val="8"/>
                <c:pt idx="0">
                  <c:v>5313576.17</c:v>
                </c:pt>
                <c:pt idx="1">
                  <c:v>849487.14</c:v>
                </c:pt>
                <c:pt idx="2">
                  <c:v>2791408.56</c:v>
                </c:pt>
                <c:pt idx="3">
                  <c:v>3147611.6399999992</c:v>
                </c:pt>
                <c:pt idx="4">
                  <c:v>2177693.4200000004</c:v>
                </c:pt>
                <c:pt idx="5">
                  <c:v>1535350.9</c:v>
                </c:pt>
                <c:pt idx="6">
                  <c:v>19665020.159999996</c:v>
                </c:pt>
                <c:pt idx="7">
                  <c:v>5115585.3800000018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EB-4C54-8BAF-2777D621E3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0645120"/>
        <c:axId val="1792828336"/>
      </c:lineChart>
      <c:catAx>
        <c:axId val="2130645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2828336"/>
        <c:crosses val="autoZero"/>
        <c:auto val="1"/>
        <c:lblAlgn val="ctr"/>
        <c:lblOffset val="100"/>
        <c:noMultiLvlLbl val="0"/>
      </c:catAx>
      <c:valAx>
        <c:axId val="179282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);\(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0645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1</xdr:row>
      <xdr:rowOff>140970</xdr:rowOff>
    </xdr:from>
    <xdr:to>
      <xdr:col>14</xdr:col>
      <xdr:colOff>266700</xdr:colOff>
      <xdr:row>16</xdr:row>
      <xdr:rowOff>140970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BFB962-98D5-4342-87B4-56EDD44099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525780</xdr:colOff>
      <xdr:row>3</xdr:row>
      <xdr:rowOff>34290</xdr:rowOff>
    </xdr:from>
    <xdr:to>
      <xdr:col>18</xdr:col>
      <xdr:colOff>419100</xdr:colOff>
      <xdr:row>24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CA6054-C20C-40D2-A1F6-F8231CC93D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</xdr:colOff>
      <xdr:row>2</xdr:row>
      <xdr:rowOff>125730</xdr:rowOff>
    </xdr:from>
    <xdr:to>
      <xdr:col>16</xdr:col>
      <xdr:colOff>15240</xdr:colOff>
      <xdr:row>18</xdr:row>
      <xdr:rowOff>121920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EBECB2-99E1-4C5A-91C8-4EBE4433E0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251460</xdr:colOff>
      <xdr:row>14</xdr:row>
      <xdr:rowOff>3810</xdr:rowOff>
    </xdr:from>
    <xdr:to>
      <xdr:col>7</xdr:col>
      <xdr:colOff>891540</xdr:colOff>
      <xdr:row>30</xdr:row>
      <xdr:rowOff>53340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28147F-2419-4B51-8E58-86A192A395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68580</xdr:colOff>
      <xdr:row>1</xdr:row>
      <xdr:rowOff>19050</xdr:rowOff>
    </xdr:from>
    <xdr:to>
      <xdr:col>26</xdr:col>
      <xdr:colOff>251460</xdr:colOff>
      <xdr:row>16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F1C6B0-BBB9-4A3E-96F0-500E4CAF73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83820</xdr:colOff>
      <xdr:row>0</xdr:row>
      <xdr:rowOff>118110</xdr:rowOff>
    </xdr:from>
    <xdr:to>
      <xdr:col>43</xdr:col>
      <xdr:colOff>266700</xdr:colOff>
      <xdr:row>15</xdr:row>
      <xdr:rowOff>118110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130AD6-7C70-4D26-A8CE-874D3945A6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rism" refreshedDate="44045.723593287039" createdVersion="6" refreshedVersion="6" minRefreshableVersion="3" recordCount="4114" xr:uid="{92431B94-A79C-4518-A707-378D5A9F0DB9}">
  <cacheSource type="worksheet">
    <worksheetSource ref="A1:S4115" sheet="StarterBook_Data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Outcom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rism" refreshedDate="44045.76777604167" createdVersion="6" refreshedVersion="6" minRefreshableVersion="3" recordCount="4114" xr:uid="{A1B2632F-7AD1-4177-A621-D29D819B6075}">
  <cacheSource type="worksheet">
    <worksheetSource ref="A1:W4115" sheet="StarterBook_Data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Outcome" numFmtId="0">
      <sharedItems count="4">
        <s v="successful"/>
        <s v="canceled"/>
        <s v="failed"/>
        <s v="live"/>
      </sharedItems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Month DCC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4" base="2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 DCC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Quarters" numFmtId="0" databaseField="0">
      <fieldGroup base="2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2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s v="successful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s v="successful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s v="successful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s v="successful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s v="successful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s v="successful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s v="successful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s v="successful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s v="successful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s v="successful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s v="successful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s v="successful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s v="successful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s v="successful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s v="successful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s v="successful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s v="successful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s v="successful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s v="successful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s v="successful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s v="successful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s v="successful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s v="successful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s v="successful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s v="successful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s v="successful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s v="successful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s v="successful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s v="successful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s v="successful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s v="successful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s v="successful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s v="successful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s v="successful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s v="successful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s v="successful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s v="successful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s v="successful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s v="successful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s v="successful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s v="successful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s v="successful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s v="successful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s v="successful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s v="successful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s v="successful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s v="successful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s v="successful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s v="successful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s v="successful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s v="successful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s v="successful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s v="successful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s v="successful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s v="successful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s v="successful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s v="successful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s v="successful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s v="successful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s v="successful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s v="successful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s v="successful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s v="successful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s v="successful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s v="successful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s v="successful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s v="successful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s v="successful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s v="successful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s v="successful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s v="successful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s v="successful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s v="successful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s v="successful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s v="successful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s v="successful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s v="successful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s v="successful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s v="successful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s v="successful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s v="successful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s v="successful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s v="successful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s v="successful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s v="successful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s v="successful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s v="successful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s v="successful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s v="successful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s v="successful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s v="successful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s v="successful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s v="successful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s v="successful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s v="successful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s v="successful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s v="successful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s v="successful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s v="successful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s v="successful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s v="successful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s v="successful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s v="successful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s v="successful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s v="successful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s v="successful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s v="successful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s v="successful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s v="successful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s v="successful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s v="successful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s v="successful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s v="successful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s v="successful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s v="successful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s v="successful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s v="successful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s v="successful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s v="successful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s v="successful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s v="canceled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s v="canceled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s v="canceled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s v="canceled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s v="canceled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s v="canceled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s v="canceled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s v="canceled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s v="canceled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s v="canceled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s v="canceled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s v="canceled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s v="canceled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s v="canceled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s v="canceled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s v="canceled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s v="canceled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s v="canceled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s v="canceled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s v="canceled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s v="canceled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s v="canceled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s v="canceled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s v="canceled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s v="canceled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s v="canceled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s v="canceled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s v="canceled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s v="canceled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s v="canceled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s v="canceled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s v="canceled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s v="canceled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s v="canceled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s v="canceled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s v="canceled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s v="canceled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s v="canceled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s v="canceled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s v="canceled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s v="failed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s v="failed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s v="failed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s v="failed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s v="failed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s v="failed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s v="failed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s v="failed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s v="failed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s v="failed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s v="failed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s v="failed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s v="failed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s v="failed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s v="failed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s v="failed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s v="failed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s v="failed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s v="failed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s v="failed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s v="failed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s v="failed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s v="failed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s v="failed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s v="failed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s v="failed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s v="failed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s v="failed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s v="failed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s v="failed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s v="failed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s v="failed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s v="failed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s v="failed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s v="failed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s v="failed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s v="failed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s v="failed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s v="failed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s v="failed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s v="failed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s v="failed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s v="failed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s v="failed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s v="failed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s v="failed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s v="failed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s v="failed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s v="failed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s v="failed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s v="failed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s v="failed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s v="failed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s v="failed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s v="failed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s v="failed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s v="failed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s v="failed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s v="failed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s v="failed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s v="failed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s v="failed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s v="failed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s v="failed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s v="failed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s v="failed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s v="failed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s v="failed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s v="failed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s v="failed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s v="failed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s v="failed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s v="failed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s v="failed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s v="failed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s v="failed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s v="failed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s v="failed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s v="failed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s v="failed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s v="successful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s v="successful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s v="successful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s v="successful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s v="successful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s v="successful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s v="successful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s v="successful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s v="successful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s v="successful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s v="successful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s v="successful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s v="successful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s v="successful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s v="successful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s v="successful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s v="successful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s v="successful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s v="successful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s v="successful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s v="successful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s v="successful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s v="successful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s v="successful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s v="successful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s v="successful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s v="successful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s v="successful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s v="successful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s v="successful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s v="successful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s v="successful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s v="successful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s v="successful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s v="successful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s v="successful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s v="successful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s v="successful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s v="successful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s v="successful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s v="successful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s v="successful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s v="successful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s v="successful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s v="successful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s v="successful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s v="successful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s v="successful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s v="successful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s v="successful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s v="successful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s v="successful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s v="successful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s v="successful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s v="successful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s v="successful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s v="successful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s v="successful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s v="successful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s v="successful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s v="successful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s v="successful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s v="successful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s v="successful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s v="successful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s v="successful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s v="successful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s v="successful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s v="successful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s v="successful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s v="successful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s v="successful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s v="successful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s v="successful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s v="successful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s v="successful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s v="successful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s v="successful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s v="successful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s v="successful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s v="successful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s v="successful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s v="successful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s v="successful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s v="successful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s v="successful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s v="successful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s v="successful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s v="successful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s v="successful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s v="successful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s v="successful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s v="successful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s v="successful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s v="successful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s v="successful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s v="successful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s v="successful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s v="successful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s v="successful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s v="successful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s v="successful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s v="successful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s v="successful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s v="successful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s v="successful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s v="successful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s v="successful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s v="successful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s v="successful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s v="successful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s v="successful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s v="successful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s v="successful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s v="successful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s v="successful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s v="successful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s v="successful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s v="successful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s v="successful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s v="successful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s v="successful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s v="successful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s v="successful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s v="successful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s v="successful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s v="successful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s v="successful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s v="successful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s v="successful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s v="successful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s v="successful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s v="successful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s v="successful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s v="successful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s v="successful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s v="successful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s v="successful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s v="successful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s v="successful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s v="successful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s v="successful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s v="successful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s v="successful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s v="successful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s v="successful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s v="successful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s v="successful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s v="successful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s v="successful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s v="successful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s v="successful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s v="successful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s v="successful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s v="successful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s v="successful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s v="successful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s v="successful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s v="successful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s v="successful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s v="successful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s v="successful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s v="successful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s v="successful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s v="successful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s v="successful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s v="successful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s v="successful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s v="successful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s v="successful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s v="successful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s v="successful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s v="successful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s v="successful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s v="successful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s v="successful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s v="successful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s v="successful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s v="successful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s v="successful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s v="failed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s v="failed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s v="failed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s v="failed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s v="failed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s v="failed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s v="failed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s v="failed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s v="failed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s v="failed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s v="failed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s v="failed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s v="failed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s v="failed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s v="failed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s v="failed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s v="failed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s v="failed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s v="failed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s v="failed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s v="failed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s v="failed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s v="failed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s v="failed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s v="failed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s v="failed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s v="failed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s v="failed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s v="failed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s v="failed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s v="failed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s v="failed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s v="failed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s v="failed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s v="failed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s v="failed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s v="failed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s v="failed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s v="failed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s v="failed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s v="failed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s v="failed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s v="failed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s v="failed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s v="failed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s v="failed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s v="failed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s v="failed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s v="failed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s v="failed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s v="failed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s v="failed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s v="failed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s v="failed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s v="failed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s v="failed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s v="failed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s v="failed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s v="failed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s v="failed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s v="failed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s v="failed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s v="failed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s v="failed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s v="failed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s v="failed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s v="failed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s v="failed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s v="failed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s v="failed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s v="failed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s v="failed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s v="failed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s v="failed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s v="failed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s v="failed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s v="failed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s v="failed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s v="failed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s v="failed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s v="failed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s v="failed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s v="failed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s v="failed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s v="failed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s v="failed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s v="failed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s v="failed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s v="failed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s v="failed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s v="failed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s v="failed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s v="failed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s v="failed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s v="failed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s v="failed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s v="failed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s v="failed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s v="failed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s v="failed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s v="successful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s v="successful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s v="successful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s v="successful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s v="successful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s v="successful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s v="successful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s v="successful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s v="successful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s v="successful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s v="successful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s v="successful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s v="successful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s v="successful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s v="successful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s v="successful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s v="successful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s v="successful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s v="successful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s v="successful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s v="failed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s v="failed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s v="failed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s v="failed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s v="failed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s v="failed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s v="failed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s v="failed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s v="failed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s v="failed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s v="failed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s v="failed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s v="failed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s v="failed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s v="failed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s v="failed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s v="failed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s v="failed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s v="failed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s v="failed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s v="failed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s v="failed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s v="failed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s v="failed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s v="failed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s v="failed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s v="failed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s v="failed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s v="failed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s v="failed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s v="failed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s v="failed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s v="failed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s v="failed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s v="failed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s v="failed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s v="failed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s v="failed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s v="failed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s v="failed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s v="failed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s v="failed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s v="failed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s v="failed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s v="failed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s v="failed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s v="failed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s v="failed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s v="failed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s v="failed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s v="failed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s v="failed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s v="failed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s v="failed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s v="failed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s v="failed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s v="failed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s v="failed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s v="failed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s v="failed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s v="canceled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s v="canceled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s v="canceled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s v="canceled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s v="canceled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s v="canceled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s v="canceled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s v="canceled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s v="canceled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s v="canceled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s v="canceled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s v="canceled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s v="canceled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s v="canceled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s v="canceled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s v="canceled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s v="canceled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s v="canceled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s v="canceled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s v="canceled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s v="canceled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s v="canceled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s v="canceled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s v="canceled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s v="canceled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s v="canceled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s v="canceled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s v="canceled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s v="canceled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s v="canceled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s v="canceled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s v="canceled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s v="canceled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s v="canceled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s v="canceled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s v="canceled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s v="canceled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s v="canceled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s v="canceled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s v="canceled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s v="successful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s v="successful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s v="successful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s v="successful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s v="successful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s v="successful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s v="successful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s v="successful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s v="successful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s v="successful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s v="successful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s v="successful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s v="successful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s v="successful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s v="successful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s v="successful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s v="successful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s v="successful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s v="successful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s v="successful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s v="failed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s v="failed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s v="failed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s v="failed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s v="failed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s v="failed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s v="failed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s v="failed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s v="failed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s v="failed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s v="failed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s v="failed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s v="failed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s v="failed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s v="failed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s v="failed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s v="failed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s v="failed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s v="failed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s v="failed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s v="failed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s v="failed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s v="failed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s v="failed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s v="failed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s v="failed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s v="failed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s v="failed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s v="failed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s v="failed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s v="failed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s v="failed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s v="failed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s v="failed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s v="failed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s v="failed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s v="failed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s v="failed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s v="failed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s v="failed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s v="failed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s v="failed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s v="failed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s v="failed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s v="failed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s v="failed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s v="failed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s v="failed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s v="failed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s v="failed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s v="failed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s v="failed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s v="failed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s v="failed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s v="failed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s v="failed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s v="failed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s v="failed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s v="failed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s v="failed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s v="successful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s v="successful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s v="successful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s v="successful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s v="successful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s v="successful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s v="successful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s v="successful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s v="successful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s v="successful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s v="successful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s v="successful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s v="successful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s v="successful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s v="successful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s v="successful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s v="successful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s v="successful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s v="successful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s v="successful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s v="successful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s v="successful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s v="successful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s v="successful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s v="successful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s v="successful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s v="successful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s v="successful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s v="successful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s v="successful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s v="successful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s v="successful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s v="successful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s v="successful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s v="successful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s v="successful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s v="successful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s v="successful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s v="successful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s v="successful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s v="failed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s v="failed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s v="failed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s v="failed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s v="failed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s v="failed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s v="failed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s v="failed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s v="failed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s v="failed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s v="failed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s v="failed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s v="failed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s v="failed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s v="failed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s v="failed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s v="failed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s v="failed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s v="failed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s v="failed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s v="successful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s v="successful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s v="successful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s v="successful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s v="successful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s v="successful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s v="successful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s v="successful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s v="successful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s v="successful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s v="successful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s v="successful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s v="successful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s v="successful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s v="successful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s v="successful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s v="successful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s v="successful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s v="successful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s v="successful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s v="successful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s v="successful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s v="successful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s v="successful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s v="successful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s v="successful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s v="successful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s v="successful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s v="successful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s v="successful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s v="successful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s v="successful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s v="successful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s v="successful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s v="successful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s v="successful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s v="successful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s v="successful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s v="successful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s v="successful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s v="successful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s v="successful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s v="successful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s v="successful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s v="successful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s v="successful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s v="successful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s v="successful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s v="successful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s v="successful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s v="successful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s v="successful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s v="successful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s v="successful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s v="successful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s v="successful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s v="successful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s v="successful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s v="successful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s v="successful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s v="successfu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s v="successfu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s v="successfu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s v="successfu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s v="successfu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s v="successfu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s v="successfu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s v="successfu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s v="successfu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s v="successfu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s v="successfu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s v="successfu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s v="successfu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s v="successfu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s v="successfu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s v="successfu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s v="successfu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s v="successfu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s v="successfu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s v="successfu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s v="failed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s v="failed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s v="failed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s v="failed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s v="failed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s v="failed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s v="failed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s v="failed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s v="failed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s v="failed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s v="failed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s v="failed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s v="failed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s v="failed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s v="failed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s v="failed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s v="failed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s v="failed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s v="failed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s v="failed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s v="failed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s v="failed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s v="failed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s v="failed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s v="failed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s v="failed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s v="failed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s v="failed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s v="failed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s v="failed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s v="failed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s v="failed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s v="failed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s v="failed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s v="failed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s v="failed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s v="failed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s v="failed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s v="failed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s v="failed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s v="failed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s v="failed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s v="failed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s v="failed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s v="failed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s v="failed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s v="failed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s v="failed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s v="failed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s v="failed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s v="failed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s v="failed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s v="failed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s v="failed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s v="failed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s v="failed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s v="failed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s v="failed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s v="failed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s v="failed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s v="failed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s v="failed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s v="failed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s v="failed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s v="failed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s v="failed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s v="failed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s v="failed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s v="failed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s v="failed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s v="failed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s v="failed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s v="failed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s v="failed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s v="failed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s v="failed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s v="failed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s v="failed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s v="failed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s v="failed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s v="failed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s v="failed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s v="failed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s v="failed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s v="failed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s v="failed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s v="failed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s v="failed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s v="failed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s v="failed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s v="failed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s v="failed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s v="failed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s v="failed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s v="failed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s v="failed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s v="failed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s v="failed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s v="failed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s v="failed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s v="failed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s v="failed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s v="failed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s v="failed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s v="failed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s v="failed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s v="failed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s v="failed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s v="failed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s v="failed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s v="failed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s v="failed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s v="failed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s v="failed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s v="failed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s v="failed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s v="failed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s v="failed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s v="failed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s v="failed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s v="failed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s v="failed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s v="failed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s v="failed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s v="failed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s v="failed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s v="failed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s v="failed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s v="failed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s v="failed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s v="failed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s v="failed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s v="failed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s v="failed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s v="failed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s v="failed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s v="failed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s v="failed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s v="failed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s v="failed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s v="canceled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s v="canceled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s v="canceled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s v="canceled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s v="canceled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s v="canceled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s v="canceled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s v="canceled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s v="canceled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s v="canceled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s v="canceled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s v="canceled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s v="canceled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s v="canceled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s v="canceled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s v="canceled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s v="canceled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s v="canceled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s v="canceled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s v="canceled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s v="successful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s v="successful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s v="successful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s v="successful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s v="successful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s v="successful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s v="successful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s v="successful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s v="successful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s v="successful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s v="successful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s v="successful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s v="successful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s v="successful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s v="successful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s v="successful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s v="successful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s v="successful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s v="successful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s v="successful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s v="canceled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s v="canceled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s v="canceled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s v="canceled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s v="canceled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s v="canceled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s v="canceled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s v="canceled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s v="canceled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s v="canceled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s v="canceled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s v="canceled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s v="canceled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s v="canceled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s v="canceled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s v="canceled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s v="canceled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s v="canceled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s v="canceled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s v="canceled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s v="canceled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s v="canceled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s v="canceled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s v="canceled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s v="failed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s v="failed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s v="failed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s v="failed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s v="failed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s v="failed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s v="failed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s v="failed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s v="failed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s v="failed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s v="failed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s v="failed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s v="failed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s v="failed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s v="failed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s v="failed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s v="failed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s v="failed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s v="failed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s v="failed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s v="failed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s v="failed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s v="failed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s v="failed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s v="failed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s v="failed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s v="failed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s v="failed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s v="failed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s v="failed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s v="failed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s v="failed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s v="failed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s v="failed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s v="failed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s v="failed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s v="failed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s v="failed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s v="failed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s v="failed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s v="failed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s v="failed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s v="failed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s v="failed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s v="failed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s v="failed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s v="failed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s v="failed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s v="failed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s v="failed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s v="failed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s v="failed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s v="failed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s v="failed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s v="failed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s v="failed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s v="failed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s v="failed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s v="failed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s v="failed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s v="failed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s v="failed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s v="failed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s v="failed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s v="failed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s v="failed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s v="failed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s v="failed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s v="failed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s v="failed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s v="failed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s v="failed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s v="failed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s v="failed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s v="failed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s v="failed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s v="failed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s v="failed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s v="failed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s v="failed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s v="failed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s v="failed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s v="failed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s v="failed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s v="failed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s v="failed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s v="failed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s v="failed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s v="failed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s v="failed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s v="failed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s v="failed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s v="failed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s v="failed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s v="failed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s v="failed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s v="failed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s v="failed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s v="failed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s v="failed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s v="failed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s v="failed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s v="failed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s v="failed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s v="failed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s v="failed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s v="failed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s v="failed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s v="failed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s v="failed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s v="failed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s v="failed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s v="failed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s v="failed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s v="failed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s v="failed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s v="failed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s v="failed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s v="failed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s v="failed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s v="successful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s v="successful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s v="successful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s v="successful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s v="successful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s v="successful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s v="successful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s v="successful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s v="successful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s v="successful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s v="successful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s v="successful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s v="successful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s v="successful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s v="successful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s v="successful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s v="successful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s v="successful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s v="successful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s v="successful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s v="successful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s v="successful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s v="successful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s v="successful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s v="successful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s v="successful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s v="successful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s v="successful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s v="successful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s v="successful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s v="successful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s v="successful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s v="successful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s v="successful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s v="successful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s v="successful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s v="successful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s v="successful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s v="successful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s v="successful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s v="canceled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s v="canceled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s v="canceled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s v="canceled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s v="canceled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s v="canceled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s v="canceled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s v="canceled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s v="canceled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s v="canceled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s v="canceled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s v="canceled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s v="canceled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s v="canceled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s v="canceled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s v="canceled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s v="canceled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s v="canceled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s v="canceled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s v="canceled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s v="successful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s v="successful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s v="successful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s v="successful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s v="successful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s v="successful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s v="successful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s v="successful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s v="successful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s v="successful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s v="successful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s v="successful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s v="successful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s v="successful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s v="successful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s v="successful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s v="successful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s v="successful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s v="successful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s v="successful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s v="successful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s v="successful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s v="successful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s v="successful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s v="successful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s v="successful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s v="successful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s v="successful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s v="successful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s v="successful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s v="successful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s v="successful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s v="successful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s v="successful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s v="successful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s v="successful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s v="successful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s v="successful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s v="successful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s v="successful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s v="successful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s v="successful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s v="successful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s v="successful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s v="successful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s v="successful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s v="successful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s v="successful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s v="successful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s v="successful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s v="successful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s v="successful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s v="successful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s v="successful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s v="successful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s v="successful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s v="successful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s v="successful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s v="successful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s v="successful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s v="canceled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s v="canceled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s v="canceled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s v="canceled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s v="canceled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s v="canceled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s v="canceled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s v="canceled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s v="canceled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s v="canceled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s v="canceled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s v="canceled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s v="canceled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s v="canceled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s v="canceled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s v="canceled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s v="canceled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s v="canceled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s v="canceled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s v="canceled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s v="canceled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s v="canceled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s v="canceled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s v="canceled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s v="canceled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s v="canceled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s v="canceled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s v="canceled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s v="canceled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s v="canceled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s v="canceled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s v="canceled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s v="canceled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s v="canceled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s v="canceled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s v="canceled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s v="canceled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s v="canceled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s v="canceled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s v="canceled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s v="successful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s v="successful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s v="successful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s v="successful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s v="successful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s v="successful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s v="successful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s v="successful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s v="successful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s v="successful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s v="successful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s v="successful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s v="successful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s v="successful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s v="successful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s v="successful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s v="successful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s v="successful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s v="successful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s v="successful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s v="successful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s v="successful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s v="successful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s v="successful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s v="successful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s v="successful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s v="successful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s v="successful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s v="successful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s v="successful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s v="successful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s v="successful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s v="successful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s v="successful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s v="successful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s v="successful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s v="successful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s v="successful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s v="successful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s v="successful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s v="successful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s v="successful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s v="successful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s v="successful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s v="successful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s v="successful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s v="successful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s v="successful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s v="successful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s v="successful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s v="successful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s v="successful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s v="successful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s v="successful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s v="successful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s v="successful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s v="successful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s v="successful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s v="successful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s v="successful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s v="failed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s v="failed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s v="failed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s v="failed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s v="failed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s v="failed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s v="failed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s v="failed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s v="failed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s v="failed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s v="failed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s v="failed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s v="failed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s v="failed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s v="failed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s v="failed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s v="failed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s v="failed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s v="failed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s v="failed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s v="failed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s v="failed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s v="failed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s v="failed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s v="failed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s v="failed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s v="failed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s v="failed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s v="failed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s v="failed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s v="failed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s v="failed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s v="failed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s v="failed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s v="failed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s v="failed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s v="failed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s v="failed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s v="failed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s v="failed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s v="failed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s v="failed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s v="failed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s v="failed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s v="failed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s v="failed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s v="failed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s v="canceled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s v="canceled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s v="canceled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s v="canceled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s v="canceled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s v="canceled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s v="canceled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s v="canceled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s v="canceled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s v="canceled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s v="successful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s v="successful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s v="successful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s v="successful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s v="successful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s v="successful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s v="successful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s v="successful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s v="successful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s v="successful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s v="successful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s v="successful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s v="successful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s v="successful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s v="successful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s v="successful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s v="successful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s v="successful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s v="successful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s v="successful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s v="failed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s v="failed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s v="failed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s v="failed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s v="failed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s v="failed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s v="failed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s v="failed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s v="failed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s v="failed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s v="failed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s v="failed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s v="failed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s v="failed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s v="failed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s v="failed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s v="failed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s v="failed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s v="failed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s v="failed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s v="successful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s v="successful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s v="successful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s v="successful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s v="successful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s v="successful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s v="successful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s v="successful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s v="successful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s v="successful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s v="successful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s v="successful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s v="successful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s v="successful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s v="successful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s v="successful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s v="successful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s v="successful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s v="successful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s v="successful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s v="successful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s v="successful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s v="successful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s v="successful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s v="successful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s v="successful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s v="successful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s v="successful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s v="successful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s v="successful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s v="successful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s v="successful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s v="successful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s v="successful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s v="successful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s v="successful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s v="successful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s v="successful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s v="successful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s v="successful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s v="failed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s v="failed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s v="failed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s v="failed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s v="failed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s v="failed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s v="failed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s v="failed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s v="failed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s v="failed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s v="failed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s v="failed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s v="failed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s v="failed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s v="failed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s v="failed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s v="failed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s v="failed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s v="failed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s v="failed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s v="canceled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s v="canceled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s v="canceled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s v="canceled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s v="canceled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s v="canceled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s v="canceled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s v="canceled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s v="canceled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s v="canceled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s v="canceled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s v="canceled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s v="canceled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s v="canceled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s v="canceled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s v="canceled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s v="canceled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s v="canceled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s v="canceled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s v="canceled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s v="failed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s v="failed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s v="failed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s v="failed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s v="failed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s v="failed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s v="failed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s v="failed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s v="failed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s v="failed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s v="failed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s v="failed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s v="failed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s v="failed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s v="failed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s v="failed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s v="failed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s v="failed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s v="failed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s v="failed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s v="successful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s v="successful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s v="successful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s v="successful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s v="successful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s v="successful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s v="successful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s v="successful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s v="successful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s v="successful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s v="successful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s v="successful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s v="successful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s v="successful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s v="successful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s v="successful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s v="successful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s v="successful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s v="successful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s v="successful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s v="successful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s v="successful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s v="successful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s v="successful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s v="successful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s v="successful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s v="successful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s v="successful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s v="successful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s v="successful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s v="successful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s v="successful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s v="successful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s v="successful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s v="successful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s v="successful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s v="successful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s v="successful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s v="successful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s v="successful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s v="successful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s v="successful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s v="successful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s v="successful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s v="successful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s v="successful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s v="successful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s v="successful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s v="successful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s v="successful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s v="successful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s v="successful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s v="successful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s v="successful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s v="successful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s v="successful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s v="successful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s v="successful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s v="successful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s v="successful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s v="successful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s v="successful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s v="successful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s v="successful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s v="successful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s v="successful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s v="successful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s v="successful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s v="successful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s v="successful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s v="successful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s v="successful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s v="successful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s v="successful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s v="successful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s v="successful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s v="successful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s v="successful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s v="successful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s v="successful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s v="live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s v="live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s v="live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s v="live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s v="live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s v="live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s v="live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s v="live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s v="live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s v="live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s v="live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s v="live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s v="live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s v="live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s v="live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s v="live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s v="live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s v="live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s v="live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s v="live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s v="failed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s v="failed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s v="failed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s v="failed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s v="failed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s v="failed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s v="failed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s v="failed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s v="failed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s v="failed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s v="failed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s v="failed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s v="failed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s v="failed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s v="failed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s v="failed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s v="failed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s v="failed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s v="failed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s v="failed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s v="failed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s v="failed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s v="failed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s v="failed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s v="failed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s v="failed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s v="failed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s v="failed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s v="failed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s v="failed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s v="failed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s v="failed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s v="failed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s v="failed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s v="failed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s v="failed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s v="failed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s v="failed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s v="failed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s v="failed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s v="successful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s v="successful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s v="successful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s v="successful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s v="successful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s v="successful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s v="successful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s v="successful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s v="successful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s v="successful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s v="successful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s v="successful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s v="successful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s v="successful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s v="successful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s v="successful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s v="successful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s v="successful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s v="successful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s v="successful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s v="successful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s v="successful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s v="successful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s v="failed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s v="failed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s v="failed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s v="failed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s v="failed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s v="failed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s v="failed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s v="failed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s v="failed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s v="failed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s v="failed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s v="failed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s v="failed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s v="failed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s v="failed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s v="failed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s v="failed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s v="failed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s v="failed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s v="failed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s v="failed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s v="failed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s v="failed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s v="failed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s v="failed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s v="failed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s v="failed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s v="failed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s v="failed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s v="failed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s v="failed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s v="failed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s v="failed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s v="failed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s v="failed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s v="failed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s v="failed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s v="failed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s v="failed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s v="failed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s v="failed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s v="failed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s v="failed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s v="failed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s v="failed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s v="failed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s v="failed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s v="failed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s v="failed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s v="failed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s v="failed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s v="failed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s v="failed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s v="failed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s v="failed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s v="failed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s v="failed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s v="successful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s v="successful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s v="successful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s v="successful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s v="successful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s v="successful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s v="successful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s v="successful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s v="successful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s v="successful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s v="successful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s v="successful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s v="successful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s v="successful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s v="successful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s v="successful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s v="successful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s v="successful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s v="successful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s v="successful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s v="successful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s v="successful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s v="successful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s v="successful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s v="successful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s v="successful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s v="successful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s v="successful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s v="successful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s v="successful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s v="successful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s v="successful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s v="successful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s v="successful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s v="successful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s v="successful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s v="successful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s v="successful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s v="successful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s v="successful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s v="failed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s v="failed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s v="failed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s v="failed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s v="failed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s v="failed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s v="failed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s v="failed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s v="failed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s v="failed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s v="failed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s v="failed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s v="failed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s v="failed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s v="failed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s v="failed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s v="failed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s v="failed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s v="failed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s v="failed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s v="successful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s v="successful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s v="successful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s v="successful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s v="successful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s v="successful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s v="successful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s v="successful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s v="successful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s v="successful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s v="successful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s v="successful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s v="successful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s v="successful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s v="successful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s v="successful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s v="successful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s v="successful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s v="successful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s v="successful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s v="failed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s v="failed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s v="failed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s v="failed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s v="failed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s v="failed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s v="failed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s v="failed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s v="failed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s v="failed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s v="failed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s v="failed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s v="failed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s v="failed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s v="failed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s v="failed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s v="failed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s v="failed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s v="failed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s v="failed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s v="successful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s v="successful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s v="successful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s v="successful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s v="successful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s v="successful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s v="successful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s v="successful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s v="successful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s v="successful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s v="successful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s v="successful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s v="successful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s v="successful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s v="successful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s v="successful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s v="successful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s v="successful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s v="successful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s v="successful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s v="successful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s v="successful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s v="successful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s v="successful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s v="successful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s v="successful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s v="successful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s v="successful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s v="successful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s v="successful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s v="successful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s v="successful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s v="successful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s v="successful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s v="successful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s v="successful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s v="successful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s v="successful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s v="successful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s v="successful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s v="successful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s v="successful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s v="successful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s v="successful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s v="successful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s v="successful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s v="successful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s v="successful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s v="successful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s v="successful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s v="successful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s v="successful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s v="successful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s v="successful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s v="successful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s v="successful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s v="successful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s v="successful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s v="successful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s v="successful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s v="failed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s v="failed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s v="failed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s v="failed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s v="failed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s v="failed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s v="failed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s v="failed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s v="failed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s v="failed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s v="failed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s v="failed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s v="failed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s v="failed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s v="failed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s v="failed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s v="failed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s v="failed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s v="failed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s v="failed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s v="successful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s v="successful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s v="successful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s v="successful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s v="successful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s v="successful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s v="successful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s v="successful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s v="successful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s v="successful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s v="successful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s v="successful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s v="successful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s v="successful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s v="successful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s v="successful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s v="successful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s v="successful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s v="successful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s v="successful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s v="successful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s v="successful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s v="successful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s v="successful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s v="successful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s v="successful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s v="successful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s v="successful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s v="successful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s v="successful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s v="successful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s v="successful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s v="successful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s v="successful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s v="successful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s v="successful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s v="successful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s v="successful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s v="successful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s v="successful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s v="successful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s v="successful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s v="successful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s v="successful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s v="successful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s v="successful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s v="successful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s v="successful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s v="successful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s v="successful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s v="successful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s v="successful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s v="successful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s v="successful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s v="successful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s v="successful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s v="successful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s v="successful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s v="successful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s v="successful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s v="successful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s v="successful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s v="successful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s v="successful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s v="successful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s v="successful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s v="successful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s v="successful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s v="successful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s v="successful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s v="successful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s v="successful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s v="successful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s v="successful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s v="successful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s v="successful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s v="successful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s v="successful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s v="successful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s v="successful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s v="successful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s v="successful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s v="successful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s v="successful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s v="successful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s v="successful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s v="successful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s v="successful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s v="successful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s v="successful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s v="successful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s v="successful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s v="successful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s v="successful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s v="successful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s v="successful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s v="successful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s v="successful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s v="successful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s v="successful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s v="successful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s v="successful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s v="successful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s v="successful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s v="successful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s v="successful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s v="successful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s v="successful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s v="successful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s v="successful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s v="successful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s v="successful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s v="successful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s v="successful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s v="successful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s v="successful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s v="successful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s v="successful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s v="successful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s v="successful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s v="failed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s v="failed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s v="failed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s v="failed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s v="failed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s v="failed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s v="failed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s v="failed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s v="failed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s v="failed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s v="failed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s v="failed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s v="failed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s v="failed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s v="failed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s v="failed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s v="failed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s v="failed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s v="failed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s v="failed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s v="failed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s v="failed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s v="failed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s v="failed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s v="failed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s v="failed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s v="failed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s v="failed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s v="failed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s v="failed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s v="failed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s v="failed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s v="failed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s v="failed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s v="failed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s v="failed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s v="failed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s v="failed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s v="failed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s v="failed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s v="successful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s v="successful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s v="successful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s v="successful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s v="successful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s v="successful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s v="successful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s v="successful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s v="successful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s v="successful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s v="successful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s v="successful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s v="successful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s v="successful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s v="successful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s v="successful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s v="successful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s v="successful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s v="successful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s v="successful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s v="successful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s v="successful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s v="successful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s v="successful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s v="successful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s v="successful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s v="successful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s v="successful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s v="successful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s v="successful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s v="successful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s v="successful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s v="successful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s v="successful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s v="successful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s v="successful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s v="successful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s v="successful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s v="successful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s v="successful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s v="successful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s v="successful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s v="successful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s v="successful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s v="successful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s v="successful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s v="successful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s v="successful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s v="successful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s v="successful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s v="successful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s v="successful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s v="successful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s v="successful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s v="successful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s v="successful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s v="successful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s v="successful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s v="successful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s v="successful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s v="successful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s v="successful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s v="successful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s v="successful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s v="successful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s v="successful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s v="successful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s v="successful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s v="successful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s v="successful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s v="successful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s v="successful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s v="successful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s v="successful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s v="successful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s v="successful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s v="successful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s v="successful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s v="successful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s v="successful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s v="successful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s v="successful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s v="successful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s v="successful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s v="successful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s v="successful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s v="successful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s v="successful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s v="successful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s v="successful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s v="successful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s v="successful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s v="successful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s v="successful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s v="successful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s v="successful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s v="successful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s v="successful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s v="successful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s v="successful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s v="successful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s v="successful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s v="successful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s v="successful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s v="successful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s v="successful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s v="successful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s v="successful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s v="successful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s v="successful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s v="successful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s v="successful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s v="successful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s v="successful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s v="successful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s v="successful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s v="successful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s v="successful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s v="successful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s v="successful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s v="successful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s v="successful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s v="successful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s v="successful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s v="successful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s v="successful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s v="successful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s v="successful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s v="successful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s v="successful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s v="successful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s v="successful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s v="successful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s v="successful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s v="successful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s v="successful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s v="successful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s v="successful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s v="successful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s v="successful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s v="successful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s v="successful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s v="successful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s v="successful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s v="successful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s v="successful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s v="successful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s v="successful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s v="successful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s v="successful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s v="successful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s v="successful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s v="successful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s v="successful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s v="successful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s v="successful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s v="successful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s v="successful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s v="successful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s v="successful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s v="live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s v="live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s v="live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s v="live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s v="live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s v="live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s v="successful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s v="successful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s v="successful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s v="successful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s v="successful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s v="successful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s v="successful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s v="successful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s v="successful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s v="successful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s v="successful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s v="successful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s v="successful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s v="successful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s v="canceled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s v="canceled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s v="canceled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s v="canceled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s v="canceled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s v="canceled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s v="canceled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s v="canceled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s v="canceled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s v="canceled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s v="canceled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s v="canceled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s v="canceled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s v="canceled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s v="canceled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s v="canceled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s v="canceled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s v="canceled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s v="canceled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s v="canceled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s v="canceled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s v="canceled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s v="canceled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s v="canceled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s v="canceled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s v="canceled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s v="canceled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s v="canceled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s v="canceled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s v="canceled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s v="canceled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s v="canceled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s v="canceled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s v="canceled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s v="canceled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s v="canceled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s v="canceled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s v="canceled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s v="canceled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s v="canceled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s v="canceled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s v="canceled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s v="canceled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s v="canceled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s v="canceled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s v="canceled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s v="canceled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s v="canceled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s v="canceled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s v="canceled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s v="canceled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s v="canceled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s v="canceled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s v="canceled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s v="canceled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s v="canceled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s v="canceled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s v="canceled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s v="canceled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s v="canceled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s v="failed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s v="failed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s v="failed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s v="failed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s v="failed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s v="failed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s v="failed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s v="failed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s v="failed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s v="failed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s v="failed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s v="failed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s v="failed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s v="failed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s v="failed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s v="failed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s v="failed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s v="failed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s v="failed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s v="failed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s v="failed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s v="failed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s v="failed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s v="failed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s v="failed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s v="failed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s v="failed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s v="failed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s v="failed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s v="failed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s v="failed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s v="failed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s v="failed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s v="failed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s v="failed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s v="failed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s v="failed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s v="failed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s v="failed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s v="failed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s v="successful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s v="successful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s v="successful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s v="successful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s v="successful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s v="successful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s v="successful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s v="successful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s v="successful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s v="successful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s v="successful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s v="successful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s v="successful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s v="successful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s v="successful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s v="successful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s v="successful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s v="successful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s v="successful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s v="successful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s v="successful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s v="successful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s v="successful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s v="successful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s v="successful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s v="successful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s v="successful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s v="successful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s v="successful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s v="successful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s v="successful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s v="successful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s v="successful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s v="successful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s v="successful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s v="successful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s v="successful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s v="successful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s v="successful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s v="successful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s v="successful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s v="successful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s v="successful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s v="successful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s v="successful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s v="successful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s v="successful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s v="successful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s v="successful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s v="successful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s v="successful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s v="successful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s v="successful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s v="successful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s v="successful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s v="successful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s v="successful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s v="successful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s v="successful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s v="successful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s v="failed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s v="failed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s v="failed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s v="failed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s v="failed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s v="failed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s v="failed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s v="failed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s v="failed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s v="failed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s v="failed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s v="failed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s v="failed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s v="failed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s v="failed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s v="failed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s v="failed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s v="failed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s v="failed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s v="failed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s v="successful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s v="successful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s v="successful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s v="successful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s v="successful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s v="successful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s v="successful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s v="successful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s v="successful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s v="successful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s v="successful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s v="successful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s v="successful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s v="successful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s v="successful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s v="successful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s v="successful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s v="successful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s v="successful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s v="successful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s v="successful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s v="successful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s v="successful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s v="successful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s v="successful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s v="successful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s v="successful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s v="successful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s v="successful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s v="successful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s v="successful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s v="successful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s v="successful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s v="successful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s v="successful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s v="successful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s v="successful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s v="successful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s v="successful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s v="successful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s v="canceled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s v="canceled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s v="canceled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s v="canceled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s v="canceled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s v="canceled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s v="canceled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s v="canceled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s v="canceled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s v="canceled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s v="canceled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s v="canceled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s v="canceled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s v="canceled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s v="canceled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s v="canceled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s v="canceled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s v="canceled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s v="canceled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s v="canceled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s v="failed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s v="failed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s v="failed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s v="failed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s v="failed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s v="failed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s v="failed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s v="failed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s v="failed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s v="failed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s v="failed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s v="failed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s v="failed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s v="failed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s v="failed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s v="failed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s v="failed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s v="failed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s v="failed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s v="failed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s v="successful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s v="successful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s v="successful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s v="successful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s v="successful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s v="successful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s v="successful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s v="successful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s v="successful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s v="successful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s v="successful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s v="successful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s v="successful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s v="successful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s v="successful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s v="successful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s v="successful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s v="successful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s v="successful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s v="successful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s v="successful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s v="successful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s v="successful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s v="successful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s v="successful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s v="successful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s v="successful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s v="successful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s v="successful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s v="successful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s v="successful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s v="successful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s v="successful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s v="successful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s v="successful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s v="successful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s v="successful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s v="successful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s v="successful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s v="successful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s v="failed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s v="failed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s v="canceled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s v="canceled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s v="canceled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s v="canceled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s v="canceled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s v="canceled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s v="canceled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s v="canceled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s v="canceled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s v="canceled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s v="canceled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s v="canceled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s v="canceled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s v="canceled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s v="canceled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s v="canceled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s v="canceled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s v="canceled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s v="successful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s v="successful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s v="successful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s v="successful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s v="successful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s v="successful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s v="successful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s v="successful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s v="successful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s v="failed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s v="failed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s v="failed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s v="failed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s v="failed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s v="failed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s v="failed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s v="failed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s v="failed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s v="failed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s v="failed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s v="failed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s v="failed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s v="failed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s v="failed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s v="failed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s v="failed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s v="failed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s v="failed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s v="failed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s v="failed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s v="failed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s v="failed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s v="failed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s v="failed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s v="failed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s v="failed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s v="failed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s v="failed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s v="failed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s v="failed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s v="live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s v="live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s v="live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s v="live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s v="live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s v="successful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s v="successful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s v="successful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s v="successful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s v="successful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s v="successful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s v="successful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s v="successful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s v="successful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s v="successful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s v="successful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s v="successful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s v="successful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s v="successful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s v="successful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s v="successful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s v="successful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s v="successful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s v="successful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s v="successful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s v="successful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s v="successful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s v="successful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s v="successful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s v="successful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s v="successful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s v="successful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s v="successful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s v="successful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s v="successful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s v="successful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s v="successful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s v="successful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s v="successful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s v="successful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s v="failed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s v="failed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s v="failed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s v="failed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s v="failed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s v="failed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s v="failed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s v="failed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s v="failed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s v="failed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s v="failed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s v="failed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s v="failed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s v="failed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s v="failed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s v="failed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s v="failed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s v="failed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s v="failed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s v="failed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s v="failed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s v="failed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s v="failed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s v="failed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s v="failed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s v="failed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s v="failed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s v="failed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s v="failed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s v="failed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s v="failed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s v="failed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s v="failed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s v="failed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s v="failed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s v="failed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s v="failed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s v="failed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s v="failed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s v="failed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s v="successful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s v="successful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s v="successful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s v="successful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s v="successful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s v="successful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s v="successful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s v="successful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s v="successful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s v="successful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s v="successful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s v="successful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s v="successful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s v="successful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s v="successful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s v="successful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s v="successful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s v="successful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s v="successful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s v="successful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s v="successful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s v="successful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s v="successful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s v="successful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s v="successful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s v="successful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s v="successful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s v="successful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s v="successful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s v="successful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s v="successful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s v="successful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s v="successful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s v="successful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s v="successful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s v="successful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s v="successful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s v="successful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s v="successful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s v="successful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s v="successful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s v="successful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s v="successful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s v="successful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s v="successful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s v="successful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s v="successful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s v="successful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s v="successful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s v="successful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s v="successful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s v="successful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s v="successful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s v="successful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s v="successful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s v="successful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s v="successful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s v="successful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s v="successful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s v="successful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s v="failed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s v="failed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s v="failed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s v="failed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s v="failed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s v="failed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s v="failed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s v="failed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s v="failed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s v="failed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s v="failed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s v="failed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s v="failed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s v="failed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s v="failed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s v="failed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s v="failed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s v="failed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s v="failed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s v="failed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s v="failed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s v="failed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s v="failed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s v="failed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s v="failed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s v="failed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s v="failed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s v="failed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s v="failed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s v="failed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s v="failed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s v="failed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s v="failed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s v="failed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s v="failed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s v="failed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s v="failed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s v="failed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s v="failed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s v="failed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s v="failed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s v="failed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s v="failed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s v="failed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s v="failed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s v="failed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s v="failed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s v="failed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s v="failed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s v="failed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s v="failed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s v="failed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s v="failed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s v="failed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s v="failed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s v="failed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s v="failed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s v="failed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s v="failed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s v="failed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s v="failed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s v="failed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s v="failed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s v="failed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s v="failed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s v="failed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s v="failed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s v="failed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s v="failed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s v="failed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s v="failed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s v="failed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s v="failed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s v="failed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s v="failed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s v="failed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s v="failed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s v="failed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s v="failed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s v="failed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s v="successfu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s v="successfu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s v="successfu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s v="successfu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s v="successfu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s v="successfu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s v="successfu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s v="successfu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s v="successfu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s v="successfu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s v="successfu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s v="successfu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s v="successfu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s v="successfu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s v="successfu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s v="successfu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s v="successfu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s v="successfu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s v="successfu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s v="successfu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s v="failed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s v="failed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s v="failed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s v="failed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s v="failed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s v="failed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s v="failed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s v="failed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s v="failed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s v="failed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s v="canceled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s v="canceled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s v="canceled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s v="canceled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s v="canceled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s v="canceled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s v="canceled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s v="canceled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s v="canceled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s v="canceled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s v="successful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s v="successful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s v="successful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s v="successful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s v="successful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s v="successful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s v="successful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s v="successful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s v="successful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s v="successful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s v="successful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s v="successful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s v="successful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s v="successful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s v="successful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s v="successful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s v="successful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s v="successful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s v="successful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s v="successful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s v="successful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s v="successful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s v="successful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s v="successful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s v="successful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s v="successful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s v="successful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s v="successful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s v="successful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s v="successful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s v="successful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s v="successful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s v="successful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s v="successful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s v="successful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s v="successful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s v="successful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s v="successful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s v="successful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s v="successful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s v="successful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s v="successful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s v="successful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s v="successful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s v="successful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s v="successful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s v="successful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s v="successful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s v="successful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s v="successful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s v="successful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s v="successful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s v="successful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s v="successful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s v="successful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s v="successful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s v="successful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s v="successful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s v="successful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s v="successful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s v="successful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s v="successful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s v="successful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s v="successful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s v="successful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s v="successful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s v="successful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s v="successful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s v="successful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s v="successful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s v="successful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s v="successful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s v="successful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s v="successful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s v="successful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s v="successful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s v="successful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s v="successful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s v="successful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s v="successful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s v="successful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s v="successful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s v="successful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s v="successful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s v="successful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s v="successful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s v="successful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s v="successful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s v="successful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s v="successful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s v="failed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s v="failed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s v="failed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s v="failed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s v="failed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s v="failed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s v="failed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s v="failed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s v="failed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s v="failed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s v="failed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s v="failed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s v="failed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s v="failed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s v="failed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s v="failed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s v="failed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s v="failed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s v="failed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s v="failed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s v="failed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s v="failed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s v="failed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s v="failed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s v="failed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s v="failed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s v="failed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s v="failed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s v="failed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s v="failed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s v="failed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s v="failed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s v="failed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s v="failed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s v="failed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s v="failed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s v="failed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s v="failed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s v="failed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s v="failed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s v="failed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s v="failed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s v="failed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s v="failed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s v="failed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s v="failed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s v="failed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s v="failed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s v="failed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s v="failed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s v="failed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s v="failed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s v="failed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s v="failed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s v="failed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s v="failed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s v="failed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s v="failed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s v="failed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s v="failed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s v="failed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s v="failed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s v="failed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s v="failed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s v="failed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s v="failed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s v="failed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s v="failed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s v="failed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s v="failed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s v="canceled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s v="canceled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s v="canceled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s v="canceled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s v="canceled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s v="canceled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s v="canceled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s v="live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s v="live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s v="live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s v="live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s v="live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s v="live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s v="live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s v="live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s v="live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s v="live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s v="live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s v="live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s v="live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s v="live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s v="live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s v="live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s v="live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s v="live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s v="live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s v="successful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s v="successful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s v="successful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s v="successful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s v="successful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s v="successful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s v="successful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s v="successful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s v="successful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s v="successful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s v="successful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s v="successful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s v="successful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s v="successful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s v="successful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s v="successful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s v="successful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s v="successful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s v="successful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s v="successful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s v="successful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s v="successful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s v="successful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s v="successful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s v="successful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s v="successful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s v="successful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s v="successful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s v="successful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s v="successful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s v="successful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s v="successful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s v="successful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s v="successful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s v="successful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s v="successful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s v="successful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s v="successful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s v="successful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s v="successful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s v="successful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s v="failed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s v="failed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s v="failed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s v="failed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s v="failed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s v="failed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s v="failed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s v="failed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s v="failed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s v="failed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s v="failed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s v="failed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s v="failed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s v="failed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s v="failed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s v="failed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s v="failed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s v="failed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s v="failed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s v="failed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s v="successful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s v="successful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s v="successful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s v="successful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s v="successful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s v="successful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s v="successful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s v="successful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s v="successful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s v="successful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s v="successful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s v="successful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s v="successful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s v="successful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s v="successful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s v="successful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s v="successful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s v="successful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s v="successful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s v="successful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s v="successful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s v="successful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s v="successful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s v="successful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s v="successful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s v="successful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s v="successful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s v="successful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s v="successful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s v="successful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s v="successful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s v="successful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s v="successful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s v="successful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s v="successful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s v="successful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s v="successful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s v="successful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s v="successful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s v="successful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s v="successful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s v="successful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s v="successful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s v="successful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s v="successful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s v="successful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s v="successful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s v="successful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s v="successful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s v="successful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s v="successful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s v="successful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s v="successful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s v="successful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s v="successful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s v="successful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s v="successful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s v="successful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s v="successful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s v="successful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s v="successful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s v="successful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s v="successful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s v="successful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s v="successful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s v="successful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s v="successful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s v="successful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s v="successful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s v="successful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s v="successful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s v="successful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s v="successful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s v="successful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s v="successful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s v="successful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s v="successful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s v="successful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s v="successful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s v="successful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s v="successful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s v="successful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s v="successful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s v="successful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s v="successful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s v="successful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s v="successful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s v="successful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s v="successful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s v="successful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s v="successful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s v="successful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s v="successful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s v="successful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s v="successful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s v="successful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s v="successful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s v="successful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s v="successful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s v="successful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s v="successful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s v="successful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s v="successful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s v="successful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s v="successful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s v="successful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s v="successful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s v="successful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s v="successful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s v="successful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s v="successful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s v="successful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s v="successful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s v="successful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s v="successful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s v="successful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s v="successful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s v="successful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s v="successful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s v="successful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s v="successful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s v="successful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s v="successful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s v="successful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s v="successful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s v="successful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s v="successful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s v="successful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s v="successful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s v="successful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s v="successful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s v="successful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s v="successful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s v="successful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s v="successful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s v="successful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s v="successful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s v="successful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s v="successful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s v="successful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s v="successful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s v="successful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s v="successful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s v="successful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s v="successful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s v="successful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s v="successful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s v="successful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s v="successful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s v="successful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s v="successful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s v="successful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s v="successful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s v="successful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s v="successful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s v="successful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s v="successful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s v="successful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s v="successful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s v="successful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s v="successful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s v="successful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s v="successful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s v="successful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s v="successful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s v="successful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s v="successful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s v="successful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s v="successful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s v="successful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s v="successful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s v="successful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s v="successful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s v="successful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s v="successful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s v="successful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s v="successful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s v="successful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s v="successful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s v="successful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s v="successful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s v="successful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s v="successful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s v="successful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s v="successful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s v="successful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s v="successful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s v="successful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s v="successful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s v="successful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s v="successful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s v="successful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s v="successful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s v="successful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s v="successful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s v="successful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s v="successful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s v="successful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s v="successful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s v="successful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s v="successful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s v="successful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s v="successful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s v="successful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s v="successful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s v="successful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s v="successful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s v="successful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s v="successful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s v="successful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s v="successful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s v="successful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s v="successful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s v="successful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s v="successful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s v="successful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s v="successful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s v="successful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s v="successful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s v="successful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s v="successful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s v="successful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s v="successful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s v="successful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s v="successful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s v="successful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s v="successful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s v="successful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s v="successful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s v="successful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s v="successful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s v="successful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s v="successful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s v="successful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s v="successful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s v="successful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s v="successful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s v="successful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s v="successful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s v="successful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s v="successful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s v="successful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s v="successful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s v="successful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s v="successful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s v="successful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s v="successful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s v="successful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s v="successful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s v="successful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s v="successful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s v="successful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s v="successful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s v="successful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s v="successful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s v="successful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s v="successful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s v="successful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s v="successful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s v="successful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s v="successful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s v="successful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s v="successful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s v="successful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s v="successful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s v="successful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s v="successful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s v="successful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s v="successful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s v="successful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s v="successful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s v="successful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s v="successful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s v="successful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s v="successful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s v="successful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s v="successful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s v="successful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s v="successful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s v="successful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s v="successful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s v="successful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s v="successful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s v="successful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s v="successful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s v="successful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s v="successful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s v="successful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s v="successful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s v="successful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s v="successful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s v="successful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s v="successful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s v="successful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s v="successful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s v="successful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s v="successful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s v="successful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s v="successful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s v="successful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s v="successful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s v="successful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s v="successful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s v="successful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s v="successful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s v="successful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s v="successful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s v="successful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s v="successful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s v="successful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s v="successful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s v="successful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s v="successful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s v="successful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s v="successful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s v="successful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s v="successful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s v="successful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s v="successful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s v="successful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s v="successful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s v="successful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s v="successful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s v="successful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s v="successful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s v="successful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s v="successful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s v="successful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s v="successful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s v="successful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s v="successful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s v="successful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s v="successful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s v="successful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s v="successful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s v="successful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s v="successful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s v="successful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s v="successful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s v="successful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s v="successful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s v="successful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s v="successful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s v="successful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s v="successful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s v="successful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s v="successful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s v="successful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s v="successful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s v="successful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s v="successful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s v="successful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s v="successful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s v="successful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s v="successful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s v="successful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s v="successful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s v="successful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s v="successful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s v="successful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s v="successful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s v="successful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s v="successful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s v="successful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s v="successful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s v="successful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s v="successful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s v="successful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s v="successful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s v="successful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s v="successful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s v="successful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s v="successful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s v="successful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s v="successful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s v="successful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s v="successful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s v="successful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s v="successful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s v="successful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s v="successful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s v="successful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s v="successful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s v="successful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s v="successful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s v="successful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s v="successful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s v="successful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s v="successful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s v="successful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s v="successful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s v="successful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s v="successful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s v="successful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s v="successful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s v="successful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s v="successful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s v="successful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s v="successful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s v="successful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s v="successful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s v="successful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s v="successful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s v="successful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s v="successful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s v="successful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s v="successful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s v="successful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s v="successful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s v="successful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s v="successful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s v="successful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s v="successful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s v="successful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s v="successful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s v="successful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s v="successful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s v="successful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s v="successful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s v="successful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s v="failed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s v="failed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s v="failed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s v="failed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s v="failed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s v="failed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s v="failed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s v="failed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s v="failed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s v="failed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s v="failed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s v="failed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s v="failed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s v="failed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s v="failed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s v="failed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s v="failed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s v="failed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s v="failed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s v="failed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s v="successful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s v="successful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s v="successful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s v="successful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s v="successful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s v="successful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s v="successful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s v="successful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s v="successful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s v="successful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s v="successful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s v="successful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s v="successful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s v="successful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s v="successful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s v="successful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s v="successful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s v="successful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s v="successful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s v="successful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s v="successful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s v="successful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s v="successful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s v="successful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s v="successful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s v="successful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s v="successful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s v="successful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s v="successful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s v="successful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s v="successful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s v="successful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s v="successful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s v="successful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s v="successful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s v="successful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s v="successful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s v="successful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s v="successful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s v="successful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s v="successful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s v="successful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s v="successful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s v="successful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s v="successful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s v="successful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s v="successful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s v="successful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s v="successful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s v="successful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s v="successful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s v="successful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s v="successful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s v="successful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s v="successful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s v="successful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s v="successful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s v="successful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s v="successful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s v="successful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s v="successful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s v="successful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s v="successful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s v="successful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s v="successful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s v="successful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s v="successful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s v="successful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s v="successful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s v="successful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s v="successful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s v="successful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s v="successful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s v="successful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s v="successful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s v="successful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s v="successful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s v="successful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s v="successful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s v="successful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s v="failed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s v="failed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s v="failed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s v="failed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s v="failed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s v="failed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s v="failed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s v="failed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s v="failed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s v="failed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s v="failed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s v="failed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s v="failed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s v="failed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s v="failed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s v="failed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s v="failed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s v="failed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s v="failed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s v="failed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s v="successfu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s v="successfu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s v="successfu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s v="successfu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s v="successfu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s v="successfu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s v="successfu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s v="successfu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s v="successfu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s v="successfu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s v="successfu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s v="successfu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s v="successfu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s v="successfu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s v="successfu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s v="successfu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s v="successfu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s v="successfu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s v="successfu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s v="successfu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s v="successfu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s v="successfu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s v="successfu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s v="successfu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s v="successfu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s v="successfu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s v="successfu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s v="successfu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s v="successfu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s v="successfu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s v="successfu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s v="successfu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s v="successfu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s v="successfu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s v="successfu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s v="successfu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s v="successfu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s v="successfu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s v="successfu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s v="successfu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s v="failed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s v="failed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s v="failed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s v="failed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s v="failed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s v="failed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s v="failed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s v="failed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s v="failed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s v="failed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s v="failed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s v="failed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s v="failed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s v="failed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s v="failed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s v="failed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s v="failed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s v="failed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s v="failed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s v="failed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s v="successful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s v="successful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s v="successful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s v="successful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s v="successful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s v="successful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s v="successful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s v="successful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s v="successful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s v="successful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s v="successful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s v="successful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s v="successful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s v="successful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s v="successful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s v="successful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s v="successful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s v="successful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s v="successful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s v="successful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s v="successful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s v="successful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s v="successful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s v="successful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s v="successful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s v="successful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s v="successful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s v="successful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s v="successful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s v="successful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s v="successful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s v="successful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s v="successful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s v="failed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s v="failed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s v="failed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s v="failed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s v="failed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s v="failed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s v="failed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s v="failed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s v="failed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s v="failed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s v="failed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s v="failed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s v="failed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s v="failed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s v="failed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s v="failed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s v="failed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s v="failed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s v="failed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s v="failed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s v="failed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s v="failed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s v="failed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s v="failed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s v="failed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s v="failed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s v="failed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s v="canceled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s v="canceled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s v="canceled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s v="canceled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s v="canceled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s v="canceled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s v="canceled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s v="canceled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s v="canceled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s v="canceled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s v="canceled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s v="canceled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s v="canceled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s v="canceled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s v="canceled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s v="canceled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s v="canceled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s v="canceled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s v="canceled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s v="canceled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s v="failed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s v="failed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s v="failed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s v="failed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s v="failed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s v="failed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s v="failed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s v="failed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s v="failed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s v="failed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s v="failed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s v="failed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s v="failed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s v="failed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s v="failed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s v="failed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s v="failed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s v="failed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s v="failed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s v="failed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s v="failed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s v="failed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s v="failed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s v="failed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s v="failed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s v="failed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s v="failed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s v="failed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s v="failed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s v="failed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s v="failed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s v="failed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s v="failed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s v="failed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s v="failed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s v="failed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s v="failed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s v="failed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s v="failed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s v="failed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s v="failed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s v="failed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s v="failed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s v="failed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s v="failed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s v="failed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s v="failed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s v="failed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s v="failed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s v="failed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s v="failed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s v="failed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s v="failed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s v="failed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s v="failed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s v="failed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s v="failed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s v="failed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s v="failed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s v="failed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s v="failed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s v="failed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s v="failed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s v="failed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s v="failed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s v="failed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s v="failed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s v="failed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s v="failed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s v="failed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s v="failed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s v="failed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s v="failed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s v="failed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s v="failed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s v="failed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s v="failed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s v="failed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s v="failed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s v="failed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s v="failed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s v="failed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s v="failed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s v="failed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s v="failed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s v="failed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s v="failed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s v="failed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s v="failed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s v="failed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s v="failed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s v="failed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s v="failed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s v="failed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s v="failed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s v="failed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s v="failed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s v="failed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s v="failed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s v="failed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s v="failed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s v="failed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s v="failed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s v="failed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s v="failed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s v="failed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s v="failed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s v="failed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s v="failed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s v="failed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s v="failed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s v="failed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s v="failed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s v="failed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s v="failed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s v="failed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s v="failed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s v="failed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s v="failed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s v="failed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s v="failed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s v="failed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s v="failed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s v="failed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s v="failed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s v="failed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s v="failed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s v="failed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s v="failed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s v="failed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s v="failed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s v="failed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s v="failed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s v="failed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s v="failed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s v="failed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s v="failed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s v="failed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s v="failed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s v="failed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s v="failed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s v="failed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s v="failed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s v="failed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s v="failed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s v="failed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s v="failed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s v="failed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s v="failed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s v="failed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s v="failed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s v="failed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s v="failed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s v="failed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s v="failed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s v="failed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s v="failed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s v="failed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s v="failed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s v="failed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s v="failed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s v="failed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s v="failed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s v="failed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s v="failed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s v="failed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s v="failed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s v="failed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s v="failed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s v="failed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s v="failed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s v="failed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s v="failed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s v="failed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s v="failed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s v="failed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s v="failed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s v="failed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s v="failed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s v="failed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s v="failed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s v="failed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s v="failed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s v="failed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s v="failed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s v="failed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s v="failed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s v="failed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s v="failed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s v="failed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s v="failed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s v="failed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s v="failed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s v="failed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s v="failed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s v="failed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s v="failed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s v="failed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s v="failed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s v="failed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s v="failed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s v="failed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s v="failed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s v="failed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s v="failed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s v="failed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s v="failed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s v="failed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s v="failed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s v="failed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s v="failed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s v="failed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s v="failed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s v="failed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s v="failed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s v="failed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s v="failed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s v="failed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s v="failed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s v="failed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s v="failed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s v="failed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s v="failed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s v="failed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s v="failed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s v="failed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x v="0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  <x v="0"/>
    <x v="0"/>
    <x v="0"/>
  </r>
  <r>
    <n v="1"/>
    <s v="FannibalFest Fan Convention"/>
    <s v="A Hannibal TV Show Fan Convention and Art Collective"/>
    <x v="1"/>
    <n v="14653"/>
    <x v="0"/>
    <x v="0"/>
    <x v="0"/>
    <n v="1488464683"/>
    <n v="1485872683"/>
    <b v="0"/>
    <n v="79"/>
    <b v="1"/>
    <s v="film &amp; video/television"/>
    <n v="1.4260827250608272"/>
    <n v="185.48101265822785"/>
    <x v="0"/>
    <s v="television"/>
    <x v="0"/>
    <d v="2017-03-02T14:24:43"/>
    <x v="1"/>
    <x v="1"/>
    <x v="1"/>
  </r>
  <r>
    <n v="2"/>
    <s v="Charlie teaser completion"/>
    <s v="Completion fund for post-production for teaser of British crime/drama tv series about a girl who sells morals for money"/>
    <x v="2"/>
    <n v="525"/>
    <x v="0"/>
    <x v="1"/>
    <x v="1"/>
    <n v="1455555083"/>
    <n v="1454691083"/>
    <b v="0"/>
    <n v="35"/>
    <b v="1"/>
    <s v="film &amp; video/television"/>
    <n v="1.05"/>
    <n v="15"/>
    <x v="0"/>
    <s v="television"/>
    <x v="0"/>
    <d v="2016-02-15T16:51:23"/>
    <x v="2"/>
    <x v="2"/>
    <x v="2"/>
  </r>
  <r>
    <n v="3"/>
    <s v="Unsure/Positive: A Dramedy Series About Life with HIV"/>
    <s v="We already produced the *very* beginning of this story. Help us to see it through?"/>
    <x v="3"/>
    <n v="10390"/>
    <x v="0"/>
    <x v="0"/>
    <x v="0"/>
    <n v="1407414107"/>
    <n v="1404822107"/>
    <b v="0"/>
    <n v="150"/>
    <b v="1"/>
    <s v="film &amp; video/television"/>
    <n v="1.0389999999999999"/>
    <n v="69.266666666666666"/>
    <x v="0"/>
    <s v="television"/>
    <x v="0"/>
    <d v="2014-08-07T12:21:47"/>
    <x v="3"/>
    <x v="3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x v="0"/>
    <n v="1450555279"/>
    <n v="1447963279"/>
    <b v="0"/>
    <n v="284"/>
    <b v="1"/>
    <s v="film &amp; video/television"/>
    <n v="1.2299154545454545"/>
    <n v="190.55028169014085"/>
    <x v="0"/>
    <s v="television"/>
    <x v="0"/>
    <d v="2015-12-19T20:01:19"/>
    <x v="4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x v="0"/>
    <n v="1469770500"/>
    <n v="1468362207"/>
    <b v="0"/>
    <n v="47"/>
    <b v="1"/>
    <s v="film &amp; video/television"/>
    <n v="1.0977744436109027"/>
    <n v="93.40425531914893"/>
    <x v="0"/>
    <s v="television"/>
    <x v="0"/>
    <d v="2016-07-29T05:35:00"/>
    <x v="5"/>
    <x v="5"/>
    <x v="5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x v="0"/>
    <n v="1402710250"/>
    <n v="1401846250"/>
    <b v="0"/>
    <n v="58"/>
    <b v="1"/>
    <s v="film &amp; video/television"/>
    <n v="1.064875"/>
    <n v="146.87931034482759"/>
    <x v="0"/>
    <s v="television"/>
    <x v="0"/>
    <d v="2014-06-14T01:44:10"/>
    <x v="6"/>
    <x v="6"/>
    <x v="6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x v="0"/>
    <n v="1467680867"/>
    <n v="1464224867"/>
    <b v="0"/>
    <n v="57"/>
    <b v="1"/>
    <s v="film &amp; video/television"/>
    <n v="1.0122222222222221"/>
    <n v="159.82456140350877"/>
    <x v="0"/>
    <s v="television"/>
    <x v="0"/>
    <d v="2016-07-05T01:07:47"/>
    <x v="7"/>
    <x v="7"/>
    <x v="7"/>
  </r>
  <r>
    <n v="8"/>
    <s v="Sizzling in the Kitchen Flynn Style"/>
    <s v="Help us raise the funds to film our pilot episode!"/>
    <x v="8"/>
    <n v="3501.52"/>
    <x v="0"/>
    <x v="0"/>
    <x v="0"/>
    <n v="1460754000"/>
    <n v="1460155212"/>
    <b v="0"/>
    <n v="12"/>
    <b v="1"/>
    <s v="film &amp; video/television"/>
    <n v="1.0004342857142856"/>
    <n v="291.79333333333335"/>
    <x v="0"/>
    <s v="television"/>
    <x v="0"/>
    <d v="2016-04-15T21:00:00"/>
    <x v="8"/>
    <x v="8"/>
    <x v="8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x v="0"/>
    <n v="1460860144"/>
    <n v="1458268144"/>
    <b v="0"/>
    <n v="20"/>
    <b v="1"/>
    <s v="film &amp; video/television"/>
    <n v="1.2599800000000001"/>
    <n v="31.499500000000001"/>
    <x v="0"/>
    <s v="television"/>
    <x v="0"/>
    <d v="2016-04-17T02:29:04"/>
    <x v="9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x v="0"/>
    <n v="1403660279"/>
    <n v="1400636279"/>
    <b v="0"/>
    <n v="19"/>
    <b v="1"/>
    <s v="film &amp; video/television"/>
    <n v="1.0049999999999999"/>
    <n v="158.68421052631578"/>
    <x v="0"/>
    <s v="television"/>
    <x v="0"/>
    <d v="2014-06-25T01:37:59"/>
    <x v="10"/>
    <x v="10"/>
    <x v="1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x v="0"/>
    <n v="1471834800"/>
    <n v="1469126462"/>
    <b v="0"/>
    <n v="75"/>
    <b v="1"/>
    <s v="film &amp; video/television"/>
    <n v="1.2050000000000001"/>
    <n v="80.333333333333329"/>
    <x v="0"/>
    <s v="television"/>
    <x v="0"/>
    <d v="2016-08-22T03:00:00"/>
    <x v="11"/>
    <x v="11"/>
    <x v="11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x v="0"/>
    <n v="1405479600"/>
    <n v="1401642425"/>
    <b v="0"/>
    <n v="827"/>
    <b v="1"/>
    <s v="film &amp; video/television"/>
    <n v="1.6529333333333334"/>
    <n v="59.961305925030231"/>
    <x v="0"/>
    <s v="television"/>
    <x v="0"/>
    <d v="2014-07-16T03:00:00"/>
    <x v="12"/>
    <x v="12"/>
    <x v="12"/>
  </r>
  <r>
    <n v="13"/>
    <s v="Can't Go Home"/>
    <s v="A travel series hosted by touring musicians that profiles a different American city in each episode."/>
    <x v="8"/>
    <n v="5599"/>
    <x v="0"/>
    <x v="0"/>
    <x v="0"/>
    <n v="1466713620"/>
    <n v="1463588109"/>
    <b v="0"/>
    <n v="51"/>
    <b v="1"/>
    <s v="film &amp; video/television"/>
    <n v="1.5997142857142856"/>
    <n v="109.78431372549019"/>
    <x v="0"/>
    <s v="television"/>
    <x v="0"/>
    <d v="2016-06-23T20:27:00"/>
    <x v="13"/>
    <x v="13"/>
    <x v="13"/>
  </r>
  <r>
    <n v="14"/>
    <s v="3010 | Sci-fi Series"/>
    <s v="A highly charged post apocalyptic sci fi series that pulls no punches!"/>
    <x v="12"/>
    <n v="6056"/>
    <x v="0"/>
    <x v="2"/>
    <x v="2"/>
    <n v="1405259940"/>
    <n v="1403051888"/>
    <b v="0"/>
    <n v="41"/>
    <b v="1"/>
    <s v="film &amp; video/television"/>
    <n v="1.0093333333333334"/>
    <n v="147.70731707317074"/>
    <x v="0"/>
    <s v="television"/>
    <x v="0"/>
    <d v="2014-07-13T13:59:00"/>
    <x v="14"/>
    <x v="14"/>
    <x v="14"/>
  </r>
  <r>
    <n v="15"/>
    <s v="Cien&amp;Cia"/>
    <s v="Cien&amp;Cia es un proyecto transmedia para televisiÃ³n; la finalidad de la venta de camisetas es financiar el reality (Factual)."/>
    <x v="13"/>
    <n v="2132"/>
    <x v="0"/>
    <x v="3"/>
    <x v="3"/>
    <n v="1443384840"/>
    <n v="1441790658"/>
    <b v="0"/>
    <n v="98"/>
    <b v="1"/>
    <s v="film &amp; video/television"/>
    <n v="1.0660000000000001"/>
    <n v="21.755102040816325"/>
    <x v="0"/>
    <s v="television"/>
    <x v="0"/>
    <d v="2015-09-27T20:14:00"/>
    <x v="15"/>
    <x v="15"/>
    <x v="15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x v="0"/>
    <n v="1402896600"/>
    <n v="1398971211"/>
    <b v="0"/>
    <n v="70"/>
    <b v="1"/>
    <s v="film &amp; video/television"/>
    <n v="1.0024166666666667"/>
    <n v="171.84285714285716"/>
    <x v="0"/>
    <s v="television"/>
    <x v="0"/>
    <d v="2014-06-16T05:30:00"/>
    <x v="16"/>
    <x v="16"/>
    <x v="16"/>
  </r>
  <r>
    <n v="17"/>
    <s v="Humble Pie"/>
    <s v="Uplifting English sitcom, a love letter to youthful exuberance that proves once and for all that none of us are ready for real life."/>
    <x v="15"/>
    <n v="1510"/>
    <x v="0"/>
    <x v="1"/>
    <x v="1"/>
    <n v="1415126022"/>
    <n v="1412530422"/>
    <b v="0"/>
    <n v="36"/>
    <b v="1"/>
    <s v="film &amp; video/television"/>
    <n v="1.0066666666666666"/>
    <n v="41.944444444444443"/>
    <x v="0"/>
    <s v="television"/>
    <x v="0"/>
    <d v="2014-11-04T18:33:42"/>
    <x v="17"/>
    <x v="17"/>
    <x v="17"/>
  </r>
  <r>
    <n v="18"/>
    <s v="Indian As Apple Pie TV"/>
    <s v="The Indian cooking show you crave: complete with cooking, travel to India, and loads of spicy inspiration with Anupy."/>
    <x v="11"/>
    <n v="31896.33"/>
    <x v="0"/>
    <x v="0"/>
    <x v="0"/>
    <n v="1410958856"/>
    <n v="1408366856"/>
    <b v="0"/>
    <n v="342"/>
    <b v="1"/>
    <s v="film &amp; video/television"/>
    <n v="1.0632110000000001"/>
    <n v="93.264122807017543"/>
    <x v="0"/>
    <s v="television"/>
    <x v="0"/>
    <d v="2014-09-17T13:00:56"/>
    <x v="18"/>
    <x v="18"/>
    <x v="18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x v="0"/>
    <n v="1437420934"/>
    <n v="1434828934"/>
    <b v="0"/>
    <n v="22"/>
    <b v="1"/>
    <s v="film &amp; video/television"/>
    <n v="1.4529411764705882"/>
    <n v="56.136363636363633"/>
    <x v="0"/>
    <s v="television"/>
    <x v="0"/>
    <d v="2015-07-20T19:35:34"/>
    <x v="19"/>
    <x v="19"/>
    <x v="19"/>
  </r>
  <r>
    <n v="20"/>
    <s v="Finding Kylie Hard Read Fund"/>
    <s v="Help us reach our goal &amp; pay the drama dept that is performing the hard read, which is set for October 2015."/>
    <x v="13"/>
    <n v="2004"/>
    <x v="0"/>
    <x v="0"/>
    <x v="0"/>
    <n v="1442167912"/>
    <n v="1436983912"/>
    <b v="0"/>
    <n v="25"/>
    <b v="1"/>
    <s v="film &amp; video/television"/>
    <n v="1.002"/>
    <n v="80.16"/>
    <x v="0"/>
    <s v="television"/>
    <x v="0"/>
    <d v="2015-09-13T18:11:52"/>
    <x v="2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x v="0"/>
    <n v="1411743789"/>
    <n v="1409151789"/>
    <b v="0"/>
    <n v="101"/>
    <b v="1"/>
    <s v="film &amp; video/television"/>
    <n v="1.0913513513513513"/>
    <n v="199.9009900990099"/>
    <x v="0"/>
    <s v="television"/>
    <x v="0"/>
    <d v="2014-09-26T15:03:09"/>
    <x v="21"/>
    <x v="21"/>
    <x v="21"/>
  </r>
  <r>
    <n v="22"/>
    <s v="CREATURES OF HABIT!"/>
    <s v="Meet Gary, and Troy: Two unlikely friends that investigate &quot;strange phenomenon&quot;."/>
    <x v="18"/>
    <n v="410"/>
    <x v="0"/>
    <x v="0"/>
    <x v="0"/>
    <n v="1420099140"/>
    <n v="1418766740"/>
    <b v="0"/>
    <n v="8"/>
    <b v="1"/>
    <s v="film &amp; video/television"/>
    <n v="1.1714285714285715"/>
    <n v="51.25"/>
    <x v="0"/>
    <s v="television"/>
    <x v="0"/>
    <d v="2015-01-01T07:59:00"/>
    <x v="22"/>
    <x v="22"/>
    <x v="22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x v="0"/>
    <n v="1430407200"/>
    <n v="1428086501"/>
    <b v="0"/>
    <n v="23"/>
    <b v="1"/>
    <s v="film &amp; video/television"/>
    <n v="1.1850000000000001"/>
    <n v="103.04347826086956"/>
    <x v="0"/>
    <s v="television"/>
    <x v="0"/>
    <d v="2015-04-30T15:20:00"/>
    <x v="23"/>
    <x v="23"/>
    <x v="23"/>
  </r>
  <r>
    <n v="24"/>
    <s v="Bring STL Up Late to TV"/>
    <s v="STL Up Late is a weekly late night comedy talk show for St. Louis television."/>
    <x v="19"/>
    <n v="38082.69"/>
    <x v="0"/>
    <x v="0"/>
    <x v="0"/>
    <n v="1442345940"/>
    <n v="1439494863"/>
    <b v="0"/>
    <n v="574"/>
    <b v="1"/>
    <s v="film &amp; video/television"/>
    <n v="1.0880768571428572"/>
    <n v="66.346149825783982"/>
    <x v="0"/>
    <s v="television"/>
    <x v="0"/>
    <d v="2015-09-15T19:39:00"/>
    <x v="24"/>
    <x v="24"/>
    <x v="24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x v="0"/>
    <n v="1452299761"/>
    <n v="1447115761"/>
    <b v="0"/>
    <n v="14"/>
    <b v="1"/>
    <s v="film &amp; video/television"/>
    <n v="1.3333333333333333"/>
    <n v="57.142857142857146"/>
    <x v="0"/>
    <s v="television"/>
    <x v="0"/>
    <d v="2016-01-09T00:36:01"/>
    <x v="25"/>
    <x v="25"/>
    <x v="25"/>
  </r>
  <r>
    <n v="26"/>
    <s v="You, Me &amp; Sicily:  Part I Editing"/>
    <s v="Highlighting Sicily's points of light: its extraordinary people. Editing phase is now underway!!!"/>
    <x v="21"/>
    <n v="1940"/>
    <x v="0"/>
    <x v="0"/>
    <x v="0"/>
    <n v="1408278144"/>
    <n v="1404822144"/>
    <b v="0"/>
    <n v="19"/>
    <b v="1"/>
    <s v="film &amp; video/television"/>
    <n v="1.552"/>
    <n v="102.10526315789474"/>
    <x v="0"/>
    <s v="television"/>
    <x v="0"/>
    <d v="2014-08-17T12:22:24"/>
    <x v="26"/>
    <x v="26"/>
    <x v="26"/>
  </r>
  <r>
    <n v="27"/>
    <s v="B-Rabbit TV Comedy Pilot"/>
    <s v="B-Rabbit is a hilarious depiction of immigrating to New Zealand and the life you desperately tried to leave behind."/>
    <x v="22"/>
    <n v="22345"/>
    <x v="0"/>
    <x v="4"/>
    <x v="4"/>
    <n v="1416113833"/>
    <n v="1413518233"/>
    <b v="0"/>
    <n v="150"/>
    <b v="1"/>
    <s v="film &amp; video/television"/>
    <n v="1.1172500000000001"/>
    <n v="148.96666666666667"/>
    <x v="0"/>
    <s v="television"/>
    <x v="0"/>
    <d v="2014-11-16T04:57:13"/>
    <x v="27"/>
    <x v="27"/>
    <x v="27"/>
  </r>
  <r>
    <n v="28"/>
    <s v="John Earle Dog Training Concept Development Reel"/>
    <s v="John and Brian are on a quest to change people's lives and rehabilitate dogs."/>
    <x v="14"/>
    <n v="12042"/>
    <x v="0"/>
    <x v="0"/>
    <x v="0"/>
    <n v="1450307284"/>
    <n v="1447715284"/>
    <b v="0"/>
    <n v="71"/>
    <b v="1"/>
    <s v="film &amp; video/television"/>
    <n v="1.0035000000000001"/>
    <n v="169.6056338028169"/>
    <x v="0"/>
    <s v="television"/>
    <x v="0"/>
    <d v="2015-12-16T23:08:04"/>
    <x v="28"/>
    <x v="28"/>
    <x v="28"/>
  </r>
  <r>
    <n v="29"/>
    <s v="The JOB Prelude."/>
    <s v="Genuine, no cliche Cop dramedy. Stories based on Adam's time as a Constable. What really goes on? Think you know the Police? Find out."/>
    <x v="9"/>
    <n v="3700"/>
    <x v="0"/>
    <x v="1"/>
    <x v="1"/>
    <n v="1406045368"/>
    <n v="1403453368"/>
    <b v="0"/>
    <n v="117"/>
    <b v="1"/>
    <s v="film &amp; video/television"/>
    <n v="1.2333333333333334"/>
    <n v="31.623931623931625"/>
    <x v="0"/>
    <s v="television"/>
    <x v="0"/>
    <d v="2014-07-22T16:09:28"/>
    <x v="29"/>
    <x v="29"/>
    <x v="29"/>
  </r>
  <r>
    <n v="30"/>
    <s v="Introverts Web Series"/>
    <s v="Comedy series about three introverted roommates coping with single life, secret resentments, and loudmouthed extroverts."/>
    <x v="23"/>
    <n v="4051.99"/>
    <x v="0"/>
    <x v="0"/>
    <x v="0"/>
    <n v="1408604515"/>
    <n v="1406012515"/>
    <b v="0"/>
    <n v="53"/>
    <b v="1"/>
    <s v="film &amp; video/television"/>
    <n v="1.0129975"/>
    <n v="76.45264150943396"/>
    <x v="0"/>
    <s v="television"/>
    <x v="0"/>
    <d v="2014-08-21T07:01:55"/>
    <x v="30"/>
    <x v="30"/>
    <x v="30"/>
  </r>
  <r>
    <n v="31"/>
    <s v="The Alan Katz Show"/>
    <s v="After a two-year hiatus, The Alan Katz Show is coming back! But it can't unless we can get a 16gb flash drive valued at $12.71!"/>
    <x v="24"/>
    <n v="13"/>
    <x v="0"/>
    <x v="0"/>
    <x v="0"/>
    <n v="1453748434"/>
    <n v="1452193234"/>
    <b v="0"/>
    <n v="1"/>
    <b v="1"/>
    <s v="film &amp; video/television"/>
    <n v="1"/>
    <n v="13"/>
    <x v="0"/>
    <s v="television"/>
    <x v="0"/>
    <d v="2016-01-25T19:00:34"/>
    <x v="31"/>
    <x v="31"/>
    <x v="31"/>
  </r>
  <r>
    <n v="32"/>
    <s v="Over &amp; Out"/>
    <s v="Approaching a milestone birthday, Gail abandons her group of yuppie stay-at-home mom friends for the vibrant and rowdy gay community."/>
    <x v="25"/>
    <n v="28520"/>
    <x v="0"/>
    <x v="0"/>
    <x v="0"/>
    <n v="1463111940"/>
    <n v="1459523017"/>
    <b v="0"/>
    <n v="89"/>
    <b v="1"/>
    <s v="film &amp; video/television"/>
    <n v="1.0024604569420035"/>
    <n v="320.44943820224717"/>
    <x v="0"/>
    <s v="television"/>
    <x v="0"/>
    <d v="2016-05-13T03:59:00"/>
    <x v="32"/>
    <x v="32"/>
    <x v="32"/>
  </r>
  <r>
    <n v="33"/>
    <s v="Imaginary Problems"/>
    <s v="3 best friends balance their work, personal and private lives while finding time for their imaginary friends (who are 3 puppets)."/>
    <x v="26"/>
    <n v="5360"/>
    <x v="0"/>
    <x v="0"/>
    <x v="0"/>
    <n v="1447001501"/>
    <n v="1444405901"/>
    <b v="0"/>
    <n v="64"/>
    <b v="1"/>
    <s v="film &amp; video/television"/>
    <n v="1.0209523809523811"/>
    <n v="83.75"/>
    <x v="0"/>
    <s v="television"/>
    <x v="0"/>
    <d v="2015-11-08T16:51:41"/>
    <x v="33"/>
    <x v="33"/>
    <x v="33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x v="0"/>
    <n v="1407224601"/>
    <n v="1405928601"/>
    <b v="0"/>
    <n v="68"/>
    <b v="1"/>
    <s v="film &amp; video/television"/>
    <n v="1.3046153846153845"/>
    <n v="49.882352941176471"/>
    <x v="0"/>
    <s v="television"/>
    <x v="0"/>
    <d v="2014-08-05T07:43:21"/>
    <x v="34"/>
    <x v="34"/>
    <x v="34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x v="0"/>
    <n v="1430179200"/>
    <n v="1428130814"/>
    <b v="0"/>
    <n v="28"/>
    <b v="1"/>
    <s v="film &amp; video/television"/>
    <n v="1.665"/>
    <n v="59.464285714285715"/>
    <x v="0"/>
    <s v="television"/>
    <x v="0"/>
    <d v="2015-04-28T00:00:00"/>
    <x v="35"/>
    <x v="35"/>
    <x v="35"/>
  </r>
  <r>
    <n v="36"/>
    <s v="THE LISTENING BOX"/>
    <s v="A modern day priest makes an unusual discovery, setting off a chain of events."/>
    <x v="12"/>
    <n v="8529"/>
    <x v="0"/>
    <x v="0"/>
    <x v="0"/>
    <n v="1428128525"/>
    <n v="1425540125"/>
    <b v="0"/>
    <n v="44"/>
    <b v="1"/>
    <s v="film &amp; video/television"/>
    <n v="1.4215"/>
    <n v="193.84090909090909"/>
    <x v="0"/>
    <s v="television"/>
    <x v="0"/>
    <d v="2015-04-04T06:22:05"/>
    <x v="36"/>
    <x v="36"/>
    <x v="36"/>
  </r>
  <r>
    <n v="37"/>
    <s v="The Journey"/>
    <s v="Take an unscripted, real-time journey with Greg Aiello to the planet's wildest and most iconic places on this adventure travel TV show."/>
    <x v="29"/>
    <n v="40357"/>
    <x v="0"/>
    <x v="0"/>
    <x v="0"/>
    <n v="1425055079"/>
    <n v="1422463079"/>
    <b v="0"/>
    <n v="253"/>
    <b v="1"/>
    <s v="film &amp; video/television"/>
    <n v="1.8344090909090909"/>
    <n v="159.51383399209487"/>
    <x v="0"/>
    <s v="television"/>
    <x v="0"/>
    <d v="2015-02-27T16:37:59"/>
    <x v="37"/>
    <x v="37"/>
    <x v="37"/>
  </r>
  <r>
    <n v="38"/>
    <s v="Brewz Brothers TV"/>
    <s v="A television show about three brothers from Chicago on a mission to discover and highlight the best breweries in America."/>
    <x v="30"/>
    <n v="2751"/>
    <x v="0"/>
    <x v="0"/>
    <x v="0"/>
    <n v="1368235344"/>
    <n v="1365643344"/>
    <b v="0"/>
    <n v="66"/>
    <b v="1"/>
    <s v="film &amp; video/television"/>
    <n v="1.1004"/>
    <n v="41.68181818181818"/>
    <x v="0"/>
    <s v="television"/>
    <x v="0"/>
    <d v="2013-05-11T01:22:24"/>
    <x v="38"/>
    <x v="38"/>
    <x v="38"/>
  </r>
  <r>
    <n v="39"/>
    <s v="Deep Cuts - Series"/>
    <s v="Mystery-Drama Series. Following a shocking event, residents of a remote woodland community learn that some wounds never heal..."/>
    <x v="31"/>
    <n v="32745"/>
    <x v="0"/>
    <x v="1"/>
    <x v="1"/>
    <n v="1401058740"/>
    <n v="1398388068"/>
    <b v="0"/>
    <n v="217"/>
    <b v="1"/>
    <s v="film &amp; video/television"/>
    <n v="1.3098000000000001"/>
    <n v="150.89861751152074"/>
    <x v="0"/>
    <s v="television"/>
    <x v="0"/>
    <d v="2014-05-25T22:59:00"/>
    <x v="39"/>
    <x v="39"/>
    <x v="39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x v="0"/>
    <n v="1403150400"/>
    <n v="1401426488"/>
    <b v="0"/>
    <n v="16"/>
    <b v="1"/>
    <s v="film &amp; video/television"/>
    <n v="1.0135000000000001"/>
    <n v="126.6875"/>
    <x v="0"/>
    <s v="television"/>
    <x v="0"/>
    <d v="2014-06-19T04:00:00"/>
    <x v="40"/>
    <x v="40"/>
    <x v="4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x v="0"/>
    <n v="1412516354"/>
    <n v="1409924354"/>
    <b v="0"/>
    <n v="19"/>
    <b v="1"/>
    <s v="film &amp; video/television"/>
    <n v="1"/>
    <n v="105.26315789473684"/>
    <x v="0"/>
    <s v="television"/>
    <x v="0"/>
    <d v="2014-10-05T13:39:14"/>
    <x v="41"/>
    <x v="41"/>
    <x v="41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x v="0"/>
    <n v="1419780026"/>
    <n v="1417188026"/>
    <b v="0"/>
    <n v="169"/>
    <b v="1"/>
    <s v="film &amp; video/television"/>
    <n v="1.4185714285714286"/>
    <n v="117.51479289940828"/>
    <x v="0"/>
    <s v="television"/>
    <x v="0"/>
    <d v="2014-12-28T15:20:26"/>
    <x v="42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x v="0"/>
    <n v="1405209600"/>
    <n v="1402599486"/>
    <b v="0"/>
    <n v="263"/>
    <b v="1"/>
    <s v="film &amp; video/television"/>
    <n v="3.0865999999999998"/>
    <n v="117.36121673003802"/>
    <x v="0"/>
    <s v="television"/>
    <x v="0"/>
    <d v="2014-07-13T00:00:00"/>
    <x v="43"/>
    <x v="43"/>
    <x v="43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x v="0"/>
    <n v="1412648537"/>
    <n v="1408760537"/>
    <b v="0"/>
    <n v="15"/>
    <b v="1"/>
    <s v="film &amp; video/television"/>
    <n v="1"/>
    <n v="133.33333333333334"/>
    <x v="0"/>
    <s v="television"/>
    <x v="0"/>
    <d v="2014-10-07T02:22:17"/>
    <x v="44"/>
    <x v="44"/>
    <x v="44"/>
  </r>
  <r>
    <n v="45"/>
    <s v="The Art of the Lift"/>
    <s v="The Art of the Lift is a crime drama that follows an expert crew of pick-pockets and their attempt at breaking in a new recruit."/>
    <x v="10"/>
    <n v="6000"/>
    <x v="0"/>
    <x v="0"/>
    <x v="0"/>
    <n v="1461769107"/>
    <n v="1459177107"/>
    <b v="0"/>
    <n v="61"/>
    <b v="1"/>
    <s v="film &amp; video/television"/>
    <n v="1.2"/>
    <n v="98.360655737704917"/>
    <x v="0"/>
    <s v="television"/>
    <x v="0"/>
    <d v="2016-04-27T14:58:27"/>
    <x v="45"/>
    <x v="45"/>
    <x v="45"/>
  </r>
  <r>
    <n v="46"/>
    <s v="New equipment for Joy's World!"/>
    <s v="The legendary community TV programme Joy's World is in dire need of new equipment! We are hoping you can help."/>
    <x v="33"/>
    <n v="8750"/>
    <x v="0"/>
    <x v="2"/>
    <x v="2"/>
    <n v="1450220974"/>
    <n v="1447628974"/>
    <b v="0"/>
    <n v="45"/>
    <b v="1"/>
    <s v="film &amp; video/television"/>
    <n v="1.0416666666666667"/>
    <n v="194.44444444444446"/>
    <x v="0"/>
    <s v="television"/>
    <x v="0"/>
    <d v="2015-12-15T23:09:34"/>
    <x v="46"/>
    <x v="46"/>
    <x v="46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x v="0"/>
    <n v="1419021607"/>
    <n v="1413834007"/>
    <b v="0"/>
    <n v="70"/>
    <b v="1"/>
    <s v="film &amp; video/television"/>
    <n v="1.0761100000000001"/>
    <n v="76.865000000000009"/>
    <x v="0"/>
    <s v="television"/>
    <x v="0"/>
    <d v="2014-12-19T20:40:07"/>
    <x v="47"/>
    <x v="47"/>
    <x v="4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x v="1"/>
    <n v="1425211200"/>
    <n v="1422534260"/>
    <b v="0"/>
    <n v="38"/>
    <b v="1"/>
    <s v="film &amp; video/television"/>
    <n v="1.0794999999999999"/>
    <n v="56.815789473684212"/>
    <x v="0"/>
    <s v="television"/>
    <x v="0"/>
    <d v="2015-03-01T12:00:00"/>
    <x v="48"/>
    <x v="48"/>
    <x v="48"/>
  </r>
  <r>
    <n v="49"/>
    <s v="Driving Jersey - Season Five"/>
    <s v="Driving Jersey is real people telling real stories."/>
    <x v="14"/>
    <n v="12000"/>
    <x v="0"/>
    <x v="0"/>
    <x v="0"/>
    <n v="1445660045"/>
    <n v="1443068045"/>
    <b v="0"/>
    <n v="87"/>
    <b v="1"/>
    <s v="film &amp; video/television"/>
    <n v="1"/>
    <n v="137.93103448275863"/>
    <x v="0"/>
    <s v="television"/>
    <x v="0"/>
    <d v="2015-10-24T04:14:05"/>
    <x v="49"/>
    <x v="49"/>
    <x v="49"/>
  </r>
  <r>
    <n v="50"/>
    <s v="The Love Lounge"/>
    <s v="A brand new dating show which helps one lucky lady find her Mr Right with difficult decisions to make along the way."/>
    <x v="20"/>
    <n v="600"/>
    <x v="0"/>
    <x v="1"/>
    <x v="1"/>
    <n v="1422637200"/>
    <n v="1419271458"/>
    <b v="0"/>
    <n v="22"/>
    <b v="1"/>
    <s v="film &amp; video/television"/>
    <n v="1"/>
    <n v="27.272727272727273"/>
    <x v="0"/>
    <s v="television"/>
    <x v="0"/>
    <d v="2015-01-30T17:00:00"/>
    <x v="50"/>
    <x v="50"/>
    <x v="5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x v="0"/>
    <n v="1439245037"/>
    <n v="1436653037"/>
    <b v="0"/>
    <n v="119"/>
    <b v="1"/>
    <s v="film &amp; video/television"/>
    <n v="1.2801818181818181"/>
    <n v="118.33613445378151"/>
    <x v="0"/>
    <s v="television"/>
    <x v="0"/>
    <d v="2015-08-10T22:17:17"/>
    <x v="51"/>
    <x v="51"/>
    <x v="51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x v="0"/>
    <n v="1405615846"/>
    <n v="1403023846"/>
    <b v="0"/>
    <n v="52"/>
    <b v="1"/>
    <s v="film &amp; video/television"/>
    <n v="1.1620999999999999"/>
    <n v="223.48076923076923"/>
    <x v="0"/>
    <s v="television"/>
    <x v="0"/>
    <d v="2014-07-17T16:50:46"/>
    <x v="52"/>
    <x v="52"/>
    <x v="52"/>
  </r>
  <r>
    <n v="53"/>
    <s v="Rolling out Vegan Mashup's Season 2"/>
    <s v="Delicious TV's Vegan Mashup launching season two on public television"/>
    <x v="9"/>
    <n v="3289"/>
    <x v="0"/>
    <x v="0"/>
    <x v="0"/>
    <n v="1396648800"/>
    <n v="1395407445"/>
    <b v="0"/>
    <n v="117"/>
    <b v="1"/>
    <s v="film &amp; video/television"/>
    <n v="1.0963333333333334"/>
    <n v="28.111111111111111"/>
    <x v="0"/>
    <s v="television"/>
    <x v="0"/>
    <d v="2014-04-04T22:00:00"/>
    <x v="53"/>
    <x v="53"/>
    <x v="5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x v="0"/>
    <n v="1451063221"/>
    <n v="1448471221"/>
    <b v="0"/>
    <n v="52"/>
    <b v="1"/>
    <s v="film &amp; video/television"/>
    <n v="1.01"/>
    <n v="194.23076923076923"/>
    <x v="0"/>
    <s v="television"/>
    <x v="0"/>
    <d v="2015-12-25T17:07:01"/>
    <x v="54"/>
    <x v="54"/>
    <x v="54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x v="0"/>
    <n v="1464390916"/>
    <n v="1462576516"/>
    <b v="0"/>
    <n v="86"/>
    <b v="1"/>
    <s v="film &amp; video/television"/>
    <n v="1.2895348837209302"/>
    <n v="128.95348837209303"/>
    <x v="0"/>
    <s v="television"/>
    <x v="0"/>
    <d v="2016-05-27T23:15:16"/>
    <x v="55"/>
    <x v="55"/>
    <x v="55"/>
  </r>
  <r>
    <n v="56"/>
    <s v="Voxwomen Cycling Show"/>
    <s v="We want to see more women's cycling on TV - and we need your help to make it happen!"/>
    <x v="6"/>
    <n v="8581"/>
    <x v="0"/>
    <x v="1"/>
    <x v="1"/>
    <n v="1433779200"/>
    <n v="1432559424"/>
    <b v="0"/>
    <n v="174"/>
    <b v="1"/>
    <s v="film &amp; video/television"/>
    <n v="1.0726249999999999"/>
    <n v="49.316091954022987"/>
    <x v="0"/>
    <s v="television"/>
    <x v="0"/>
    <d v="2015-06-08T16:00:00"/>
    <x v="56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x v="0"/>
    <n v="1429991962"/>
    <n v="1427399962"/>
    <b v="0"/>
    <n v="69"/>
    <b v="1"/>
    <s v="film &amp; video/television"/>
    <n v="1.0189999999999999"/>
    <n v="221.52173913043478"/>
    <x v="0"/>
    <s v="television"/>
    <x v="0"/>
    <d v="2015-04-25T19:59:22"/>
    <x v="57"/>
    <x v="57"/>
    <x v="57"/>
  </r>
  <r>
    <n v="58"/>
    <s v="Gloaming"/>
    <s v="Alex thought he knew how the world worked. You live, you die and it's over. He was very, very wrong."/>
    <x v="3"/>
    <n v="10291"/>
    <x v="0"/>
    <x v="0"/>
    <x v="0"/>
    <n v="1416423172"/>
    <n v="1413827572"/>
    <b v="0"/>
    <n v="75"/>
    <b v="1"/>
    <s v="film &amp; video/television"/>
    <n v="1.0290999999999999"/>
    <n v="137.21333333333334"/>
    <x v="0"/>
    <s v="television"/>
    <x v="0"/>
    <d v="2014-11-19T18:52:52"/>
    <x v="58"/>
    <x v="58"/>
    <x v="58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x v="0"/>
    <n v="1442264400"/>
    <n v="1439530776"/>
    <b v="0"/>
    <n v="33"/>
    <b v="1"/>
    <s v="film &amp; video/television"/>
    <n v="1.0012570000000001"/>
    <n v="606.82242424242418"/>
    <x v="0"/>
    <s v="television"/>
    <x v="0"/>
    <d v="2015-09-14T21:00:00"/>
    <x v="59"/>
    <x v="59"/>
    <x v="59"/>
  </r>
  <r>
    <n v="60"/>
    <s v="Ever Since - Short Film"/>
    <s v="Set in a beautiful but desolate world, we see how loneliness can lead to friendship in unconventional ways."/>
    <x v="37"/>
    <n v="4648.33"/>
    <x v="0"/>
    <x v="1"/>
    <x v="1"/>
    <n v="1395532800"/>
    <n v="1393882717"/>
    <b v="0"/>
    <n v="108"/>
    <b v="1"/>
    <s v="film &amp; video/shorts"/>
    <n v="1.0329622222222221"/>
    <n v="43.040092592592593"/>
    <x v="0"/>
    <s v="shorts"/>
    <x v="0"/>
    <d v="2014-03-23T00:00:00"/>
    <x v="60"/>
    <x v="60"/>
    <x v="60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x v="0"/>
    <n v="1370547157"/>
    <n v="1368646357"/>
    <b v="0"/>
    <n v="23"/>
    <b v="1"/>
    <s v="film &amp; video/shorts"/>
    <n v="1.4830000000000001"/>
    <n v="322.39130434782606"/>
    <x v="0"/>
    <s v="shorts"/>
    <x v="0"/>
    <d v="2013-06-06T19:32:37"/>
    <x v="61"/>
    <x v="61"/>
    <x v="6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x v="0"/>
    <n v="1362337878"/>
    <n v="1360177878"/>
    <b v="0"/>
    <n v="48"/>
    <b v="1"/>
    <s v="film &amp; video/shorts"/>
    <n v="1.5473333333333332"/>
    <n v="96.708333333333329"/>
    <x v="0"/>
    <s v="shorts"/>
    <x v="0"/>
    <d v="2013-03-03T19:11:18"/>
    <x v="62"/>
    <x v="62"/>
    <x v="62"/>
  </r>
  <r>
    <n v="63"/>
    <s v="The Attic"/>
    <s v="The Attic is my first short film.  Please help me with post production and distribution so that I can let it out into the world"/>
    <x v="13"/>
    <n v="2270.37"/>
    <x v="0"/>
    <x v="0"/>
    <x v="0"/>
    <n v="1388206740"/>
    <n v="1386194013"/>
    <b v="0"/>
    <n v="64"/>
    <b v="1"/>
    <s v="film &amp; video/shorts"/>
    <n v="1.1351849999999999"/>
    <n v="35.474531249999998"/>
    <x v="0"/>
    <s v="shorts"/>
    <x v="0"/>
    <d v="2013-12-28T04:59:00"/>
    <x v="63"/>
    <x v="63"/>
    <x v="63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x v="0"/>
    <n v="1373243181"/>
    <n v="1370651181"/>
    <b v="0"/>
    <n v="24"/>
    <b v="1"/>
    <s v="film &amp; video/shorts"/>
    <n v="1.7333333333333334"/>
    <n v="86.666666666666671"/>
    <x v="0"/>
    <s v="shorts"/>
    <x v="0"/>
    <d v="2013-07-08T00:26:21"/>
    <x v="64"/>
    <x v="64"/>
    <x v="64"/>
  </r>
  <r>
    <n v="65"/>
    <s v="Hello World - Post Production Funds"/>
    <s v="Help finish the short film Hello World. The story of an android in the broken home of a father &amp; son."/>
    <x v="39"/>
    <n v="7527"/>
    <x v="0"/>
    <x v="5"/>
    <x v="5"/>
    <n v="1407736740"/>
    <n v="1405453354"/>
    <b v="0"/>
    <n v="57"/>
    <b v="1"/>
    <s v="film &amp; video/shorts"/>
    <n v="1.0752857142857142"/>
    <n v="132.05263157894737"/>
    <x v="0"/>
    <s v="shorts"/>
    <x v="0"/>
    <d v="2014-08-11T05:59:00"/>
    <x v="65"/>
    <x v="65"/>
    <x v="65"/>
  </r>
  <r>
    <n v="66"/>
    <s v="A Stagnant Fever: Short Film"/>
    <s v="A dark comedy set in the '60s about clinical depression and one night stands."/>
    <x v="13"/>
    <n v="2372"/>
    <x v="0"/>
    <x v="0"/>
    <x v="0"/>
    <n v="1468873420"/>
    <n v="1466281420"/>
    <b v="0"/>
    <n v="26"/>
    <b v="1"/>
    <s v="film &amp; video/shorts"/>
    <n v="1.1859999999999999"/>
    <n v="91.230769230769226"/>
    <x v="0"/>
    <s v="shorts"/>
    <x v="0"/>
    <d v="2016-07-18T20:23:40"/>
    <x v="66"/>
    <x v="66"/>
    <x v="66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x v="0"/>
    <n v="1342360804"/>
    <n v="1339768804"/>
    <b v="0"/>
    <n v="20"/>
    <b v="1"/>
    <s v="film &amp; video/shorts"/>
    <n v="1.1625000000000001"/>
    <n v="116.25"/>
    <x v="0"/>
    <s v="shorts"/>
    <x v="0"/>
    <d v="2012-07-15T14:00:04"/>
    <x v="67"/>
    <x v="67"/>
    <x v="67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x v="1"/>
    <n v="1393162791"/>
    <n v="1390570791"/>
    <b v="0"/>
    <n v="36"/>
    <b v="1"/>
    <s v="film &amp; video/shorts"/>
    <n v="1.2716666666666667"/>
    <n v="21.194444444444443"/>
    <x v="0"/>
    <s v="shorts"/>
    <x v="0"/>
    <d v="2014-02-23T13:39:51"/>
    <x v="68"/>
    <x v="68"/>
    <x v="68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x v="0"/>
    <n v="1317538740"/>
    <n v="1314765025"/>
    <b v="0"/>
    <n v="178"/>
    <b v="1"/>
    <s v="film &amp; video/shorts"/>
    <n v="1.109423"/>
    <n v="62.327134831460668"/>
    <x v="0"/>
    <s v="shorts"/>
    <x v="0"/>
    <d v="2011-10-02T06:59:00"/>
    <x v="69"/>
    <x v="69"/>
    <x v="69"/>
  </r>
  <r>
    <n v="70"/>
    <s v="Scraps"/>
    <s v="Maggie barely survives a deranged baptism by her mother only to be born again to a string of foster parents. Things can always be worse"/>
    <x v="2"/>
    <n v="636"/>
    <x v="0"/>
    <x v="0"/>
    <x v="0"/>
    <n v="1315171845"/>
    <n v="1309987845"/>
    <b v="0"/>
    <n v="17"/>
    <b v="1"/>
    <s v="film &amp; video/shorts"/>
    <n v="1.272"/>
    <n v="37.411764705882355"/>
    <x v="0"/>
    <s v="shorts"/>
    <x v="0"/>
    <d v="2011-09-04T21:30:45"/>
    <x v="70"/>
    <x v="70"/>
    <x v="70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x v="0"/>
    <n v="1338186657"/>
    <n v="1333002657"/>
    <b v="0"/>
    <n v="32"/>
    <b v="1"/>
    <s v="film &amp; video/shorts"/>
    <n v="1.2394444444444443"/>
    <n v="69.71875"/>
    <x v="0"/>
    <s v="shorts"/>
    <x v="0"/>
    <d v="2012-05-28T06:30:57"/>
    <x v="71"/>
    <x v="71"/>
    <x v="71"/>
  </r>
  <r>
    <n v="72"/>
    <s v="Trickle"/>
    <s v="A young man forced to live back home after an automobile accident leaves him to rediscover what it means to be a part of his family."/>
    <x v="41"/>
    <n v="2385"/>
    <x v="0"/>
    <x v="0"/>
    <x v="0"/>
    <n v="1352937600"/>
    <n v="1351210481"/>
    <b v="0"/>
    <n v="41"/>
    <b v="1"/>
    <s v="film &amp; video/shorts"/>
    <n v="1.084090909090909"/>
    <n v="58.170731707317074"/>
    <x v="0"/>
    <s v="shorts"/>
    <x v="0"/>
    <d v="2012-11-15T00:00:00"/>
    <x v="72"/>
    <x v="72"/>
    <x v="72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x v="0"/>
    <n v="1304395140"/>
    <n v="1297620584"/>
    <b v="0"/>
    <n v="18"/>
    <b v="1"/>
    <s v="film &amp; video/shorts"/>
    <n v="1"/>
    <n v="50"/>
    <x v="0"/>
    <s v="shorts"/>
    <x v="0"/>
    <d v="2011-05-03T03:59:00"/>
    <x v="73"/>
    <x v="73"/>
    <x v="73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x v="3"/>
    <n v="1453376495"/>
    <n v="1450784495"/>
    <b v="0"/>
    <n v="29"/>
    <b v="1"/>
    <s v="film &amp; video/shorts"/>
    <n v="1.1293199999999999"/>
    <n v="19.471034482758618"/>
    <x v="0"/>
    <s v="shorts"/>
    <x v="0"/>
    <d v="2016-01-21T11:41:35"/>
    <x v="74"/>
    <x v="74"/>
    <x v="74"/>
  </r>
  <r>
    <n v="75"/>
    <s v="&quot;DAD&quot; - A USC Short Film"/>
    <s v="A teenager named Charlie discovers something new about himself while coping with the loss of his father."/>
    <x v="8"/>
    <n v="4040"/>
    <x v="0"/>
    <x v="0"/>
    <x v="0"/>
    <n v="1366693272"/>
    <n v="1364101272"/>
    <b v="0"/>
    <n v="47"/>
    <b v="1"/>
    <s v="film &amp; video/shorts"/>
    <n v="1.1542857142857144"/>
    <n v="85.957446808510639"/>
    <x v="0"/>
    <s v="shorts"/>
    <x v="0"/>
    <d v="2013-04-23T05:01:12"/>
    <x v="75"/>
    <x v="75"/>
    <x v="75"/>
  </r>
  <r>
    <n v="76"/>
    <s v="Star Wars: Insidious"/>
    <s v="Karn A'Mor has awoken bloodied on a distant battlefield with no memory of his past! JOIN THE RESISTANCE and find out more..."/>
    <x v="43"/>
    <n v="460"/>
    <x v="0"/>
    <x v="0"/>
    <x v="0"/>
    <n v="1325007358"/>
    <n v="1319819758"/>
    <b v="0"/>
    <n v="15"/>
    <b v="1"/>
    <s v="film &amp; video/shorts"/>
    <n v="1.5333333333333334"/>
    <n v="30.666666666666668"/>
    <x v="0"/>
    <s v="shorts"/>
    <x v="0"/>
    <d v="2011-12-27T17:35:58"/>
    <x v="76"/>
    <x v="76"/>
    <x v="76"/>
  </r>
  <r>
    <n v="77"/>
    <s v="Jonah and the Crab"/>
    <s v="A short film about a boy searching for companionship in a hermit crab he finds on the beach."/>
    <x v="44"/>
    <n v="1570"/>
    <x v="0"/>
    <x v="0"/>
    <x v="0"/>
    <n v="1337569140"/>
    <n v="1332991717"/>
    <b v="0"/>
    <n v="26"/>
    <b v="1"/>
    <s v="film &amp; video/shorts"/>
    <n v="3.9249999999999998"/>
    <n v="60.384615384615387"/>
    <x v="0"/>
    <s v="shorts"/>
    <x v="0"/>
    <d v="2012-05-21T02:59:00"/>
    <x v="77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x v="3"/>
    <n v="1472751121"/>
    <n v="1471887121"/>
    <b v="0"/>
    <n v="35"/>
    <b v="1"/>
    <s v="film &amp; video/shorts"/>
    <n v="27.02"/>
    <n v="38.6"/>
    <x v="0"/>
    <s v="shorts"/>
    <x v="0"/>
    <d v="2016-09-01T17:32:01"/>
    <x v="78"/>
    <x v="78"/>
    <x v="78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x v="1"/>
    <n v="1398451093"/>
    <n v="1395859093"/>
    <b v="0"/>
    <n v="41"/>
    <b v="1"/>
    <s v="film &amp; video/shorts"/>
    <n v="1.27"/>
    <n v="40.268292682926827"/>
    <x v="0"/>
    <s v="shorts"/>
    <x v="0"/>
    <d v="2014-04-25T18:38:13"/>
    <x v="79"/>
    <x v="79"/>
    <x v="79"/>
  </r>
  <r>
    <n v="80"/>
    <s v="Swingers Anonymous"/>
    <s v="What would you do if you ended up at a swingers party with two dead bodies and $20,000 in drug money?"/>
    <x v="14"/>
    <n v="12870"/>
    <x v="0"/>
    <x v="0"/>
    <x v="0"/>
    <n v="1386640856"/>
    <n v="1383616856"/>
    <b v="0"/>
    <n v="47"/>
    <b v="1"/>
    <s v="film &amp; video/shorts"/>
    <n v="1.0725"/>
    <n v="273.82978723404256"/>
    <x v="0"/>
    <s v="shorts"/>
    <x v="0"/>
    <d v="2013-12-10T02:00:56"/>
    <x v="80"/>
    <x v="80"/>
    <x v="80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x v="0"/>
    <n v="1342234920"/>
    <n v="1341892127"/>
    <b v="0"/>
    <n v="28"/>
    <b v="1"/>
    <s v="film &amp; video/shorts"/>
    <n v="1.98"/>
    <n v="53.035714285714285"/>
    <x v="0"/>
    <s v="shorts"/>
    <x v="0"/>
    <d v="2012-07-14T03:02:00"/>
    <x v="81"/>
    <x v="81"/>
    <x v="8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x v="0"/>
    <n v="1318189261"/>
    <n v="1315597261"/>
    <b v="0"/>
    <n v="100"/>
    <b v="1"/>
    <s v="film &amp; video/shorts"/>
    <n v="1.0001249999999999"/>
    <n v="40.005000000000003"/>
    <x v="0"/>
    <s v="shorts"/>
    <x v="0"/>
    <d v="2011-10-09T19:41:01"/>
    <x v="82"/>
    <x v="82"/>
    <x v="82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x v="1"/>
    <n v="1424604600"/>
    <n v="1423320389"/>
    <b v="0"/>
    <n v="13"/>
    <b v="1"/>
    <s v="film &amp; video/shorts"/>
    <n v="1.0249999999999999"/>
    <n v="15.76923076923077"/>
    <x v="0"/>
    <s v="shorts"/>
    <x v="0"/>
    <d v="2015-02-22T11:30:00"/>
    <x v="83"/>
    <x v="83"/>
    <x v="83"/>
  </r>
  <r>
    <n v="84"/>
    <s v="Redemption - Short Film"/>
    <s v="&quot;A sociopath crosses paths with the person he must confront about his wife's murder, it might be himself&quot;"/>
    <x v="2"/>
    <n v="500"/>
    <x v="0"/>
    <x v="0"/>
    <x v="0"/>
    <n v="1305483086"/>
    <n v="1302891086"/>
    <b v="0"/>
    <n v="7"/>
    <b v="1"/>
    <s v="film &amp; video/shorts"/>
    <n v="1"/>
    <n v="71.428571428571431"/>
    <x v="0"/>
    <s v="shorts"/>
    <x v="0"/>
    <d v="2011-05-15T18:11:26"/>
    <x v="84"/>
    <x v="84"/>
    <x v="84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x v="0"/>
    <n v="1316746837"/>
    <n v="1314154837"/>
    <b v="0"/>
    <n v="21"/>
    <b v="1"/>
    <s v="film &amp; video/shorts"/>
    <n v="1.2549999999999999"/>
    <n v="71.714285714285708"/>
    <x v="0"/>
    <s v="shorts"/>
    <x v="0"/>
    <d v="2011-09-23T03:00:37"/>
    <x v="85"/>
    <x v="85"/>
    <x v="85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x v="3"/>
    <n v="1451226045"/>
    <n v="1444828845"/>
    <b v="0"/>
    <n v="17"/>
    <b v="1"/>
    <s v="film &amp; video/shorts"/>
    <n v="1.0646666666666667"/>
    <n v="375.76470588235293"/>
    <x v="0"/>
    <s v="shorts"/>
    <x v="0"/>
    <d v="2015-12-27T14:20:45"/>
    <x v="86"/>
    <x v="86"/>
    <x v="86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x v="0"/>
    <n v="1275529260"/>
    <n v="1274705803"/>
    <b v="0"/>
    <n v="25"/>
    <b v="1"/>
    <s v="film &amp; video/shorts"/>
    <n v="1.046"/>
    <n v="104.6"/>
    <x v="0"/>
    <s v="shorts"/>
    <x v="0"/>
    <d v="2010-06-03T01:41:00"/>
    <x v="87"/>
    <x v="87"/>
    <x v="8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x v="0"/>
    <n v="1403452131"/>
    <n v="1401205731"/>
    <b v="0"/>
    <n v="60"/>
    <b v="1"/>
    <s v="film &amp; video/shorts"/>
    <n v="1.0285714285714285"/>
    <n v="60"/>
    <x v="0"/>
    <s v="shorts"/>
    <x v="0"/>
    <d v="2014-06-22T15:48:51"/>
    <x v="88"/>
    <x v="88"/>
    <x v="88"/>
  </r>
  <r>
    <n v="89"/>
    <s v="The Southwest Chronicles"/>
    <s v="A chronicle of four very different stories concerning racism to the power of love, all set in the beauty of the Southwest."/>
    <x v="12"/>
    <n v="6904"/>
    <x v="0"/>
    <x v="0"/>
    <x v="0"/>
    <n v="1370196192"/>
    <n v="1368036192"/>
    <b v="0"/>
    <n v="56"/>
    <b v="1"/>
    <s v="film &amp; video/shorts"/>
    <n v="1.1506666666666667"/>
    <n v="123.28571428571429"/>
    <x v="0"/>
    <s v="shorts"/>
    <x v="0"/>
    <d v="2013-06-02T18:03:12"/>
    <x v="89"/>
    <x v="89"/>
    <x v="89"/>
  </r>
  <r>
    <n v="90"/>
    <s v="Help Get the Short Film Interior Design into Film Festivals!"/>
    <s v="We're looking for funding to help submit a short film to film festivals."/>
    <x v="2"/>
    <n v="502"/>
    <x v="0"/>
    <x v="0"/>
    <x v="0"/>
    <n v="1310454499"/>
    <n v="1307862499"/>
    <b v="0"/>
    <n v="16"/>
    <b v="1"/>
    <s v="film &amp; video/shorts"/>
    <n v="1.004"/>
    <n v="31.375"/>
    <x v="0"/>
    <s v="shorts"/>
    <x v="0"/>
    <d v="2011-07-12T07:08:19"/>
    <x v="90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x v="0"/>
    <n v="1305625164"/>
    <n v="1300354764"/>
    <b v="0"/>
    <n v="46"/>
    <b v="1"/>
    <s v="film &amp; video/shorts"/>
    <n v="1.2"/>
    <n v="78.260869565217391"/>
    <x v="0"/>
    <s v="shorts"/>
    <x v="0"/>
    <d v="2011-05-17T09:39:24"/>
    <x v="91"/>
    <x v="91"/>
    <x v="91"/>
  </r>
  <r>
    <n v="92"/>
    <s v="Euphoria"/>
    <s v="Euphoria is an adventure film that follows adrenaline filled athletes on their hunt for the sublime while balancing family and careers."/>
    <x v="10"/>
    <n v="5260"/>
    <x v="0"/>
    <x v="5"/>
    <x v="5"/>
    <n v="1485936000"/>
    <n v="1481949983"/>
    <b v="0"/>
    <n v="43"/>
    <b v="1"/>
    <s v="film &amp; video/shorts"/>
    <n v="1.052"/>
    <n v="122.32558139534883"/>
    <x v="0"/>
    <s v="shorts"/>
    <x v="0"/>
    <d v="2017-02-01T08:00:00"/>
    <x v="92"/>
    <x v="92"/>
    <x v="9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x v="0"/>
    <n v="1341349200"/>
    <n v="1338928537"/>
    <b v="0"/>
    <n v="15"/>
    <b v="1"/>
    <s v="film &amp; video/shorts"/>
    <n v="1.1060000000000001"/>
    <n v="73.733333333333334"/>
    <x v="0"/>
    <s v="shorts"/>
    <x v="0"/>
    <d v="2012-07-03T21:00:00"/>
    <x v="93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x v="1"/>
    <n v="1396890822"/>
    <n v="1395162822"/>
    <b v="0"/>
    <n v="12"/>
    <b v="1"/>
    <s v="film &amp; video/shorts"/>
    <n v="1.04"/>
    <n v="21.666666666666668"/>
    <x v="0"/>
    <s v="shorts"/>
    <x v="0"/>
    <d v="2014-04-07T17:13:42"/>
    <x v="94"/>
    <x v="94"/>
    <x v="94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x v="0"/>
    <n v="1330214841"/>
    <n v="1327622841"/>
    <b v="0"/>
    <n v="21"/>
    <b v="1"/>
    <s v="film &amp; video/shorts"/>
    <n v="1.3142857142857143"/>
    <n v="21.904761904761905"/>
    <x v="0"/>
    <s v="shorts"/>
    <x v="0"/>
    <d v="2012-02-26T00:07:21"/>
    <x v="95"/>
    <x v="95"/>
    <x v="95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x v="0"/>
    <n v="1280631600"/>
    <n v="1274889241"/>
    <b v="0"/>
    <n v="34"/>
    <b v="1"/>
    <s v="film &amp; video/shorts"/>
    <n v="1.1466666666666667"/>
    <n v="50.588235294117645"/>
    <x v="0"/>
    <s v="shorts"/>
    <x v="0"/>
    <d v="2010-08-01T03:00:00"/>
    <x v="96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x v="0"/>
    <n v="1310440482"/>
    <n v="1307848482"/>
    <b v="0"/>
    <n v="8"/>
    <b v="1"/>
    <s v="film &amp; video/shorts"/>
    <n v="1.0625"/>
    <n v="53.125"/>
    <x v="0"/>
    <s v="shorts"/>
    <x v="0"/>
    <d v="2011-07-12T03:14:42"/>
    <x v="97"/>
    <x v="97"/>
    <x v="97"/>
  </r>
  <r>
    <n v="98"/>
    <s v="CUT OUT"/>
    <s v="&quot;Cut Out&quot; tells the story of a young woman who befriends a neighborhood teen and finds herself involved with gang violence."/>
    <x v="50"/>
    <n v="3400"/>
    <x v="0"/>
    <x v="0"/>
    <x v="0"/>
    <n v="1354923000"/>
    <n v="1351796674"/>
    <b v="0"/>
    <n v="60"/>
    <b v="1"/>
    <s v="film &amp; video/shorts"/>
    <n v="1.0625"/>
    <n v="56.666666666666664"/>
    <x v="0"/>
    <s v="shorts"/>
    <x v="0"/>
    <d v="2012-12-07T23:30:00"/>
    <x v="98"/>
    <x v="98"/>
    <x v="98"/>
  </r>
  <r>
    <n v="99"/>
    <s v="BEAT: An Original Short Film"/>
    <s v="A feminist tale of two girls finally giving a &quot;Nice Guy&quot; what he truly deserves. Also, dancing!"/>
    <x v="15"/>
    <n v="1590.29"/>
    <x v="0"/>
    <x v="0"/>
    <x v="0"/>
    <n v="1390426799"/>
    <n v="1387834799"/>
    <b v="0"/>
    <n v="39"/>
    <b v="1"/>
    <s v="film &amp; video/shorts"/>
    <n v="1.0601933333333333"/>
    <n v="40.776666666666664"/>
    <x v="0"/>
    <s v="shorts"/>
    <x v="0"/>
    <d v="2014-01-22T21:39:59"/>
    <x v="99"/>
    <x v="99"/>
    <x v="99"/>
  </r>
  <r>
    <n v="100"/>
    <s v="Two Sisters"/>
    <s v="Two sisters share a fragile relationship. When their mother dies and they inherit the family house, old problems rise to the surface."/>
    <x v="10"/>
    <n v="5000"/>
    <x v="0"/>
    <x v="0"/>
    <x v="0"/>
    <n v="1352055886"/>
    <n v="1350324286"/>
    <b v="0"/>
    <n v="26"/>
    <b v="1"/>
    <s v="film &amp; video/shorts"/>
    <n v="1"/>
    <n v="192.30769230769232"/>
    <x v="0"/>
    <s v="shorts"/>
    <x v="0"/>
    <d v="2012-11-04T19:04:46"/>
    <x v="100"/>
    <x v="100"/>
    <x v="100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x v="0"/>
    <n v="1359052710"/>
    <n v="1356979110"/>
    <b v="0"/>
    <n v="35"/>
    <b v="1"/>
    <s v="film &amp; video/shorts"/>
    <n v="1"/>
    <n v="100"/>
    <x v="0"/>
    <s v="shorts"/>
    <x v="0"/>
    <d v="2013-01-24T18:38:30"/>
    <x v="101"/>
    <x v="101"/>
    <x v="101"/>
  </r>
  <r>
    <n v="102"/>
    <s v="Dear God No!"/>
    <s v="A gang of outlaw bikers pull a home invasion on a disgraced Anthropologist hiding a secret locked in his cabin basement."/>
    <x v="12"/>
    <n v="7665"/>
    <x v="0"/>
    <x v="0"/>
    <x v="0"/>
    <n v="1293073733"/>
    <n v="1290481733"/>
    <b v="0"/>
    <n v="65"/>
    <b v="1"/>
    <s v="film &amp; video/shorts"/>
    <n v="1.2775000000000001"/>
    <n v="117.92307692307692"/>
    <x v="0"/>
    <s v="shorts"/>
    <x v="0"/>
    <d v="2010-12-23T03:08:53"/>
    <x v="102"/>
    <x v="102"/>
    <x v="102"/>
  </r>
  <r>
    <n v="103"/>
    <s v="I'M TWENTY SOMETHING"/>
    <s v="Three friends in their twenties are trying to do the impossible - have fun on a casual Friday night."/>
    <x v="46"/>
    <n v="1367"/>
    <x v="0"/>
    <x v="1"/>
    <x v="1"/>
    <n v="1394220030"/>
    <n v="1392232830"/>
    <b v="0"/>
    <n v="49"/>
    <b v="1"/>
    <s v="film &amp; video/shorts"/>
    <n v="1.0515384615384615"/>
    <n v="27.897959183673468"/>
    <x v="0"/>
    <s v="shorts"/>
    <x v="0"/>
    <d v="2014-03-07T19:20:30"/>
    <x v="103"/>
    <x v="103"/>
    <x v="103"/>
  </r>
  <r>
    <n v="104"/>
    <s v="Good 'Ol Trumpet"/>
    <s v="UCF short film about an old man, his love for music, and his misplaced trumpet.  "/>
    <x v="2"/>
    <n v="600"/>
    <x v="0"/>
    <x v="0"/>
    <x v="0"/>
    <n v="1301792400"/>
    <n v="1299775266"/>
    <b v="0"/>
    <n v="10"/>
    <b v="1"/>
    <s v="film &amp; video/shorts"/>
    <n v="1.2"/>
    <n v="60"/>
    <x v="0"/>
    <s v="shorts"/>
    <x v="0"/>
    <d v="2011-04-03T01:00:00"/>
    <x v="104"/>
    <x v="104"/>
    <x v="104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x v="0"/>
    <n v="1463184000"/>
    <n v="1461605020"/>
    <b v="0"/>
    <n v="60"/>
    <b v="1"/>
    <s v="film &amp; video/shorts"/>
    <n v="1.074090909090909"/>
    <n v="39.383333333333333"/>
    <x v="0"/>
    <s v="shorts"/>
    <x v="0"/>
    <d v="2016-05-14T00:00:00"/>
    <x v="105"/>
    <x v="105"/>
    <x v="105"/>
  </r>
  <r>
    <n v="106"/>
    <s v="LOST WEEKEND"/>
    <s v="A Boy. A Girl. A Car. A Serial Killer."/>
    <x v="10"/>
    <n v="5025"/>
    <x v="0"/>
    <x v="0"/>
    <x v="0"/>
    <n v="1333391901"/>
    <n v="1332182301"/>
    <b v="0"/>
    <n v="27"/>
    <b v="1"/>
    <s v="film &amp; video/shorts"/>
    <n v="1.0049999999999999"/>
    <n v="186.11111111111111"/>
    <x v="0"/>
    <s v="shorts"/>
    <x v="0"/>
    <d v="2012-04-02T18:38:21"/>
    <x v="106"/>
    <x v="106"/>
    <x v="106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x v="0"/>
    <n v="1303688087"/>
    <n v="1301787287"/>
    <b v="0"/>
    <n v="69"/>
    <b v="1"/>
    <s v="film &amp; video/shorts"/>
    <n v="1.0246666666666666"/>
    <n v="111.37681159420291"/>
    <x v="0"/>
    <s v="shorts"/>
    <x v="0"/>
    <d v="2011-04-24T23:34:47"/>
    <x v="107"/>
    <x v="107"/>
    <x v="107"/>
  </r>
  <r>
    <n v="108"/>
    <s v="GLASS: A Love Story"/>
    <s v="When a man can't find love, his Google GLASS does the searching for him. A short film shot with Google Glass."/>
    <x v="15"/>
    <n v="3700"/>
    <x v="0"/>
    <x v="0"/>
    <x v="0"/>
    <n v="1370011370"/>
    <n v="1364827370"/>
    <b v="0"/>
    <n v="47"/>
    <b v="1"/>
    <s v="film &amp; video/shorts"/>
    <n v="2.4666666666666668"/>
    <n v="78.723404255319153"/>
    <x v="0"/>
    <s v="shorts"/>
    <x v="0"/>
    <d v="2013-05-31T14:42:50"/>
    <x v="108"/>
    <x v="108"/>
    <x v="108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x v="0"/>
    <n v="1298680630"/>
    <n v="1296088630"/>
    <b v="0"/>
    <n v="47"/>
    <b v="1"/>
    <s v="film &amp; video/shorts"/>
    <n v="2.1949999999999998"/>
    <n v="46.702127659574465"/>
    <x v="0"/>
    <s v="shorts"/>
    <x v="0"/>
    <d v="2011-02-26T00:37:10"/>
    <x v="109"/>
    <x v="109"/>
    <x v="109"/>
  </r>
  <r>
    <n v="110"/>
    <s v="Earlids"/>
    <s v="Lee, an awkward teenager with sound-blocking earlids, must confront his self-isolation after a girl moves in next door."/>
    <x v="46"/>
    <n v="1700"/>
    <x v="0"/>
    <x v="0"/>
    <x v="0"/>
    <n v="1384408740"/>
    <n v="1381445253"/>
    <b v="0"/>
    <n v="26"/>
    <b v="1"/>
    <s v="film &amp; video/shorts"/>
    <n v="1.3076923076923077"/>
    <n v="65.384615384615387"/>
    <x v="0"/>
    <s v="shorts"/>
    <x v="0"/>
    <d v="2013-11-14T05:59:00"/>
    <x v="110"/>
    <x v="110"/>
    <x v="110"/>
  </r>
  <r>
    <n v="111"/>
    <s v="Judi Dench is Cool in Person"/>
    <s v="Two actors, one bookie and a very bad day.  Judi Dench is Cool in Person is fast, funny and only a little bit nasty."/>
    <x v="8"/>
    <n v="5410"/>
    <x v="0"/>
    <x v="2"/>
    <x v="2"/>
    <n v="1433059187"/>
    <n v="1430467187"/>
    <b v="0"/>
    <n v="53"/>
    <b v="1"/>
    <s v="film &amp; video/shorts"/>
    <n v="1.5457142857142858"/>
    <n v="102.0754716981132"/>
    <x v="0"/>
    <s v="shorts"/>
    <x v="0"/>
    <d v="2015-05-31T07:59:47"/>
    <x v="111"/>
    <x v="111"/>
    <x v="11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x v="0"/>
    <n v="1397354400"/>
    <n v="1395277318"/>
    <b v="0"/>
    <n v="81"/>
    <b v="1"/>
    <s v="film &amp; video/shorts"/>
    <n v="1.04"/>
    <n v="64.197530864197532"/>
    <x v="0"/>
    <s v="shorts"/>
    <x v="0"/>
    <d v="2014-04-13T02:00:00"/>
    <x v="112"/>
    <x v="112"/>
    <x v="112"/>
  </r>
  <r>
    <n v="113"/>
    <s v="&quot;The First Day&quot; by Julia Othmer- Music Video"/>
    <s v="A living memorial for all those dealing with trauma, grief and loss."/>
    <x v="10"/>
    <n v="7050"/>
    <x v="0"/>
    <x v="0"/>
    <x v="0"/>
    <n v="1312642800"/>
    <n v="1311963128"/>
    <b v="0"/>
    <n v="78"/>
    <b v="1"/>
    <s v="film &amp; video/shorts"/>
    <n v="1.41"/>
    <n v="90.384615384615387"/>
    <x v="0"/>
    <s v="shorts"/>
    <x v="0"/>
    <d v="2011-08-06T15:00:00"/>
    <x v="113"/>
    <x v="113"/>
    <x v="113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x v="0"/>
    <n v="1326436488"/>
    <n v="1321252488"/>
    <b v="0"/>
    <n v="35"/>
    <b v="1"/>
    <s v="film &amp; video/shorts"/>
    <n v="1.0333333333333334"/>
    <n v="88.571428571428569"/>
    <x v="0"/>
    <s v="shorts"/>
    <x v="0"/>
    <d v="2012-01-13T06:34:48"/>
    <x v="114"/>
    <x v="114"/>
    <x v="114"/>
  </r>
  <r>
    <n v="115"/>
    <s v="The World's Greatest Lover"/>
    <s v="Never judge a book (or a lover) by their cover."/>
    <x v="52"/>
    <n v="632"/>
    <x v="0"/>
    <x v="0"/>
    <x v="0"/>
    <n v="1328377444"/>
    <n v="1326217444"/>
    <b v="0"/>
    <n v="22"/>
    <b v="1"/>
    <s v="film &amp; video/shorts"/>
    <n v="1.4044444444444444"/>
    <n v="28.727272727272727"/>
    <x v="0"/>
    <s v="shorts"/>
    <x v="0"/>
    <d v="2012-02-04T17:44:04"/>
    <x v="115"/>
    <x v="115"/>
    <x v="115"/>
  </r>
  <r>
    <n v="116"/>
    <s v="Villanelle"/>
    <s v="Villanelle is a feature film that blends elements of classic, hardboiled Film Noir, with classic Horror and tells a great story to boot"/>
    <x v="8"/>
    <n v="3978"/>
    <x v="0"/>
    <x v="0"/>
    <x v="0"/>
    <n v="1302260155"/>
    <n v="1298289355"/>
    <b v="0"/>
    <n v="57"/>
    <b v="1"/>
    <s v="film &amp; video/shorts"/>
    <n v="1.1365714285714286"/>
    <n v="69.78947368421052"/>
    <x v="0"/>
    <s v="shorts"/>
    <x v="0"/>
    <d v="2011-04-08T10:55:55"/>
    <x v="116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x v="0"/>
    <n v="1276110000"/>
    <n v="1268337744"/>
    <b v="0"/>
    <n v="27"/>
    <b v="1"/>
    <s v="film &amp; video/shorts"/>
    <n v="1.0049377777777779"/>
    <n v="167.48962962962963"/>
    <x v="0"/>
    <s v="shorts"/>
    <x v="0"/>
    <d v="2010-06-09T19:00:00"/>
    <x v="117"/>
    <x v="117"/>
    <x v="117"/>
  </r>
  <r>
    <n v="118"/>
    <s v="DENOUNCED - A Short Film"/>
    <s v="When a ruthless hit-man is 'denounced' from the mafia, his old enemies declare war."/>
    <x v="10"/>
    <n v="5651.58"/>
    <x v="0"/>
    <x v="0"/>
    <x v="0"/>
    <n v="1311902236"/>
    <n v="1309310236"/>
    <b v="0"/>
    <n v="39"/>
    <b v="1"/>
    <s v="film &amp; video/shorts"/>
    <n v="1.1303159999999999"/>
    <n v="144.91230769230768"/>
    <x v="0"/>
    <s v="shorts"/>
    <x v="0"/>
    <d v="2011-07-29T01:17:16"/>
    <x v="118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x v="0"/>
    <n v="1313276400"/>
    <n v="1310693986"/>
    <b v="0"/>
    <n v="37"/>
    <b v="1"/>
    <s v="film &amp; video/shorts"/>
    <n v="1.0455692307692308"/>
    <n v="91.840540540540545"/>
    <x v="0"/>
    <s v="shorts"/>
    <x v="0"/>
    <d v="2011-08-13T23:00:00"/>
    <x v="119"/>
    <x v="119"/>
    <x v="119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x v="6"/>
    <n v="1475457107"/>
    <n v="1472865107"/>
    <b v="0"/>
    <n v="1"/>
    <b v="0"/>
    <s v="film &amp; video/science fiction"/>
    <n v="1.4285714285714287E-4"/>
    <n v="10"/>
    <x v="0"/>
    <s v="science fiction"/>
    <x v="1"/>
    <d v="2016-10-03T01:11:47"/>
    <x v="120"/>
    <x v="120"/>
    <x v="120"/>
  </r>
  <r>
    <n v="121"/>
    <s v="MICRO-MISSION"/>
    <s v="NAVY SEALS sent on a Area 51 Top-Secret rescue mission where they are shrunken and injected into an ET body, the immune system mutated."/>
    <x v="9"/>
    <n v="1"/>
    <x v="1"/>
    <x v="0"/>
    <x v="0"/>
    <n v="1429352160"/>
    <n v="1427993710"/>
    <b v="0"/>
    <n v="1"/>
    <b v="0"/>
    <s v="film &amp; video/science fiction"/>
    <n v="3.3333333333333332E-4"/>
    <n v="1"/>
    <x v="0"/>
    <s v="science fiction"/>
    <x v="1"/>
    <d v="2015-04-18T10:16:00"/>
    <x v="121"/>
    <x v="121"/>
    <x v="121"/>
  </r>
  <r>
    <n v="122"/>
    <s v="The Time Jumper (Canceled)"/>
    <s v="My ambition for this knows no bounds.  Seeing Sephoria in a live-action is a dream of mine."/>
    <x v="55"/>
    <n v="0"/>
    <x v="1"/>
    <x v="0"/>
    <x v="0"/>
    <n v="1476094907"/>
    <n v="1470910907"/>
    <b v="0"/>
    <n v="0"/>
    <b v="0"/>
    <s v="film &amp; video/science fiction"/>
    <n v="0"/>
    <n v="0"/>
    <x v="0"/>
    <s v="science fiction"/>
    <x v="1"/>
    <d v="2016-10-10T10:21:47"/>
    <x v="122"/>
    <x v="122"/>
    <x v="12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x v="0"/>
    <n v="1414533600"/>
    <n v="1411411564"/>
    <b v="0"/>
    <n v="6"/>
    <b v="0"/>
    <s v="film &amp; video/science fiction"/>
    <n v="2.7454545454545453E-3"/>
    <n v="25.166666666666668"/>
    <x v="0"/>
    <s v="science fiction"/>
    <x v="1"/>
    <d v="2014-10-28T22:00:00"/>
    <x v="123"/>
    <x v="123"/>
    <x v="123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x v="0"/>
    <n v="1431728242"/>
    <n v="1429568242"/>
    <b v="0"/>
    <n v="0"/>
    <b v="0"/>
    <s v="film &amp; video/science fiction"/>
    <n v="0"/>
    <n v="0"/>
    <x v="0"/>
    <s v="science fiction"/>
    <x v="1"/>
    <d v="2015-05-15T22:17:22"/>
    <x v="124"/>
    <x v="124"/>
    <x v="124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x v="5"/>
    <n v="1486165880"/>
    <n v="1480981880"/>
    <b v="0"/>
    <n v="6"/>
    <b v="0"/>
    <s v="film &amp; video/science fiction"/>
    <n v="0.14000000000000001"/>
    <n v="11.666666666666666"/>
    <x v="0"/>
    <s v="science fiction"/>
    <x v="1"/>
    <d v="2017-02-03T23:51:20"/>
    <x v="125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x v="0"/>
    <n v="1433988000"/>
    <n v="1431353337"/>
    <b v="0"/>
    <n v="13"/>
    <b v="0"/>
    <s v="film &amp; video/science fiction"/>
    <n v="5.5480000000000002E-2"/>
    <n v="106.69230769230769"/>
    <x v="0"/>
    <s v="science fiction"/>
    <x v="1"/>
    <d v="2015-06-11T02:00:00"/>
    <x v="126"/>
    <x v="126"/>
    <x v="126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x v="0"/>
    <n v="1428069541"/>
    <n v="1425481141"/>
    <b v="0"/>
    <n v="4"/>
    <b v="0"/>
    <s v="film &amp; video/science fiction"/>
    <n v="2.375E-2"/>
    <n v="47.5"/>
    <x v="0"/>
    <s v="science fiction"/>
    <x v="1"/>
    <d v="2015-04-03T13:59:01"/>
    <x v="127"/>
    <x v="127"/>
    <x v="127"/>
  </r>
  <r>
    <n v="128"/>
    <s v="Ralphi3 (Canceled)"/>
    <s v="A Science Fiction film filled with entertainment and Excitement"/>
    <x v="57"/>
    <n v="1867"/>
    <x v="1"/>
    <x v="0"/>
    <x v="0"/>
    <n v="1476941293"/>
    <n v="1473917293"/>
    <b v="0"/>
    <n v="6"/>
    <b v="0"/>
    <s v="film &amp; video/science fiction"/>
    <n v="1.8669999999999999E-2"/>
    <n v="311.16666666666669"/>
    <x v="0"/>
    <s v="science fiction"/>
    <x v="1"/>
    <d v="2016-10-20T05:28:13"/>
    <x v="128"/>
    <x v="128"/>
    <x v="128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x v="0"/>
    <n v="1414708183"/>
    <n v="1409524183"/>
    <b v="0"/>
    <n v="0"/>
    <b v="0"/>
    <s v="film &amp; video/science fiction"/>
    <n v="0"/>
    <n v="0"/>
    <x v="0"/>
    <s v="science fiction"/>
    <x v="1"/>
    <d v="2014-10-30T22:29:43"/>
    <x v="129"/>
    <x v="129"/>
    <x v="129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x v="1"/>
    <n v="1402949760"/>
    <n v="1400536692"/>
    <b v="0"/>
    <n v="0"/>
    <b v="0"/>
    <s v="film &amp; video/science fiction"/>
    <n v="0"/>
    <n v="0"/>
    <x v="0"/>
    <s v="science fiction"/>
    <x v="1"/>
    <d v="2014-06-16T20:16:00"/>
    <x v="130"/>
    <x v="130"/>
    <x v="130"/>
  </r>
  <r>
    <n v="131"/>
    <s v="I (Canceled)"/>
    <s v="I"/>
    <x v="38"/>
    <n v="0"/>
    <x v="1"/>
    <x v="0"/>
    <x v="0"/>
    <n v="1467763200"/>
    <n v="1466453161"/>
    <b v="0"/>
    <n v="0"/>
    <b v="0"/>
    <s v="film &amp; video/science fiction"/>
    <n v="0"/>
    <n v="0"/>
    <x v="0"/>
    <s v="science fiction"/>
    <x v="1"/>
    <d v="2016-07-06T00:00:00"/>
    <x v="131"/>
    <x v="131"/>
    <x v="131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x v="0"/>
    <n v="1415392207"/>
    <n v="1411500607"/>
    <b v="0"/>
    <n v="81"/>
    <b v="0"/>
    <s v="film &amp; video/science fiction"/>
    <n v="9.5687499999999995E-2"/>
    <n v="94.506172839506178"/>
    <x v="0"/>
    <s v="science fiction"/>
    <x v="1"/>
    <d v="2014-11-07T20:30:07"/>
    <x v="132"/>
    <x v="132"/>
    <x v="132"/>
  </r>
  <r>
    <n v="133"/>
    <s v="Demon Women from outer space (Canceled)"/>
    <s v="Invasion from outer space sights, to weird to imagine destruction too monstrous to escape"/>
    <x v="59"/>
    <n v="0"/>
    <x v="1"/>
    <x v="0"/>
    <x v="0"/>
    <n v="1464715860"/>
    <n v="1462130584"/>
    <b v="0"/>
    <n v="0"/>
    <b v="0"/>
    <s v="film &amp; video/science fiction"/>
    <n v="0"/>
    <n v="0"/>
    <x v="0"/>
    <s v="science fiction"/>
    <x v="1"/>
    <d v="2016-05-31T17:31:00"/>
    <x v="133"/>
    <x v="133"/>
    <x v="133"/>
  </r>
  <r>
    <n v="134"/>
    <s v="MARLEY'S GHOST (AMBASSADORS OF STEAM) (Canceled)"/>
    <s v="steampunk  remake of &quot;a Christmas carol&quot;"/>
    <x v="10"/>
    <n v="0"/>
    <x v="1"/>
    <x v="0"/>
    <x v="0"/>
    <n v="1441386000"/>
    <n v="1438811418"/>
    <b v="0"/>
    <n v="0"/>
    <b v="0"/>
    <s v="film &amp; video/science fiction"/>
    <n v="0"/>
    <n v="0"/>
    <x v="0"/>
    <s v="science fiction"/>
    <x v="1"/>
    <d v="2015-09-04T17:00:00"/>
    <x v="134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x v="0"/>
    <n v="1404241200"/>
    <n v="1401354597"/>
    <b v="0"/>
    <n v="5"/>
    <b v="0"/>
    <s v="film &amp; video/science fiction"/>
    <n v="0.13433333333333333"/>
    <n v="80.599999999999994"/>
    <x v="0"/>
    <s v="science fiction"/>
    <x v="1"/>
    <d v="2014-07-01T19:00:00"/>
    <x v="135"/>
    <x v="135"/>
    <x v="135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x v="0"/>
    <n v="1431771360"/>
    <n v="1427968234"/>
    <b v="0"/>
    <n v="0"/>
    <b v="0"/>
    <s v="film &amp; video/science fiction"/>
    <n v="0"/>
    <n v="0"/>
    <x v="0"/>
    <s v="science fiction"/>
    <x v="1"/>
    <d v="2015-05-16T10:16:00"/>
    <x v="136"/>
    <x v="136"/>
    <x v="136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x v="7"/>
    <n v="1444657593"/>
    <n v="1440337593"/>
    <b v="0"/>
    <n v="0"/>
    <b v="0"/>
    <s v="film &amp; video/science fiction"/>
    <n v="0"/>
    <n v="0"/>
    <x v="0"/>
    <s v="science fiction"/>
    <x v="1"/>
    <d v="2015-10-12T13:46:33"/>
    <x v="137"/>
    <x v="137"/>
    <x v="137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x v="0"/>
    <n v="1438405140"/>
    <n v="1435731041"/>
    <b v="0"/>
    <n v="58"/>
    <b v="0"/>
    <s v="film &amp; video/science fiction"/>
    <n v="3.1413333333333335E-2"/>
    <n v="81.241379310344826"/>
    <x v="0"/>
    <s v="science fiction"/>
    <x v="1"/>
    <d v="2015-08-01T04:59:00"/>
    <x v="138"/>
    <x v="138"/>
    <x v="138"/>
  </r>
  <r>
    <n v="139"/>
    <s v="Roman Dead (Canceled)"/>
    <s v="When  Rome is infected with a zombie plague, Lucius Agrippa and a small group fights for survival"/>
    <x v="2"/>
    <n v="500"/>
    <x v="1"/>
    <x v="0"/>
    <x v="0"/>
    <n v="1436738772"/>
    <n v="1435874772"/>
    <b v="0"/>
    <n v="1"/>
    <b v="0"/>
    <s v="film &amp; video/science fiction"/>
    <n v="1"/>
    <n v="500"/>
    <x v="0"/>
    <s v="science fiction"/>
    <x v="1"/>
    <d v="2015-07-12T22:06:12"/>
    <x v="139"/>
    <x v="139"/>
    <x v="139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x v="0"/>
    <n v="1426823132"/>
    <n v="1424234732"/>
    <b v="0"/>
    <n v="0"/>
    <b v="0"/>
    <s v="film &amp; video/science fiction"/>
    <n v="0"/>
    <n v="0"/>
    <x v="0"/>
    <s v="science fiction"/>
    <x v="1"/>
    <d v="2015-03-20T03:45:32"/>
    <x v="140"/>
    <x v="140"/>
    <x v="14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x v="0"/>
    <n v="1433043623"/>
    <n v="1429155623"/>
    <b v="0"/>
    <n v="28"/>
    <b v="0"/>
    <s v="film &amp; video/science fiction"/>
    <n v="0.10775"/>
    <n v="46.178571428571431"/>
    <x v="0"/>
    <s v="science fiction"/>
    <x v="1"/>
    <d v="2015-05-31T03:40:23"/>
    <x v="141"/>
    <x v="141"/>
    <x v="141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x v="0"/>
    <n v="1416176778"/>
    <n v="1414358778"/>
    <b v="0"/>
    <n v="1"/>
    <b v="0"/>
    <s v="film &amp; video/science fiction"/>
    <n v="3.3333333333333335E-3"/>
    <n v="10"/>
    <x v="0"/>
    <s v="science fiction"/>
    <x v="1"/>
    <d v="2014-11-16T22:26:18"/>
    <x v="142"/>
    <x v="142"/>
    <x v="14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x v="2"/>
    <n v="1472882100"/>
    <n v="1467941542"/>
    <b v="0"/>
    <n v="0"/>
    <b v="0"/>
    <s v="film &amp; video/science fiction"/>
    <n v="0"/>
    <n v="0"/>
    <x v="0"/>
    <s v="science fiction"/>
    <x v="1"/>
    <d v="2016-09-03T05:55:00"/>
    <x v="143"/>
    <x v="143"/>
    <x v="143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x v="5"/>
    <n v="1428945472"/>
    <n v="1423765072"/>
    <b v="0"/>
    <n v="37"/>
    <b v="0"/>
    <s v="film &amp; video/science fiction"/>
    <n v="0.27600000000000002"/>
    <n v="55.945945945945944"/>
    <x v="0"/>
    <s v="science fiction"/>
    <x v="1"/>
    <d v="2015-04-13T17:17:52"/>
    <x v="144"/>
    <x v="144"/>
    <x v="144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x v="0"/>
    <n v="1439298052"/>
    <n v="1436965252"/>
    <b v="0"/>
    <n v="9"/>
    <b v="0"/>
    <s v="film &amp; video/science fiction"/>
    <n v="7.5111111111111115E-2"/>
    <n v="37.555555555555557"/>
    <x v="0"/>
    <s v="science fiction"/>
    <x v="1"/>
    <d v="2015-08-11T13:00:52"/>
    <x v="145"/>
    <x v="145"/>
    <x v="145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x v="0"/>
    <n v="1484698998"/>
    <n v="1479514998"/>
    <b v="0"/>
    <n v="3"/>
    <b v="0"/>
    <s v="film &amp; video/science fiction"/>
    <n v="5.7499999999999999E-3"/>
    <n v="38.333333333333336"/>
    <x v="0"/>
    <s v="science fiction"/>
    <x v="1"/>
    <d v="2017-01-18T00:23:18"/>
    <x v="146"/>
    <x v="146"/>
    <x v="146"/>
  </r>
  <r>
    <n v="147"/>
    <s v="Consumed (Static Air) (Canceled)"/>
    <s v="Film makers catch live footage beyond their wildest dreams."/>
    <x v="39"/>
    <n v="0"/>
    <x v="1"/>
    <x v="1"/>
    <x v="1"/>
    <n v="1420741080"/>
    <n v="1417026340"/>
    <b v="0"/>
    <n v="0"/>
    <b v="0"/>
    <s v="film &amp; video/science fiction"/>
    <n v="0"/>
    <n v="0"/>
    <x v="0"/>
    <s v="science fiction"/>
    <x v="1"/>
    <d v="2015-01-08T18:18:00"/>
    <x v="147"/>
    <x v="147"/>
    <x v="147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x v="0"/>
    <n v="1456555536"/>
    <n v="1453963536"/>
    <b v="0"/>
    <n v="2"/>
    <b v="0"/>
    <s v="film &amp; video/science fiction"/>
    <n v="8.0000000000000004E-4"/>
    <n v="20"/>
    <x v="0"/>
    <s v="science fiction"/>
    <x v="1"/>
    <d v="2016-02-27T06:45:36"/>
    <x v="148"/>
    <x v="148"/>
    <x v="148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x v="0"/>
    <n v="1419494400"/>
    <n v="1416888470"/>
    <b v="0"/>
    <n v="6"/>
    <b v="0"/>
    <s v="film &amp; video/science fiction"/>
    <n v="9.1999999999999998E-3"/>
    <n v="15.333333333333334"/>
    <x v="0"/>
    <s v="science fiction"/>
    <x v="1"/>
    <d v="2014-12-25T08:00:00"/>
    <x v="149"/>
    <x v="149"/>
    <x v="149"/>
  </r>
  <r>
    <n v="150"/>
    <s v="Star Trek First Frontier (Canceled)"/>
    <s v="The untold story of Captain Robert April and the first launching of the starship U.S.S. Enterprise,  NCC-1701"/>
    <x v="64"/>
    <n v="30112"/>
    <x v="1"/>
    <x v="0"/>
    <x v="0"/>
    <n v="1432612382"/>
    <n v="1427428382"/>
    <b v="0"/>
    <n v="67"/>
    <b v="0"/>
    <s v="film &amp; video/science fiction"/>
    <n v="0.23163076923076922"/>
    <n v="449.43283582089555"/>
    <x v="0"/>
    <s v="science fiction"/>
    <x v="1"/>
    <d v="2015-05-26T03:53:02"/>
    <x v="150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x v="2"/>
    <n v="1434633191"/>
    <n v="1429449191"/>
    <b v="0"/>
    <n v="5"/>
    <b v="0"/>
    <s v="film &amp; video/science fiction"/>
    <n v="5.5999999999999995E-4"/>
    <n v="28"/>
    <x v="0"/>
    <s v="science fiction"/>
    <x v="1"/>
    <d v="2015-06-18T13:13:11"/>
    <x v="151"/>
    <x v="151"/>
    <x v="151"/>
  </r>
  <r>
    <n v="152"/>
    <s v="The Great Dark (Canceled)"/>
    <s v="The Great Dark is a journey through the unimaginable...and un foreseeable..."/>
    <x v="66"/>
    <n v="30"/>
    <x v="1"/>
    <x v="0"/>
    <x v="0"/>
    <n v="1411437100"/>
    <n v="1408845100"/>
    <b v="0"/>
    <n v="2"/>
    <b v="0"/>
    <s v="film &amp; video/science fiction"/>
    <n v="7.8947368421052633E-5"/>
    <n v="15"/>
    <x v="0"/>
    <s v="science fiction"/>
    <x v="1"/>
    <d v="2014-09-23T01:51:40"/>
    <x v="152"/>
    <x v="152"/>
    <x v="152"/>
  </r>
  <r>
    <n v="153"/>
    <s v="Awakening (Canceled)"/>
    <s v="What would you do if you face something beyond your understanding? If someone you loved disappeared without a trace?"/>
    <x v="63"/>
    <n v="359"/>
    <x v="1"/>
    <x v="0"/>
    <x v="0"/>
    <n v="1417532644"/>
    <n v="1413900244"/>
    <b v="0"/>
    <n v="10"/>
    <b v="0"/>
    <s v="film &amp; video/science fiction"/>
    <n v="7.1799999999999998E-3"/>
    <n v="35.9"/>
    <x v="0"/>
    <s v="science fiction"/>
    <x v="1"/>
    <d v="2014-12-02T15:04:04"/>
    <x v="153"/>
    <x v="153"/>
    <x v="153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x v="0"/>
    <n v="1433336895"/>
    <n v="1429621695"/>
    <b v="0"/>
    <n v="3"/>
    <b v="0"/>
    <s v="film &amp; video/science fiction"/>
    <n v="2.6666666666666668E-2"/>
    <n v="13.333333333333334"/>
    <x v="0"/>
    <s v="science fiction"/>
    <x v="1"/>
    <d v="2015-06-03T13:08:15"/>
    <x v="154"/>
    <x v="154"/>
    <x v="154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x v="0"/>
    <n v="1437657935"/>
    <n v="1434201935"/>
    <b v="0"/>
    <n v="4"/>
    <b v="0"/>
    <s v="film &amp; video/science fiction"/>
    <n v="6.0000000000000002E-5"/>
    <n v="20.25"/>
    <x v="0"/>
    <s v="science fiction"/>
    <x v="1"/>
    <d v="2015-07-23T13:25:35"/>
    <x v="155"/>
    <x v="155"/>
    <x v="155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x v="5"/>
    <n v="1407034796"/>
    <n v="1401850796"/>
    <b v="0"/>
    <n v="15"/>
    <b v="0"/>
    <s v="film &amp; video/science fiction"/>
    <n v="5.0999999999999997E-2"/>
    <n v="119"/>
    <x v="0"/>
    <s v="science fiction"/>
    <x v="1"/>
    <d v="2014-08-03T02:59:56"/>
    <x v="156"/>
    <x v="156"/>
    <x v="156"/>
  </r>
  <r>
    <n v="157"/>
    <s v="Forever Man (short film) (Canceled)"/>
    <s v="Man's cryogenic chamber and his soulmate's time travel from the distant future allows them to meet in the middle."/>
    <x v="68"/>
    <n v="8"/>
    <x v="1"/>
    <x v="0"/>
    <x v="0"/>
    <n v="1456523572"/>
    <n v="1453931572"/>
    <b v="0"/>
    <n v="2"/>
    <b v="0"/>
    <s v="film &amp; video/science fiction"/>
    <n v="2.671118530884808E-3"/>
    <n v="4"/>
    <x v="0"/>
    <s v="science fiction"/>
    <x v="1"/>
    <d v="2016-02-26T21:52:52"/>
    <x v="157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x v="0"/>
    <n v="1413942628"/>
    <n v="1411350628"/>
    <b v="0"/>
    <n v="0"/>
    <b v="0"/>
    <s v="film &amp; video/science fiction"/>
    <n v="0"/>
    <n v="0"/>
    <x v="0"/>
    <s v="science fiction"/>
    <x v="1"/>
    <d v="2014-10-22T01:50:28"/>
    <x v="158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x v="0"/>
    <n v="1467541545"/>
    <n v="1464085545"/>
    <b v="0"/>
    <n v="1"/>
    <b v="0"/>
    <s v="film &amp; video/science fiction"/>
    <n v="2.0000000000000002E-5"/>
    <n v="10"/>
    <x v="0"/>
    <s v="science fiction"/>
    <x v="1"/>
    <d v="2016-07-03T10:25:45"/>
    <x v="159"/>
    <x v="159"/>
    <x v="159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x v="0"/>
    <n v="1439675691"/>
    <n v="1434491691"/>
    <b v="0"/>
    <n v="0"/>
    <b v="0"/>
    <s v="film &amp; video/drama"/>
    <n v="0"/>
    <n v="0"/>
    <x v="0"/>
    <s v="drama"/>
    <x v="2"/>
    <d v="2015-08-15T21:54:51"/>
    <x v="160"/>
    <x v="160"/>
    <x v="160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x v="0"/>
    <n v="1404318595"/>
    <n v="1401726595"/>
    <b v="0"/>
    <n v="1"/>
    <b v="0"/>
    <s v="film &amp; video/drama"/>
    <n v="1E-4"/>
    <n v="5"/>
    <x v="0"/>
    <s v="drama"/>
    <x v="2"/>
    <d v="2014-07-02T16:29:55"/>
    <x v="161"/>
    <x v="161"/>
    <x v="161"/>
  </r>
  <r>
    <n v="162"/>
    <s v="See It My Way"/>
    <s v="This film follows a young man who has had only a troubled family life. He turns to all the wrong things and life falls apart."/>
    <x v="70"/>
    <n v="435"/>
    <x v="2"/>
    <x v="0"/>
    <x v="0"/>
    <n v="1408232520"/>
    <n v="1405393356"/>
    <b v="0"/>
    <n v="10"/>
    <b v="0"/>
    <s v="film &amp; video/drama"/>
    <n v="0.15535714285714286"/>
    <n v="43.5"/>
    <x v="0"/>
    <s v="drama"/>
    <x v="2"/>
    <d v="2014-08-16T23:42:00"/>
    <x v="162"/>
    <x v="162"/>
    <x v="162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x v="0"/>
    <n v="1443657600"/>
    <n v="1440716654"/>
    <b v="0"/>
    <n v="0"/>
    <b v="0"/>
    <s v="film &amp; video/drama"/>
    <n v="0"/>
    <n v="0"/>
    <x v="0"/>
    <s v="drama"/>
    <x v="2"/>
    <d v="2015-10-01T00:00:00"/>
    <x v="163"/>
    <x v="163"/>
    <x v="163"/>
  </r>
  <r>
    <n v="164"/>
    <s v="Angelix"/>
    <s v="Two cousins are caught up in the private war between warrior class angels and demons. You may be caught up too and not realize it yet."/>
    <x v="72"/>
    <n v="640"/>
    <x v="2"/>
    <x v="0"/>
    <x v="0"/>
    <n v="1411150701"/>
    <n v="1405966701"/>
    <b v="0"/>
    <n v="7"/>
    <b v="0"/>
    <s v="film &amp; video/drama"/>
    <n v="5.3333333333333332E-3"/>
    <n v="91.428571428571431"/>
    <x v="0"/>
    <s v="drama"/>
    <x v="2"/>
    <d v="2014-09-19T18:18:21"/>
    <x v="164"/>
    <x v="164"/>
    <x v="164"/>
  </r>
  <r>
    <n v="165"/>
    <s v="NET"/>
    <s v="A teacher. A boy. The beach and a heatwave that drove them all insane."/>
    <x v="73"/>
    <n v="0"/>
    <x v="2"/>
    <x v="1"/>
    <x v="1"/>
    <n v="1452613724"/>
    <n v="1450021724"/>
    <b v="0"/>
    <n v="0"/>
    <b v="0"/>
    <s v="film &amp; video/drama"/>
    <n v="0"/>
    <n v="0"/>
    <x v="0"/>
    <s v="drama"/>
    <x v="2"/>
    <d v="2016-01-12T15:48:44"/>
    <x v="165"/>
    <x v="165"/>
    <x v="165"/>
  </r>
  <r>
    <n v="166"/>
    <s v="Pressure"/>
    <s v="A young teen makes a bad decision after joining gang and the film expresses his choices that led him to that point."/>
    <x v="10"/>
    <n v="3000"/>
    <x v="2"/>
    <x v="0"/>
    <x v="0"/>
    <n v="1484531362"/>
    <n v="1481939362"/>
    <b v="0"/>
    <n v="1"/>
    <b v="0"/>
    <s v="film &amp; video/drama"/>
    <n v="0.6"/>
    <n v="3000"/>
    <x v="0"/>
    <s v="drama"/>
    <x v="2"/>
    <d v="2017-01-16T01:49:22"/>
    <x v="166"/>
    <x v="166"/>
    <x v="166"/>
  </r>
  <r>
    <n v="167"/>
    <s v="Past"/>
    <s v="A young man experiences a tragedy and has the opportunity to go back and learn from his mistakes and find out his true self."/>
    <x v="74"/>
    <n v="11"/>
    <x v="2"/>
    <x v="0"/>
    <x v="0"/>
    <n v="1438726535"/>
    <n v="1433542535"/>
    <b v="0"/>
    <n v="2"/>
    <b v="0"/>
    <s v="film &amp; video/drama"/>
    <n v="1E-4"/>
    <n v="5.5"/>
    <x v="0"/>
    <s v="drama"/>
    <x v="2"/>
    <d v="2015-08-04T22:15:35"/>
    <x v="167"/>
    <x v="167"/>
    <x v="167"/>
  </r>
  <r>
    <n v="168"/>
    <s v="Moving On"/>
    <s v="A homeless Gulf War 2 vet, and Congressional Medal of Honor recipient fights for his sanity on the mean streets of Albuquerque."/>
    <x v="6"/>
    <n v="325"/>
    <x v="2"/>
    <x v="0"/>
    <x v="0"/>
    <n v="1426791770"/>
    <n v="1424203370"/>
    <b v="0"/>
    <n v="3"/>
    <b v="0"/>
    <s v="film &amp; video/drama"/>
    <n v="4.0625000000000001E-2"/>
    <n v="108.33333333333333"/>
    <x v="0"/>
    <s v="drama"/>
    <x v="2"/>
    <d v="2015-03-19T19:02:50"/>
    <x v="168"/>
    <x v="168"/>
    <x v="168"/>
  </r>
  <r>
    <n v="169"/>
    <s v="Family"/>
    <s v="Family is a short film about a father and son and two brothers who were separated by the Korean war and finally reunite after 60 years."/>
    <x v="30"/>
    <n v="560"/>
    <x v="2"/>
    <x v="1"/>
    <x v="1"/>
    <n v="1413634059"/>
    <n v="1411042059"/>
    <b v="0"/>
    <n v="10"/>
    <b v="0"/>
    <s v="film &amp; video/drama"/>
    <n v="0.224"/>
    <n v="56"/>
    <x v="0"/>
    <s v="drama"/>
    <x v="2"/>
    <d v="2014-10-18T12:07:39"/>
    <x v="169"/>
    <x v="169"/>
    <x v="169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x v="0"/>
    <n v="1440912480"/>
    <n v="1438385283"/>
    <b v="0"/>
    <n v="10"/>
    <b v="0"/>
    <s v="film &amp; video/drama"/>
    <n v="3.2500000000000001E-2"/>
    <n v="32.5"/>
    <x v="0"/>
    <s v="drama"/>
    <x v="2"/>
    <d v="2015-08-30T05:28:00"/>
    <x v="170"/>
    <x v="170"/>
    <x v="170"/>
  </r>
  <r>
    <n v="171"/>
    <s v="IRL: Gamers Unite"/>
    <s v="Team Mayhem, a local small town gang of gamers who are enlisted   to save the world from the new great evil known as Prowler."/>
    <x v="63"/>
    <n v="1"/>
    <x v="2"/>
    <x v="0"/>
    <x v="0"/>
    <n v="1470975614"/>
    <n v="1465791614"/>
    <b v="0"/>
    <n v="1"/>
    <b v="0"/>
    <s v="film &amp; video/drama"/>
    <n v="2.0000000000000002E-5"/>
    <n v="1"/>
    <x v="0"/>
    <s v="drama"/>
    <x v="2"/>
    <d v="2016-08-12T04:20:14"/>
    <x v="171"/>
    <x v="171"/>
    <x v="171"/>
  </r>
  <r>
    <n v="172"/>
    <s v="The Blind Dolphin Story"/>
    <s v="A short film on the rarest mammal and the second most endangered freshwater river dolphin, in Pakistan."/>
    <x v="75"/>
    <n v="0"/>
    <x v="2"/>
    <x v="0"/>
    <x v="0"/>
    <n v="1426753723"/>
    <n v="1423733323"/>
    <b v="0"/>
    <n v="0"/>
    <b v="0"/>
    <s v="film &amp; video/drama"/>
    <n v="0"/>
    <n v="0"/>
    <x v="0"/>
    <s v="drama"/>
    <x v="2"/>
    <d v="2015-03-19T08:28:43"/>
    <x v="172"/>
    <x v="172"/>
    <x v="172"/>
  </r>
  <r>
    <n v="173"/>
    <s v="7 Sins"/>
    <s v="This is a film inspired by Quentin Tarantino, I want to make a film thats entertaining yet gritty. 7 Sins is in pre-production."/>
    <x v="76"/>
    <n v="0"/>
    <x v="2"/>
    <x v="1"/>
    <x v="1"/>
    <n v="1425131108"/>
    <n v="1422539108"/>
    <b v="0"/>
    <n v="0"/>
    <b v="0"/>
    <s v="film &amp; video/drama"/>
    <n v="0"/>
    <n v="0"/>
    <x v="0"/>
    <s v="drama"/>
    <x v="2"/>
    <d v="2015-02-28T13:45:08"/>
    <x v="173"/>
    <x v="173"/>
    <x v="173"/>
  </r>
  <r>
    <n v="174"/>
    <s v="I Am Forgotten"/>
    <s v="An international short film project. It is about loneliness, wich is caused by the current compulsion to check your Facebook every day."/>
    <x v="12"/>
    <n v="0"/>
    <x v="2"/>
    <x v="9"/>
    <x v="3"/>
    <n v="1431108776"/>
    <n v="1425924776"/>
    <b v="0"/>
    <n v="0"/>
    <b v="0"/>
    <s v="film &amp; video/drama"/>
    <n v="0"/>
    <n v="0"/>
    <x v="0"/>
    <s v="drama"/>
    <x v="2"/>
    <d v="2015-05-08T18:12:56"/>
    <x v="174"/>
    <x v="174"/>
    <x v="174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x v="1"/>
    <n v="1409337611"/>
    <n v="1407177611"/>
    <b v="0"/>
    <n v="26"/>
    <b v="0"/>
    <s v="film &amp; video/drama"/>
    <n v="6.4850000000000005E-2"/>
    <n v="49.884615384615387"/>
    <x v="0"/>
    <s v="drama"/>
    <x v="2"/>
    <d v="2014-08-29T18:40:11"/>
    <x v="175"/>
    <x v="175"/>
    <x v="175"/>
  </r>
  <r>
    <n v="176"/>
    <s v="Silent Monster"/>
    <s v="I'm seeking funding to finish my short film, Silent Monster, to bring awareness to teenage bullying as well as teenage violence."/>
    <x v="15"/>
    <n v="0"/>
    <x v="2"/>
    <x v="0"/>
    <x v="0"/>
    <n v="1438803999"/>
    <n v="1436211999"/>
    <b v="0"/>
    <n v="0"/>
    <b v="0"/>
    <s v="film &amp; video/drama"/>
    <n v="0"/>
    <n v="0"/>
    <x v="0"/>
    <s v="drama"/>
    <x v="2"/>
    <d v="2015-08-05T19:46:39"/>
    <x v="176"/>
    <x v="176"/>
    <x v="176"/>
  </r>
  <r>
    <n v="177"/>
    <s v="The Good Samaritan"/>
    <s v="I'm making a modern day version of the bible story &quot; The Good Samaritan&quot;"/>
    <x v="52"/>
    <n v="180"/>
    <x v="2"/>
    <x v="0"/>
    <x v="0"/>
    <n v="1427155726"/>
    <n v="1425690526"/>
    <b v="0"/>
    <n v="7"/>
    <b v="0"/>
    <s v="film &amp; video/drama"/>
    <n v="0.4"/>
    <n v="25.714285714285715"/>
    <x v="0"/>
    <s v="drama"/>
    <x v="2"/>
    <d v="2015-03-24T00:08:46"/>
    <x v="177"/>
    <x v="177"/>
    <x v="177"/>
  </r>
  <r>
    <n v="178"/>
    <s v="El viaje de LucÃ­a"/>
    <s v="El viaje de LucÃ­a es un largometraje de ficciÃ³n con temÃ¡tica sobre el cÃ¡ncer infantil."/>
    <x v="69"/>
    <n v="0"/>
    <x v="2"/>
    <x v="3"/>
    <x v="3"/>
    <n v="1448582145"/>
    <n v="1445986545"/>
    <b v="0"/>
    <n v="0"/>
    <b v="0"/>
    <s v="film &amp; video/drama"/>
    <n v="0"/>
    <n v="0"/>
    <x v="0"/>
    <s v="drama"/>
    <x v="2"/>
    <d v="2015-11-26T23:55:45"/>
    <x v="178"/>
    <x v="178"/>
    <x v="178"/>
  </r>
  <r>
    <n v="179"/>
    <s v="Sustain: A Film About Survival"/>
    <s v="A feature-length film about how three people survive in a diseased world."/>
    <x v="28"/>
    <n v="200"/>
    <x v="2"/>
    <x v="0"/>
    <x v="0"/>
    <n v="1457056555"/>
    <n v="1454464555"/>
    <b v="0"/>
    <n v="2"/>
    <b v="0"/>
    <s v="film &amp; video/drama"/>
    <n v="0.2"/>
    <n v="100"/>
    <x v="0"/>
    <s v="drama"/>
    <x v="2"/>
    <d v="2016-03-04T01:55:55"/>
    <x v="179"/>
    <x v="179"/>
    <x v="179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x v="1"/>
    <n v="1428951600"/>
    <n v="1425512843"/>
    <b v="0"/>
    <n v="13"/>
    <b v="0"/>
    <s v="film &amp; video/drama"/>
    <n v="0.33416666666666667"/>
    <n v="30.846153846153847"/>
    <x v="0"/>
    <s v="drama"/>
    <x v="2"/>
    <d v="2015-04-13T19:00:00"/>
    <x v="180"/>
    <x v="180"/>
    <x v="180"/>
  </r>
  <r>
    <n v="181"/>
    <s v="Immemorial"/>
    <s v="Christina has been suffering with flash backs and some very disturbing nightmares and realises that it is more than just nightmares."/>
    <x v="77"/>
    <n v="722"/>
    <x v="2"/>
    <x v="1"/>
    <x v="1"/>
    <n v="1434995295"/>
    <n v="1432403295"/>
    <b v="0"/>
    <n v="4"/>
    <b v="0"/>
    <s v="film &amp; video/drama"/>
    <n v="0.21092608822670172"/>
    <n v="180.5"/>
    <x v="0"/>
    <s v="drama"/>
    <x v="2"/>
    <d v="2015-06-22T17:48:15"/>
    <x v="181"/>
    <x v="181"/>
    <x v="181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x v="0"/>
    <n v="1483748232"/>
    <n v="1481156232"/>
    <b v="0"/>
    <n v="0"/>
    <b v="0"/>
    <s v="film &amp; video/drama"/>
    <n v="0"/>
    <n v="0"/>
    <x v="0"/>
    <s v="drama"/>
    <x v="2"/>
    <d v="2017-01-07T00:17:12"/>
    <x v="182"/>
    <x v="182"/>
    <x v="182"/>
  </r>
  <r>
    <n v="183"/>
    <s v="Three Little Words"/>
    <s v="Don't kill me until I meet my Dad"/>
    <x v="78"/>
    <n v="4482"/>
    <x v="2"/>
    <x v="1"/>
    <x v="1"/>
    <n v="1417033610"/>
    <n v="1414438010"/>
    <b v="0"/>
    <n v="12"/>
    <b v="0"/>
    <s v="film &amp; video/drama"/>
    <n v="0.35855999999999999"/>
    <n v="373.5"/>
    <x v="0"/>
    <s v="drama"/>
    <x v="2"/>
    <d v="2014-11-26T20:26:50"/>
    <x v="183"/>
    <x v="183"/>
    <x v="18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x v="5"/>
    <n v="1409543940"/>
    <n v="1404586762"/>
    <b v="0"/>
    <n v="2"/>
    <b v="0"/>
    <s v="film &amp; video/drama"/>
    <n v="3.4000000000000002E-2"/>
    <n v="25.5"/>
    <x v="0"/>
    <s v="drama"/>
    <x v="2"/>
    <d v="2014-09-01T03:59:00"/>
    <x v="184"/>
    <x v="184"/>
    <x v="184"/>
  </r>
  <r>
    <n v="185"/>
    <s v="BLANK Short Movie"/>
    <s v="Love has no boundaries!"/>
    <x v="79"/>
    <n v="2200"/>
    <x v="2"/>
    <x v="10"/>
    <x v="8"/>
    <n v="1471557139"/>
    <n v="1468965139"/>
    <b v="0"/>
    <n v="10"/>
    <b v="0"/>
    <s v="film &amp; video/drama"/>
    <n v="5.5E-2"/>
    <n v="220"/>
    <x v="0"/>
    <s v="drama"/>
    <x v="2"/>
    <d v="2016-08-18T21:52:19"/>
    <x v="185"/>
    <x v="185"/>
    <x v="185"/>
  </r>
  <r>
    <n v="186"/>
    <s v="Feature Film: The Wolfes"/>
    <s v="My film is about a boy who discovers the truth about his fathers dissapearance through the dark secrets of his mothers past."/>
    <x v="10"/>
    <n v="0"/>
    <x v="2"/>
    <x v="0"/>
    <x v="0"/>
    <n v="1488571200"/>
    <n v="1485977434"/>
    <b v="0"/>
    <n v="0"/>
    <b v="0"/>
    <s v="film &amp; video/drama"/>
    <n v="0"/>
    <n v="0"/>
    <x v="0"/>
    <s v="drama"/>
    <x v="2"/>
    <d v="2017-03-03T20:00:00"/>
    <x v="186"/>
    <x v="186"/>
    <x v="186"/>
  </r>
  <r>
    <n v="187"/>
    <s v="The Imbalanced Heart of a Symmetric Mind (film)"/>
    <s v="A young man suffering from a severe case of OCD embarks on a road trip to find peace of mind."/>
    <x v="10"/>
    <n v="800"/>
    <x v="2"/>
    <x v="0"/>
    <x v="0"/>
    <n v="1437461940"/>
    <n v="1435383457"/>
    <b v="0"/>
    <n v="5"/>
    <b v="0"/>
    <s v="film &amp; video/drama"/>
    <n v="0.16"/>
    <n v="160"/>
    <x v="0"/>
    <s v="drama"/>
    <x v="2"/>
    <d v="2015-07-21T06:59:00"/>
    <x v="187"/>
    <x v="187"/>
    <x v="187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x v="0"/>
    <n v="1409891015"/>
    <n v="1407299015"/>
    <b v="0"/>
    <n v="0"/>
    <b v="0"/>
    <s v="film &amp; video/drama"/>
    <n v="0"/>
    <n v="0"/>
    <x v="0"/>
    <s v="drama"/>
    <x v="2"/>
    <d v="2014-09-05T04:23:35"/>
    <x v="188"/>
    <x v="188"/>
    <x v="188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x v="0"/>
    <n v="1472920477"/>
    <n v="1467736477"/>
    <b v="0"/>
    <n v="5"/>
    <b v="0"/>
    <s v="film &amp; video/drama"/>
    <n v="6.8999999999999997E-4"/>
    <n v="69"/>
    <x v="0"/>
    <s v="drama"/>
    <x v="2"/>
    <d v="2016-09-03T16:34:37"/>
    <x v="189"/>
    <x v="189"/>
    <x v="189"/>
  </r>
  <r>
    <n v="190"/>
    <s v="REGIONRAT, the movie"/>
    <s v="Because hope can be a 4 letter word"/>
    <x v="14"/>
    <n v="50"/>
    <x v="2"/>
    <x v="0"/>
    <x v="0"/>
    <n v="1466091446"/>
    <n v="1465227446"/>
    <b v="0"/>
    <n v="1"/>
    <b v="0"/>
    <s v="film &amp; video/drama"/>
    <n v="4.1666666666666666E-3"/>
    <n v="50"/>
    <x v="0"/>
    <s v="drama"/>
    <x v="2"/>
    <d v="2016-06-16T15:37:26"/>
    <x v="190"/>
    <x v="190"/>
    <x v="190"/>
  </r>
  <r>
    <n v="191"/>
    <s v="Trillion: Feature Film"/>
    <s v="A young boy passionate about Astronomy and Chemistry tracks down an astroid that scientists said would never hit earth."/>
    <x v="10"/>
    <n v="250"/>
    <x v="2"/>
    <x v="2"/>
    <x v="2"/>
    <n v="1443782138"/>
    <n v="1440326138"/>
    <b v="0"/>
    <n v="3"/>
    <b v="0"/>
    <s v="film &amp; video/drama"/>
    <n v="0.05"/>
    <n v="83.333333333333329"/>
    <x v="0"/>
    <s v="drama"/>
    <x v="2"/>
    <d v="2015-10-02T10:35:38"/>
    <x v="191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x v="0"/>
    <n v="1413572432"/>
    <n v="1410980432"/>
    <b v="0"/>
    <n v="3"/>
    <b v="0"/>
    <s v="film &amp; video/drama"/>
    <n v="1.7E-5"/>
    <n v="5.666666666666667"/>
    <x v="0"/>
    <s v="drama"/>
    <x v="2"/>
    <d v="2014-10-17T19:00:32"/>
    <x v="192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x v="1"/>
    <n v="1417217166"/>
    <n v="1412029566"/>
    <b v="0"/>
    <n v="0"/>
    <b v="0"/>
    <s v="film &amp; video/drama"/>
    <n v="0"/>
    <n v="0"/>
    <x v="0"/>
    <s v="drama"/>
    <x v="2"/>
    <d v="2014-11-28T23:26:06"/>
    <x v="193"/>
    <x v="193"/>
    <x v="193"/>
  </r>
  <r>
    <n v="194"/>
    <s v="Desperation Short Film"/>
    <s v="Northern Irish Original Short Film based on the desperation of love and survival and taking a risk that may change everything."/>
    <x v="30"/>
    <n v="3"/>
    <x v="2"/>
    <x v="1"/>
    <x v="1"/>
    <n v="1457308531"/>
    <n v="1452124531"/>
    <b v="0"/>
    <n v="3"/>
    <b v="0"/>
    <s v="film &amp; video/drama"/>
    <n v="1.1999999999999999E-3"/>
    <n v="1"/>
    <x v="0"/>
    <s v="drama"/>
    <x v="2"/>
    <d v="2016-03-06T23:55:31"/>
    <x v="194"/>
    <x v="194"/>
    <x v="194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x v="0"/>
    <n v="1436544332"/>
    <n v="1431360332"/>
    <b v="0"/>
    <n v="0"/>
    <b v="0"/>
    <s v="film &amp; video/drama"/>
    <n v="0"/>
    <n v="0"/>
    <x v="0"/>
    <s v="drama"/>
    <x v="2"/>
    <d v="2015-07-10T16:05:32"/>
    <x v="195"/>
    <x v="195"/>
    <x v="195"/>
  </r>
  <r>
    <n v="196"/>
    <s v="Thunder Under Control"/>
    <s v="A moving short film about a retired female boxer who develops a relationship with a young journalist who idolises her"/>
    <x v="8"/>
    <n v="1465"/>
    <x v="2"/>
    <x v="1"/>
    <x v="1"/>
    <n v="1444510800"/>
    <n v="1442062898"/>
    <b v="0"/>
    <n v="19"/>
    <b v="0"/>
    <s v="film &amp; video/drama"/>
    <n v="0.41857142857142859"/>
    <n v="77.10526315789474"/>
    <x v="0"/>
    <s v="drama"/>
    <x v="2"/>
    <d v="2015-10-10T21:00:00"/>
    <x v="196"/>
    <x v="196"/>
    <x v="196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x v="1"/>
    <n v="1487365200"/>
    <n v="1483734100"/>
    <b v="0"/>
    <n v="8"/>
    <b v="0"/>
    <s v="film &amp; video/drama"/>
    <n v="0.1048"/>
    <n v="32.75"/>
    <x v="0"/>
    <s v="drama"/>
    <x v="2"/>
    <d v="2017-02-17T21:00:00"/>
    <x v="197"/>
    <x v="197"/>
    <x v="197"/>
  </r>
  <r>
    <n v="198"/>
    <s v="Nine Lives"/>
    <s v="Nine Lives is a story of one woman's survival of EIGHT near deaths and her love for one man as an influence to fight for the NINTH."/>
    <x v="31"/>
    <n v="279"/>
    <x v="2"/>
    <x v="0"/>
    <x v="0"/>
    <n v="1412500322"/>
    <n v="1409908322"/>
    <b v="0"/>
    <n v="6"/>
    <b v="0"/>
    <s v="film &amp; video/drama"/>
    <n v="1.116E-2"/>
    <n v="46.5"/>
    <x v="0"/>
    <s v="drama"/>
    <x v="2"/>
    <d v="2014-10-05T09:12:02"/>
    <x v="198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x v="0"/>
    <n v="1472698702"/>
    <n v="1470106702"/>
    <b v="0"/>
    <n v="0"/>
    <b v="0"/>
    <s v="film &amp; video/drama"/>
    <n v="0"/>
    <n v="0"/>
    <x v="0"/>
    <s v="drama"/>
    <x v="2"/>
    <d v="2016-09-01T02:58:22"/>
    <x v="199"/>
    <x v="199"/>
    <x v="199"/>
  </r>
  <r>
    <n v="200"/>
    <s v="The Crossing Shore"/>
    <s v="A film dedicated to an AAF Pilot's struggle to survive behind enemy lines during WWII."/>
    <x v="12"/>
    <n v="1571.55"/>
    <x v="2"/>
    <x v="0"/>
    <x v="0"/>
    <n v="1410746403"/>
    <n v="1408154403"/>
    <b v="0"/>
    <n v="18"/>
    <b v="0"/>
    <s v="film &amp; video/drama"/>
    <n v="0.26192500000000002"/>
    <n v="87.308333333333337"/>
    <x v="0"/>
    <s v="drama"/>
    <x v="2"/>
    <d v="2014-09-15T02:00:03"/>
    <x v="200"/>
    <x v="200"/>
    <x v="200"/>
  </r>
  <r>
    <n v="201"/>
    <s v="Life of Change"/>
    <s v="Everyone has a choice. Can two college students get past their differences to save the life of a man whom they've never met before?"/>
    <x v="81"/>
    <n v="380"/>
    <x v="2"/>
    <x v="0"/>
    <x v="0"/>
    <n v="1423424329"/>
    <n v="1421696329"/>
    <b v="0"/>
    <n v="7"/>
    <b v="0"/>
    <s v="film &amp; video/drama"/>
    <n v="0.58461538461538465"/>
    <n v="54.285714285714285"/>
    <x v="0"/>
    <s v="drama"/>
    <x v="2"/>
    <d v="2015-02-08T19:38:49"/>
    <x v="201"/>
    <x v="201"/>
    <x v="201"/>
  </r>
  <r>
    <n v="202"/>
    <s v="Modern Gangsters"/>
    <s v="new web series created by jonney terry"/>
    <x v="12"/>
    <n v="0"/>
    <x v="2"/>
    <x v="0"/>
    <x v="0"/>
    <n v="1444337940"/>
    <n v="1441750564"/>
    <b v="0"/>
    <n v="0"/>
    <b v="0"/>
    <s v="film &amp; video/drama"/>
    <n v="0"/>
    <n v="0"/>
    <x v="0"/>
    <s v="drama"/>
    <x v="2"/>
    <d v="2015-10-08T20:59:00"/>
    <x v="202"/>
    <x v="202"/>
    <x v="202"/>
  </r>
  <r>
    <n v="203"/>
    <s v="TheM"/>
    <s v="We are aiming to make a Web Series based on Youth Culture and the misrepresentation of socially stereotyped people."/>
    <x v="30"/>
    <n v="746"/>
    <x v="2"/>
    <x v="1"/>
    <x v="1"/>
    <n v="1422562864"/>
    <n v="1417378864"/>
    <b v="0"/>
    <n v="8"/>
    <b v="0"/>
    <s v="film &amp; video/drama"/>
    <n v="0.2984"/>
    <n v="93.25"/>
    <x v="0"/>
    <s v="drama"/>
    <x v="2"/>
    <d v="2015-01-29T20:21:04"/>
    <x v="203"/>
    <x v="203"/>
    <x v="20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x v="2"/>
    <n v="1470319203"/>
    <n v="1467727203"/>
    <b v="0"/>
    <n v="1293"/>
    <b v="0"/>
    <s v="film &amp; video/drama"/>
    <n v="0.50721666666666665"/>
    <n v="117.68368136117556"/>
    <x v="0"/>
    <s v="drama"/>
    <x v="2"/>
    <d v="2016-08-04T14:00:03"/>
    <x v="204"/>
    <x v="204"/>
    <x v="204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x v="0"/>
    <n v="1444144222"/>
    <n v="1441120222"/>
    <b v="0"/>
    <n v="17"/>
    <b v="0"/>
    <s v="film &amp; video/drama"/>
    <n v="0.16250000000000001"/>
    <n v="76.470588235294116"/>
    <x v="0"/>
    <s v="drama"/>
    <x v="2"/>
    <d v="2015-10-06T15:10:22"/>
    <x v="205"/>
    <x v="205"/>
    <x v="205"/>
  </r>
  <r>
    <n v="206"/>
    <s v="Blood Bond Movie Development"/>
    <s v="A love story featuring adoption,struggle,dysfunction,grace, healing, and restoration."/>
    <x v="83"/>
    <n v="0"/>
    <x v="2"/>
    <x v="0"/>
    <x v="0"/>
    <n v="1470441983"/>
    <n v="1468627583"/>
    <b v="0"/>
    <n v="0"/>
    <b v="0"/>
    <s v="film &amp; video/drama"/>
    <n v="0"/>
    <n v="0"/>
    <x v="0"/>
    <s v="drama"/>
    <x v="2"/>
    <d v="2016-08-06T00:06:23"/>
    <x v="206"/>
    <x v="206"/>
    <x v="206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x v="5"/>
    <n v="1420346638"/>
    <n v="1417754638"/>
    <b v="0"/>
    <n v="13"/>
    <b v="0"/>
    <s v="film &amp; video/drama"/>
    <n v="0.15214285714285714"/>
    <n v="163.84615384615384"/>
    <x v="0"/>
    <s v="drama"/>
    <x v="2"/>
    <d v="2015-01-04T04:43:58"/>
    <x v="207"/>
    <x v="207"/>
    <x v="207"/>
  </r>
  <r>
    <n v="208"/>
    <s v="OLIVIA"/>
    <s v="A young woman's journey from Africa to Australia where she finds heaven on earth, love and tragedy. Within her tragedy she saves lives."/>
    <x v="63"/>
    <n v="0"/>
    <x v="2"/>
    <x v="2"/>
    <x v="2"/>
    <n v="1418719967"/>
    <n v="1416127967"/>
    <b v="0"/>
    <n v="0"/>
    <b v="0"/>
    <s v="film &amp; video/drama"/>
    <n v="0"/>
    <n v="0"/>
    <x v="0"/>
    <s v="drama"/>
    <x v="2"/>
    <d v="2014-12-16T08:52:47"/>
    <x v="208"/>
    <x v="208"/>
    <x v="208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x v="0"/>
    <n v="1436566135"/>
    <n v="1433974135"/>
    <b v="0"/>
    <n v="0"/>
    <b v="0"/>
    <s v="film &amp; video/drama"/>
    <n v="0"/>
    <n v="0"/>
    <x v="0"/>
    <s v="drama"/>
    <x v="2"/>
    <d v="2015-07-10T22:08:55"/>
    <x v="209"/>
    <x v="209"/>
    <x v="209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x v="0"/>
    <n v="1443675600"/>
    <n v="1441157592"/>
    <b v="0"/>
    <n v="33"/>
    <b v="0"/>
    <s v="film &amp; video/drama"/>
    <n v="0.2525"/>
    <n v="91.818181818181813"/>
    <x v="0"/>
    <s v="drama"/>
    <x v="2"/>
    <d v="2015-10-01T05:00:00"/>
    <x v="210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x v="0"/>
    <n v="1442634617"/>
    <n v="1440042617"/>
    <b v="0"/>
    <n v="12"/>
    <b v="0"/>
    <s v="film &amp; video/drama"/>
    <n v="0.44600000000000001"/>
    <n v="185.83333333333334"/>
    <x v="0"/>
    <s v="drama"/>
    <x v="2"/>
    <d v="2015-09-19T03:50:17"/>
    <x v="211"/>
    <x v="211"/>
    <x v="211"/>
  </r>
  <r>
    <n v="212"/>
    <s v="The Ecstasy of Vengeance - Feature Length Film"/>
    <s v="This film is a fictional crime drama following the events of a heist that ended in bloodshed."/>
    <x v="84"/>
    <n v="1"/>
    <x v="2"/>
    <x v="0"/>
    <x v="0"/>
    <n v="1460837320"/>
    <n v="1455656920"/>
    <b v="0"/>
    <n v="1"/>
    <b v="0"/>
    <s v="film &amp; video/drama"/>
    <n v="1.5873015873015873E-4"/>
    <n v="1"/>
    <x v="0"/>
    <s v="drama"/>
    <x v="2"/>
    <d v="2016-04-16T20:08:40"/>
    <x v="212"/>
    <x v="212"/>
    <x v="212"/>
  </r>
  <r>
    <n v="213"/>
    <s v="Hart Blvd. A feature film by Andrew Greve"/>
    <s v="A family dramedy about a grandfather  and grandson who are both on their path to redemption."/>
    <x v="63"/>
    <n v="20"/>
    <x v="2"/>
    <x v="0"/>
    <x v="0"/>
    <n v="1439734001"/>
    <n v="1437142547"/>
    <b v="0"/>
    <n v="1"/>
    <b v="0"/>
    <s v="film &amp; video/drama"/>
    <n v="4.0000000000000002E-4"/>
    <n v="20"/>
    <x v="0"/>
    <s v="drama"/>
    <x v="2"/>
    <d v="2015-08-16T14:06:41"/>
    <x v="21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x v="0"/>
    <n v="1425655349"/>
    <n v="1420471349"/>
    <b v="0"/>
    <n v="1"/>
    <b v="0"/>
    <s v="film &amp; video/drama"/>
    <n v="8.0000000000000007E-5"/>
    <n v="1"/>
    <x v="0"/>
    <s v="drama"/>
    <x v="2"/>
    <d v="2015-03-06T15:22:29"/>
    <x v="214"/>
    <x v="214"/>
    <x v="214"/>
  </r>
  <r>
    <n v="215"/>
    <s v="Invisible Scars"/>
    <s v="A short drama based on a true events. Story of a British Soldier who comes back home suffering from Post Traumatic Stress Disorder."/>
    <x v="85"/>
    <n v="10"/>
    <x v="2"/>
    <x v="1"/>
    <x v="1"/>
    <n v="1455753540"/>
    <n v="1452058282"/>
    <b v="0"/>
    <n v="1"/>
    <b v="0"/>
    <s v="film &amp; video/drama"/>
    <n v="2.2727272727272726E-3"/>
    <n v="10"/>
    <x v="0"/>
    <s v="drama"/>
    <x v="2"/>
    <d v="2016-02-17T23:59:00"/>
    <x v="215"/>
    <x v="215"/>
    <x v="215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x v="0"/>
    <n v="1429740037"/>
    <n v="1425423637"/>
    <b v="0"/>
    <n v="84"/>
    <b v="0"/>
    <s v="film &amp; video/drama"/>
    <n v="0.55698440000000005"/>
    <n v="331.53833333333336"/>
    <x v="0"/>
    <s v="drama"/>
    <x v="2"/>
    <d v="2015-04-22T22:00:37"/>
    <x v="216"/>
    <x v="216"/>
    <x v="216"/>
  </r>
  <r>
    <n v="217"/>
    <s v="Bitch"/>
    <s v="A roadmovie by paw"/>
    <x v="57"/>
    <n v="11943"/>
    <x v="2"/>
    <x v="11"/>
    <x v="9"/>
    <n v="1419780149"/>
    <n v="1417101749"/>
    <b v="0"/>
    <n v="38"/>
    <b v="0"/>
    <s v="film &amp; video/drama"/>
    <n v="0.11942999999999999"/>
    <n v="314.28947368421052"/>
    <x v="0"/>
    <s v="drama"/>
    <x v="2"/>
    <d v="2014-12-28T15:22:29"/>
    <x v="217"/>
    <x v="217"/>
    <x v="217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x v="0"/>
    <n v="1431702289"/>
    <n v="1426518289"/>
    <b v="0"/>
    <n v="1"/>
    <b v="0"/>
    <s v="film &amp; video/drama"/>
    <n v="0.02"/>
    <n v="100"/>
    <x v="0"/>
    <s v="drama"/>
    <x v="2"/>
    <d v="2015-05-15T15:04:49"/>
    <x v="218"/>
    <x v="218"/>
    <x v="218"/>
  </r>
  <r>
    <n v="219"/>
    <s v="True Colors"/>
    <s v="An hour-long pilot about a group of suburban LGBT teens coming of age in the early 90's."/>
    <x v="63"/>
    <n v="8815"/>
    <x v="2"/>
    <x v="0"/>
    <x v="0"/>
    <n v="1459493940"/>
    <n v="1456732225"/>
    <b v="0"/>
    <n v="76"/>
    <b v="0"/>
    <s v="film &amp; video/drama"/>
    <n v="0.17630000000000001"/>
    <n v="115.98684210526316"/>
    <x v="0"/>
    <s v="drama"/>
    <x v="2"/>
    <d v="2016-04-01T06:59:00"/>
    <x v="219"/>
    <x v="219"/>
    <x v="219"/>
  </r>
  <r>
    <n v="220"/>
    <s v="LA VIE"/>
    <s v="A Freelancer abandons everything to chase after his dream of being &quot;great&quot; escape to Bangkok and return to his home-world."/>
    <x v="63"/>
    <n v="360"/>
    <x v="2"/>
    <x v="0"/>
    <x v="0"/>
    <n v="1440101160"/>
    <n v="1436542030"/>
    <b v="0"/>
    <n v="3"/>
    <b v="0"/>
    <s v="film &amp; video/drama"/>
    <n v="7.1999999999999998E-3"/>
    <n v="120"/>
    <x v="0"/>
    <s v="drama"/>
    <x v="2"/>
    <d v="2015-08-20T20:06:00"/>
    <x v="220"/>
    <x v="220"/>
    <x v="220"/>
  </r>
  <r>
    <n v="221"/>
    <s v="Archetypes"/>
    <s v="Film about Schizophrenia with Surreal Twists!"/>
    <x v="63"/>
    <n v="0"/>
    <x v="2"/>
    <x v="0"/>
    <x v="0"/>
    <n v="1427569564"/>
    <n v="1422389164"/>
    <b v="0"/>
    <n v="0"/>
    <b v="0"/>
    <s v="film &amp; video/drama"/>
    <n v="0"/>
    <n v="0"/>
    <x v="0"/>
    <s v="drama"/>
    <x v="2"/>
    <d v="2015-03-28T19:06:04"/>
    <x v="221"/>
    <x v="221"/>
    <x v="221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x v="0"/>
    <n v="1427423940"/>
    <n v="1422383318"/>
    <b v="0"/>
    <n v="2"/>
    <b v="0"/>
    <s v="film &amp; video/drama"/>
    <n v="0.13"/>
    <n v="65"/>
    <x v="0"/>
    <s v="drama"/>
    <x v="2"/>
    <d v="2015-03-27T02:39:00"/>
    <x v="222"/>
    <x v="222"/>
    <x v="222"/>
  </r>
  <r>
    <n v="223"/>
    <s v="The Pass"/>
    <s v="An old man, a U.S Marine Corps veteran remembers his combat experience in the battle of Toktong Pass 1950, during the Korean War."/>
    <x v="86"/>
    <n v="0"/>
    <x v="2"/>
    <x v="0"/>
    <x v="0"/>
    <n v="1463879100"/>
    <n v="1461287350"/>
    <b v="0"/>
    <n v="0"/>
    <b v="0"/>
    <s v="film &amp; video/drama"/>
    <n v="0"/>
    <n v="0"/>
    <x v="0"/>
    <s v="drama"/>
    <x v="2"/>
    <d v="2016-05-22T01:05:00"/>
    <x v="22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x v="2"/>
    <n v="1436506726"/>
    <n v="1431322726"/>
    <b v="0"/>
    <n v="0"/>
    <b v="0"/>
    <s v="film &amp; video/drama"/>
    <n v="0"/>
    <n v="0"/>
    <x v="0"/>
    <s v="drama"/>
    <x v="2"/>
    <d v="2015-07-10T05:38:46"/>
    <x v="224"/>
    <x v="224"/>
    <x v="224"/>
  </r>
  <r>
    <n v="225"/>
    <s v="Backpage Shawty"/>
    <s v="I'm creating a &quot;Lifetime&quot; type drama film about a girl who uses backpage for money, but trying to turn her life around."/>
    <x v="48"/>
    <n v="0"/>
    <x v="2"/>
    <x v="0"/>
    <x v="0"/>
    <n v="1460153054"/>
    <n v="1457564654"/>
    <b v="0"/>
    <n v="0"/>
    <b v="0"/>
    <s v="film &amp; video/drama"/>
    <n v="0"/>
    <n v="0"/>
    <x v="0"/>
    <s v="drama"/>
    <x v="2"/>
    <d v="2016-04-08T22:04:14"/>
    <x v="225"/>
    <x v="225"/>
    <x v="225"/>
  </r>
  <r>
    <n v="226"/>
    <s v="MAGGIE Film"/>
    <s v="A TRUE STORY OF DOMESTIC VILOLENCE THAT SEEKS TO OFFER THE VIEWER OUTLEST OF SUPPORT."/>
    <x v="88"/>
    <n v="250"/>
    <x v="2"/>
    <x v="1"/>
    <x v="1"/>
    <n v="1433064540"/>
    <n v="1428854344"/>
    <b v="0"/>
    <n v="2"/>
    <b v="0"/>
    <s v="film &amp; video/drama"/>
    <n v="8.6206896551724137E-3"/>
    <n v="125"/>
    <x v="0"/>
    <s v="drama"/>
    <x v="2"/>
    <d v="2015-05-31T09:29:00"/>
    <x v="226"/>
    <x v="226"/>
    <x v="226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x v="0"/>
    <n v="1436477241"/>
    <n v="1433885241"/>
    <b v="0"/>
    <n v="0"/>
    <b v="0"/>
    <s v="film &amp; video/drama"/>
    <n v="0"/>
    <n v="0"/>
    <x v="0"/>
    <s v="drama"/>
    <x v="2"/>
    <d v="2015-07-09T21:27:21"/>
    <x v="227"/>
    <x v="227"/>
    <x v="227"/>
  </r>
  <r>
    <n v="228"/>
    <s v="Facets of a Geek life"/>
    <s v="I am making a film from one one of my books called facets of a Geek life."/>
    <x v="6"/>
    <n v="0"/>
    <x v="2"/>
    <x v="1"/>
    <x v="1"/>
    <n v="1433176105"/>
    <n v="1427992105"/>
    <b v="0"/>
    <n v="0"/>
    <b v="0"/>
    <s v="film &amp; video/drama"/>
    <n v="0"/>
    <n v="0"/>
    <x v="0"/>
    <s v="drama"/>
    <x v="2"/>
    <d v="2015-06-01T16:28:25"/>
    <x v="228"/>
    <x v="228"/>
    <x v="228"/>
  </r>
  <r>
    <n v="229"/>
    <s v="The Perfect Plan"/>
    <s v="I teenage girl that wants to go around the system. She does all she can to cheat and finds herself in a bad position when she messesup"/>
    <x v="9"/>
    <n v="0"/>
    <x v="2"/>
    <x v="12"/>
    <x v="3"/>
    <n v="1455402297"/>
    <n v="1452810297"/>
    <b v="0"/>
    <n v="0"/>
    <b v="0"/>
    <s v="film &amp; video/drama"/>
    <n v="0"/>
    <n v="0"/>
    <x v="0"/>
    <s v="drama"/>
    <x v="2"/>
    <d v="2016-02-13T22:24:57"/>
    <x v="229"/>
    <x v="229"/>
    <x v="229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x v="0"/>
    <n v="1433443151"/>
    <n v="1430851151"/>
    <b v="0"/>
    <n v="2"/>
    <b v="0"/>
    <s v="film &amp; video/drama"/>
    <n v="4.0000000000000001E-3"/>
    <n v="30"/>
    <x v="0"/>
    <s v="drama"/>
    <x v="2"/>
    <d v="2015-06-04T18:39:11"/>
    <x v="230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x v="0"/>
    <n v="1451775651"/>
    <n v="1449183651"/>
    <b v="0"/>
    <n v="0"/>
    <b v="0"/>
    <s v="film &amp; video/drama"/>
    <n v="0"/>
    <n v="0"/>
    <x v="0"/>
    <s v="drama"/>
    <x v="2"/>
    <d v="2016-01-02T23:00:51"/>
    <x v="231"/>
    <x v="231"/>
    <x v="231"/>
  </r>
  <r>
    <n v="232"/>
    <s v="#noblurredlines"/>
    <s v="A high-impact, high-quality resource to address, for young people and youth-related professionals, the issue of sexual consent."/>
    <x v="23"/>
    <n v="110"/>
    <x v="2"/>
    <x v="1"/>
    <x v="1"/>
    <n v="1425066546"/>
    <n v="1422474546"/>
    <b v="0"/>
    <n v="7"/>
    <b v="0"/>
    <s v="film &amp; video/drama"/>
    <n v="2.75E-2"/>
    <n v="15.714285714285714"/>
    <x v="0"/>
    <s v="drama"/>
    <x v="2"/>
    <d v="2015-02-27T19:49:06"/>
    <x v="232"/>
    <x v="232"/>
    <x v="232"/>
  </r>
  <r>
    <n v="233"/>
    <s v="Area 4 - The Film"/>
    <s v="â€œArea 4â€ revolves around Frank Hammond, a counselor at a high school, who discovers the scandals that took place."/>
    <x v="90"/>
    <n v="0"/>
    <x v="2"/>
    <x v="0"/>
    <x v="0"/>
    <n v="1475185972"/>
    <n v="1472593972"/>
    <b v="0"/>
    <n v="0"/>
    <b v="0"/>
    <s v="film &amp; video/drama"/>
    <n v="0"/>
    <n v="0"/>
    <x v="0"/>
    <s v="drama"/>
    <x v="2"/>
    <d v="2016-09-29T21:52:52"/>
    <x v="233"/>
    <x v="233"/>
    <x v="23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x v="0"/>
    <n v="1434847859"/>
    <n v="1431391859"/>
    <b v="0"/>
    <n v="5"/>
    <b v="0"/>
    <s v="film &amp; video/drama"/>
    <n v="0.40100000000000002"/>
    <n v="80.2"/>
    <x v="0"/>
    <s v="drama"/>
    <x v="2"/>
    <d v="2015-06-21T00:50:59"/>
    <x v="234"/>
    <x v="234"/>
    <x v="234"/>
  </r>
  <r>
    <n v="235"/>
    <s v="Film about help homeless child to live a better life."/>
    <s v="Taking people on a deep emotional trip with a story about sometimes those who have less, give more."/>
    <x v="3"/>
    <n v="0"/>
    <x v="2"/>
    <x v="0"/>
    <x v="0"/>
    <n v="1436478497"/>
    <n v="1433886497"/>
    <b v="0"/>
    <n v="0"/>
    <b v="0"/>
    <s v="film &amp; video/drama"/>
    <n v="0"/>
    <n v="0"/>
    <x v="0"/>
    <s v="drama"/>
    <x v="2"/>
    <d v="2015-07-09T21:48:17"/>
    <x v="235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x v="0"/>
    <n v="1451952000"/>
    <n v="1447380099"/>
    <b v="0"/>
    <n v="0"/>
    <b v="0"/>
    <s v="film &amp; video/drama"/>
    <n v="0"/>
    <n v="0"/>
    <x v="0"/>
    <s v="drama"/>
    <x v="2"/>
    <d v="2016-01-05T00:00:00"/>
    <x v="236"/>
    <x v="236"/>
    <x v="236"/>
  </r>
  <r>
    <n v="237"/>
    <s v="Making The Choice"/>
    <s v="Making The Choice is a christian short film series."/>
    <x v="36"/>
    <n v="50"/>
    <x v="2"/>
    <x v="0"/>
    <x v="0"/>
    <n v="1457445069"/>
    <n v="1452261069"/>
    <b v="0"/>
    <n v="1"/>
    <b v="0"/>
    <s v="film &amp; video/drama"/>
    <n v="3.3333333333333335E-3"/>
    <n v="50"/>
    <x v="0"/>
    <s v="drama"/>
    <x v="2"/>
    <d v="2016-03-08T13:51:09"/>
    <x v="237"/>
    <x v="237"/>
    <x v="237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x v="0"/>
    <n v="1483088400"/>
    <n v="1481324760"/>
    <b v="0"/>
    <n v="0"/>
    <b v="0"/>
    <s v="film &amp; video/drama"/>
    <n v="0"/>
    <n v="0"/>
    <x v="0"/>
    <s v="drama"/>
    <x v="2"/>
    <d v="2016-12-30T09:00:00"/>
    <x v="238"/>
    <x v="238"/>
    <x v="238"/>
  </r>
  <r>
    <n v="239"/>
    <s v="Filthy - Short Film"/>
    <s v="Lovers Clint and Eli convey their conflicting perspectives of guilt and remorse while in the desolate Australian bush."/>
    <x v="28"/>
    <n v="250"/>
    <x v="2"/>
    <x v="2"/>
    <x v="2"/>
    <n v="1446984000"/>
    <n v="1445308730"/>
    <b v="0"/>
    <n v="5"/>
    <b v="0"/>
    <s v="film &amp; video/drama"/>
    <n v="0.25"/>
    <n v="50"/>
    <x v="0"/>
    <s v="drama"/>
    <x v="2"/>
    <d v="2015-11-08T12:00:00"/>
    <x v="239"/>
    <x v="239"/>
    <x v="239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x v="0"/>
    <n v="1367773211"/>
    <n v="1363885211"/>
    <b v="1"/>
    <n v="137"/>
    <b v="1"/>
    <s v="film &amp; video/documentary"/>
    <n v="1.0763413333333334"/>
    <n v="117.84759124087591"/>
    <x v="0"/>
    <s v="documentary"/>
    <x v="0"/>
    <d v="2013-05-05T17:00:11"/>
    <x v="240"/>
    <x v="240"/>
    <x v="240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x v="0"/>
    <n v="1419180304"/>
    <n v="1415292304"/>
    <b v="1"/>
    <n v="376"/>
    <b v="1"/>
    <s v="film &amp; video/documentary"/>
    <n v="1.1263736263736264"/>
    <n v="109.04255319148936"/>
    <x v="0"/>
    <s v="documentary"/>
    <x v="0"/>
    <d v="2014-12-21T16:45:04"/>
    <x v="241"/>
    <x v="241"/>
    <x v="241"/>
  </r>
  <r>
    <n v="242"/>
    <s v="Hardwater"/>
    <s v="An unprecedented feature-length documentary film about Maine's tribal, oft-misunderstood ice fishing sub-culture."/>
    <x v="93"/>
    <n v="14750"/>
    <x v="0"/>
    <x v="0"/>
    <x v="0"/>
    <n v="1324381790"/>
    <n v="1321357790"/>
    <b v="1"/>
    <n v="202"/>
    <b v="1"/>
    <s v="film &amp; video/documentary"/>
    <n v="1.1346153846153846"/>
    <n v="73.019801980198025"/>
    <x v="0"/>
    <s v="documentary"/>
    <x v="0"/>
    <d v="2011-12-20T11:49:50"/>
    <x v="242"/>
    <x v="242"/>
    <x v="242"/>
  </r>
  <r>
    <n v="243"/>
    <s v="Following Boruch"/>
    <s v="A Hasidic man reaches a turning point in his recovery from mental illness and addiction, and is determined to start a new life."/>
    <x v="31"/>
    <n v="25648"/>
    <x v="0"/>
    <x v="0"/>
    <x v="0"/>
    <n v="1393031304"/>
    <n v="1390439304"/>
    <b v="1"/>
    <n v="328"/>
    <b v="1"/>
    <s v="film &amp; video/documentary"/>
    <n v="1.0259199999999999"/>
    <n v="78.195121951219505"/>
    <x v="0"/>
    <s v="documentary"/>
    <x v="0"/>
    <d v="2014-02-22T01:08:24"/>
    <x v="243"/>
    <x v="243"/>
    <x v="24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x v="0"/>
    <n v="1268723160"/>
    <n v="1265269559"/>
    <b v="1"/>
    <n v="84"/>
    <b v="1"/>
    <s v="film &amp; video/documentary"/>
    <n v="1.1375714285714287"/>
    <n v="47.398809523809526"/>
    <x v="0"/>
    <s v="documentary"/>
    <x v="0"/>
    <d v="2010-03-16T07:06:00"/>
    <x v="24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x v="0"/>
    <n v="1345079785"/>
    <n v="1342487785"/>
    <b v="1"/>
    <n v="96"/>
    <b v="1"/>
    <s v="film &amp; video/documentary"/>
    <n v="1.0371999999999999"/>
    <n v="54.020833333333336"/>
    <x v="0"/>
    <s v="documentary"/>
    <x v="0"/>
    <d v="2012-08-16T01:16:25"/>
    <x v="245"/>
    <x v="245"/>
    <x v="245"/>
  </r>
  <r>
    <n v="246"/>
    <s v="LEAVING ATLANTA THE FILM"/>
    <s v="From 1979 to 1981 twenty-nine Black children in Atlanta were murdered and the others terrified. This is our story..."/>
    <x v="10"/>
    <n v="15273"/>
    <x v="0"/>
    <x v="0"/>
    <x v="0"/>
    <n v="1292665405"/>
    <n v="1288341805"/>
    <b v="1"/>
    <n v="223"/>
    <b v="1"/>
    <s v="film &amp; video/documentary"/>
    <n v="3.0546000000000002"/>
    <n v="68.488789237668158"/>
    <x v="0"/>
    <s v="documentary"/>
    <x v="0"/>
    <d v="2010-12-18T09:43:25"/>
    <x v="246"/>
    <x v="246"/>
    <x v="246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x v="0"/>
    <n v="1287200340"/>
    <n v="1284042614"/>
    <b v="1"/>
    <n v="62"/>
    <b v="1"/>
    <s v="film &amp; video/documentary"/>
    <n v="1.341"/>
    <n v="108.14516129032258"/>
    <x v="0"/>
    <s v="documentary"/>
    <x v="0"/>
    <d v="2010-10-16T03:39:00"/>
    <x v="247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x v="0"/>
    <n v="1325961309"/>
    <n v="1322073309"/>
    <b v="1"/>
    <n v="146"/>
    <b v="1"/>
    <s v="film &amp; video/documentary"/>
    <n v="1.0133294117647058"/>
    <n v="589.95205479452056"/>
    <x v="0"/>
    <s v="documentary"/>
    <x v="0"/>
    <d v="2012-01-07T18:35:09"/>
    <x v="248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x v="0"/>
    <n v="1282498800"/>
    <n v="1275603020"/>
    <b v="1"/>
    <n v="235"/>
    <b v="1"/>
    <s v="film &amp; video/documentary"/>
    <n v="1.1292"/>
    <n v="48.051063829787232"/>
    <x v="0"/>
    <s v="documentary"/>
    <x v="0"/>
    <d v="2010-08-22T17:40:00"/>
    <x v="249"/>
    <x v="249"/>
    <x v="249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x v="0"/>
    <n v="1370525691"/>
    <n v="1367933691"/>
    <b v="1"/>
    <n v="437"/>
    <b v="1"/>
    <s v="film &amp; video/documentary"/>
    <n v="1.0558333333333334"/>
    <n v="72.482837528604122"/>
    <x v="0"/>
    <s v="documentary"/>
    <x v="0"/>
    <d v="2013-06-06T13:34:51"/>
    <x v="250"/>
    <x v="250"/>
    <x v="250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x v="0"/>
    <n v="1337194800"/>
    <n v="1334429646"/>
    <b v="1"/>
    <n v="77"/>
    <b v="1"/>
    <s v="film &amp; video/documentary"/>
    <n v="1.2557142857142858"/>
    <n v="57.077922077922075"/>
    <x v="0"/>
    <s v="documentary"/>
    <x v="0"/>
    <d v="2012-05-16T19:00:00"/>
    <x v="251"/>
    <x v="251"/>
    <x v="251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x v="0"/>
    <n v="1275364740"/>
    <n v="1269878058"/>
    <b v="1"/>
    <n v="108"/>
    <b v="1"/>
    <s v="film &amp; video/documentary"/>
    <n v="1.8455999999999999"/>
    <n v="85.444444444444443"/>
    <x v="0"/>
    <s v="documentary"/>
    <x v="0"/>
    <d v="2010-06-01T03:59:00"/>
    <x v="252"/>
    <x v="252"/>
    <x v="252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x v="0"/>
    <n v="1329320235"/>
    <n v="1326728235"/>
    <b v="1"/>
    <n v="7"/>
    <b v="1"/>
    <s v="film &amp; video/documentary"/>
    <n v="1.0073333333333334"/>
    <n v="215.85714285714286"/>
    <x v="0"/>
    <s v="documentary"/>
    <x v="0"/>
    <d v="2012-02-15T15:37:15"/>
    <x v="253"/>
    <x v="253"/>
    <x v="253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x v="0"/>
    <n v="1445047200"/>
    <n v="1442443910"/>
    <b v="1"/>
    <n v="314"/>
    <b v="1"/>
    <s v="film &amp; video/documentary"/>
    <n v="1.1694724999999999"/>
    <n v="89.38643312101911"/>
    <x v="0"/>
    <s v="documentary"/>
    <x v="0"/>
    <d v="2015-10-17T02:00:00"/>
    <x v="254"/>
    <x v="254"/>
    <x v="254"/>
  </r>
  <r>
    <n v="255"/>
    <s v="xoxosms: a documentary about love in the 21st century"/>
    <s v="xoxosms is a documentary about first love, long distance and Skype."/>
    <x v="6"/>
    <n v="8538.66"/>
    <x v="0"/>
    <x v="0"/>
    <x v="0"/>
    <n v="1300275482"/>
    <n v="1297687082"/>
    <b v="1"/>
    <n v="188"/>
    <b v="1"/>
    <s v="film &amp; video/documentary"/>
    <n v="1.0673325"/>
    <n v="45.418404255319146"/>
    <x v="0"/>
    <s v="documentary"/>
    <x v="0"/>
    <d v="2011-03-16T11:38:02"/>
    <x v="255"/>
    <x v="255"/>
    <x v="255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x v="0"/>
    <n v="1363458467"/>
    <n v="1360866467"/>
    <b v="1"/>
    <n v="275"/>
    <b v="1"/>
    <s v="film &amp; video/documentary"/>
    <n v="1.391"/>
    <n v="65.756363636363631"/>
    <x v="0"/>
    <s v="documentary"/>
    <x v="0"/>
    <d v="2013-03-16T18:27:47"/>
    <x v="256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x v="0"/>
    <n v="1463670162"/>
    <n v="1461078162"/>
    <b v="1"/>
    <n v="560"/>
    <b v="1"/>
    <s v="film &amp; video/documentary"/>
    <n v="1.0672648571428571"/>
    <n v="66.70405357142856"/>
    <x v="0"/>
    <s v="documentary"/>
    <x v="0"/>
    <d v="2016-05-19T15:02:42"/>
    <x v="257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x v="0"/>
    <n v="1308359666"/>
    <n v="1305767666"/>
    <b v="1"/>
    <n v="688"/>
    <b v="1"/>
    <s v="film &amp; video/documentary"/>
    <n v="1.9114"/>
    <n v="83.345930232558146"/>
    <x v="0"/>
    <s v="documentary"/>
    <x v="0"/>
    <d v="2011-06-18T01:14:26"/>
    <x v="258"/>
    <x v="258"/>
    <x v="258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x v="0"/>
    <n v="1428514969"/>
    <n v="1425922969"/>
    <b v="1"/>
    <n v="942"/>
    <b v="1"/>
    <s v="film &amp; video/documentary"/>
    <n v="1.3193789333333332"/>
    <n v="105.04609341825902"/>
    <x v="0"/>
    <s v="documentary"/>
    <x v="0"/>
    <d v="2015-04-08T17:42:49"/>
    <x v="259"/>
    <x v="259"/>
    <x v="259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x v="0"/>
    <n v="1279360740"/>
    <n v="1275415679"/>
    <b v="1"/>
    <n v="88"/>
    <b v="1"/>
    <s v="film &amp; video/documentary"/>
    <n v="1.0640000000000001"/>
    <n v="120.90909090909091"/>
    <x v="0"/>
    <s v="documentary"/>
    <x v="0"/>
    <d v="2010-07-17T09:59:00"/>
    <x v="260"/>
    <x v="260"/>
    <x v="260"/>
  </r>
  <r>
    <n v="261"/>
    <s v="Empires: The Film"/>
    <s v="Empires explores the impact of networks on histories and philosophies of political thought."/>
    <x v="22"/>
    <n v="21480"/>
    <x v="0"/>
    <x v="0"/>
    <x v="0"/>
    <n v="1339080900"/>
    <n v="1334783704"/>
    <b v="1"/>
    <n v="220"/>
    <b v="1"/>
    <s v="film &amp; video/documentary"/>
    <n v="1.0740000000000001"/>
    <n v="97.63636363636364"/>
    <x v="0"/>
    <s v="documentary"/>
    <x v="0"/>
    <d v="2012-06-07T14:55:00"/>
    <x v="261"/>
    <x v="261"/>
    <x v="261"/>
  </r>
  <r>
    <n v="262"/>
    <s v="The Last Cosmonaut"/>
    <s v="He can never die. He will live forever. He is the last cosmonaut, and this is his story."/>
    <x v="30"/>
    <n v="6000"/>
    <x v="0"/>
    <x v="0"/>
    <x v="0"/>
    <n v="1298699828"/>
    <n v="1294811828"/>
    <b v="1"/>
    <n v="145"/>
    <b v="1"/>
    <s v="film &amp; video/documentary"/>
    <n v="2.4"/>
    <n v="41.379310344827587"/>
    <x v="0"/>
    <s v="documentary"/>
    <x v="0"/>
    <d v="2011-02-26T05:57:08"/>
    <x v="262"/>
    <x v="262"/>
    <x v="262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x v="0"/>
    <n v="1348786494"/>
    <n v="1346194494"/>
    <b v="1"/>
    <n v="963"/>
    <b v="1"/>
    <s v="film &amp; video/documentary"/>
    <n v="1.1808107999999999"/>
    <n v="30.654485981308412"/>
    <x v="0"/>
    <s v="documentary"/>
    <x v="0"/>
    <d v="2012-09-27T22:54:54"/>
    <x v="263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x v="0"/>
    <n v="1336747995"/>
    <n v="1334155995"/>
    <b v="1"/>
    <n v="91"/>
    <b v="1"/>
    <s v="film &amp; video/documentary"/>
    <n v="1.1819999999999999"/>
    <n v="64.945054945054949"/>
    <x v="0"/>
    <s v="documentary"/>
    <x v="0"/>
    <d v="2012-05-11T14:53:15"/>
    <x v="264"/>
    <x v="264"/>
    <x v="26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x v="0"/>
    <n v="1273522560"/>
    <n v="1269928430"/>
    <b v="1"/>
    <n v="58"/>
    <b v="1"/>
    <s v="film &amp; video/documentary"/>
    <n v="1.111"/>
    <n v="95.775862068965523"/>
    <x v="0"/>
    <s v="documentary"/>
    <x v="0"/>
    <d v="2010-05-10T20:16:00"/>
    <x v="265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x v="0"/>
    <n v="1271994660"/>
    <n v="1264565507"/>
    <b v="1"/>
    <n v="36"/>
    <b v="1"/>
    <s v="film &amp; video/documentary"/>
    <n v="1.4550000000000001"/>
    <n v="40.416666666666664"/>
    <x v="0"/>
    <s v="documentary"/>
    <x v="0"/>
    <d v="2010-04-23T03:51:00"/>
    <x v="266"/>
    <x v="266"/>
    <x v="266"/>
  </r>
  <r>
    <n v="267"/>
    <s v="Uncharted Amazon"/>
    <s v="A visually stunning, feature length film chronicling life's challenges in the remote depths of the Amazon rainforest."/>
    <x v="97"/>
    <n v="12965.44"/>
    <x v="0"/>
    <x v="1"/>
    <x v="1"/>
    <n v="1403693499"/>
    <n v="1401101499"/>
    <b v="1"/>
    <n v="165"/>
    <b v="1"/>
    <s v="film &amp; video/documentary"/>
    <n v="1.3162883248730965"/>
    <n v="78.578424242424248"/>
    <x v="0"/>
    <s v="documentary"/>
    <x v="0"/>
    <d v="2014-06-25T10:51:39"/>
    <x v="267"/>
    <x v="267"/>
    <x v="267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x v="0"/>
    <n v="1320640778"/>
    <n v="1316749178"/>
    <b v="1"/>
    <n v="111"/>
    <b v="1"/>
    <s v="film &amp; video/documentary"/>
    <n v="1.1140000000000001"/>
    <n v="50.18018018018018"/>
    <x v="0"/>
    <s v="documentary"/>
    <x v="0"/>
    <d v="2011-11-07T04:39:38"/>
    <x v="268"/>
    <x v="268"/>
    <x v="26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x v="2"/>
    <n v="1487738622"/>
    <n v="1485146622"/>
    <b v="1"/>
    <n v="1596"/>
    <b v="1"/>
    <s v="film &amp; video/documentary"/>
    <n v="1.4723377"/>
    <n v="92.251735588972423"/>
    <x v="0"/>
    <s v="documentary"/>
    <x v="0"/>
    <d v="2017-02-22T04:43:42"/>
    <x v="269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x v="0"/>
    <n v="1306296000"/>
    <n v="1301950070"/>
    <b v="1"/>
    <n v="61"/>
    <b v="1"/>
    <s v="film &amp; video/documentary"/>
    <n v="1.5260869565217392"/>
    <n v="57.540983606557376"/>
    <x v="0"/>
    <s v="documentary"/>
    <x v="0"/>
    <d v="2011-05-25T04:00:00"/>
    <x v="270"/>
    <x v="270"/>
    <x v="270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x v="0"/>
    <n v="1388649600"/>
    <n v="1386123861"/>
    <b v="1"/>
    <n v="287"/>
    <b v="1"/>
    <s v="film &amp; video/documentary"/>
    <n v="1.0468"/>
    <n v="109.42160278745645"/>
    <x v="0"/>
    <s v="documentary"/>
    <x v="0"/>
    <d v="2014-01-02T08:00:00"/>
    <x v="271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x v="0"/>
    <n v="1272480540"/>
    <n v="1267220191"/>
    <b v="1"/>
    <n v="65"/>
    <b v="1"/>
    <s v="film &amp; video/documentary"/>
    <n v="1.7743366666666667"/>
    <n v="81.892461538461546"/>
    <x v="0"/>
    <s v="documentary"/>
    <x v="0"/>
    <d v="2010-04-28T18:49:00"/>
    <x v="272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x v="0"/>
    <n v="1309694266"/>
    <n v="1307102266"/>
    <b v="1"/>
    <n v="118"/>
    <b v="1"/>
    <s v="film &amp; video/documentary"/>
    <n v="1.077758"/>
    <n v="45.667711864406776"/>
    <x v="0"/>
    <s v="documentary"/>
    <x v="0"/>
    <d v="2011-07-03T11:57:46"/>
    <x v="273"/>
    <x v="273"/>
    <x v="273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x v="0"/>
    <n v="1333609140"/>
    <n v="1330638829"/>
    <b v="1"/>
    <n v="113"/>
    <b v="1"/>
    <s v="film &amp; video/documentary"/>
    <n v="1.56"/>
    <n v="55.221238938053098"/>
    <x v="0"/>
    <s v="documentary"/>
    <x v="0"/>
    <d v="2012-04-05T06:59:00"/>
    <x v="274"/>
    <x v="274"/>
    <x v="274"/>
  </r>
  <r>
    <n v="275"/>
    <s v="Finding the Funk"/>
    <s v="A journey through the origins and influence of funk music from James Brown to D'Angelo we are FINDING THE FUNK!"/>
    <x v="22"/>
    <n v="21679"/>
    <x v="0"/>
    <x v="0"/>
    <x v="0"/>
    <n v="1352511966"/>
    <n v="1349916366"/>
    <b v="1"/>
    <n v="332"/>
    <b v="1"/>
    <s v="film &amp; video/documentary"/>
    <n v="1.08395"/>
    <n v="65.298192771084331"/>
    <x v="0"/>
    <s v="documentary"/>
    <x v="0"/>
    <d v="2012-11-10T01:46:06"/>
    <x v="275"/>
    <x v="275"/>
    <x v="275"/>
  </r>
  <r>
    <n v="276"/>
    <s v="Abalimi"/>
    <s v="A film about Xhosa women in townships of South Africa micro-farming to fight extreme poverty, gain health, and create food security."/>
    <x v="23"/>
    <n v="5904"/>
    <x v="0"/>
    <x v="0"/>
    <x v="0"/>
    <n v="1335574674"/>
    <n v="1330394274"/>
    <b v="1"/>
    <n v="62"/>
    <b v="1"/>
    <s v="film &amp; video/documentary"/>
    <n v="1.476"/>
    <n v="95.225806451612897"/>
    <x v="0"/>
    <s v="documentary"/>
    <x v="0"/>
    <d v="2012-04-28T00:57:54"/>
    <x v="276"/>
    <x v="276"/>
    <x v="276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x v="0"/>
    <n v="1432416219"/>
    <n v="1429824219"/>
    <b v="1"/>
    <n v="951"/>
    <b v="1"/>
    <s v="film &amp; video/documentary"/>
    <n v="1.1038153846153846"/>
    <n v="75.444794952681391"/>
    <x v="0"/>
    <s v="documentary"/>
    <x v="0"/>
    <d v="2015-05-23T21:23:39"/>
    <x v="277"/>
    <x v="277"/>
    <x v="277"/>
  </r>
  <r>
    <n v="278"/>
    <s v="The Babushkas of Chernobyl"/>
    <s v="An unlikely story of spirit, defiance and beauty from the most contaminated place on Earth"/>
    <x v="100"/>
    <n v="40594"/>
    <x v="0"/>
    <x v="0"/>
    <x v="0"/>
    <n v="1350003539"/>
    <n v="1347411539"/>
    <b v="1"/>
    <n v="415"/>
    <b v="1"/>
    <s v="film &amp; video/documentary"/>
    <n v="1.5034814814814814"/>
    <n v="97.816867469879512"/>
    <x v="0"/>
    <s v="documentary"/>
    <x v="0"/>
    <d v="2012-10-12T00:58:59"/>
    <x v="278"/>
    <x v="278"/>
    <x v="278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x v="0"/>
    <n v="1488160860"/>
    <n v="1485237096"/>
    <b v="1"/>
    <n v="305"/>
    <b v="1"/>
    <s v="film &amp; video/documentary"/>
    <n v="1.5731829411764706"/>
    <n v="87.685606557377056"/>
    <x v="0"/>
    <s v="documentary"/>
    <x v="0"/>
    <d v="2017-02-27T02:01:00"/>
    <x v="279"/>
    <x v="279"/>
    <x v="279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x v="0"/>
    <n v="1401459035"/>
    <n v="1397571035"/>
    <b v="1"/>
    <n v="2139"/>
    <b v="1"/>
    <s v="film &amp; video/documentary"/>
    <n v="1.5614399999999999"/>
    <n v="54.748948106591868"/>
    <x v="0"/>
    <s v="documentary"/>
    <x v="0"/>
    <d v="2014-05-30T14:10:35"/>
    <x v="280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x v="0"/>
    <n v="1249932360"/>
    <n v="1242532513"/>
    <b v="1"/>
    <n v="79"/>
    <b v="1"/>
    <s v="film &amp; video/documentary"/>
    <n v="1.2058763636363636"/>
    <n v="83.953417721518989"/>
    <x v="0"/>
    <s v="documentary"/>
    <x v="0"/>
    <d v="2009-08-10T19:26:00"/>
    <x v="281"/>
    <x v="281"/>
    <x v="281"/>
  </r>
  <r>
    <n v="282"/>
    <s v="Greenlight the PATROL BASE JAKER Movie"/>
    <s v="See US Marines make counter-insurgency work in Helmand Province--the Taliban's stronghold in Afghanistan."/>
    <x v="101"/>
    <n v="45535"/>
    <x v="0"/>
    <x v="0"/>
    <x v="0"/>
    <n v="1266876000"/>
    <n v="1263679492"/>
    <b v="1"/>
    <n v="179"/>
    <b v="1"/>
    <s v="film &amp; video/documentary"/>
    <n v="1.0118888888888888"/>
    <n v="254.38547486033519"/>
    <x v="0"/>
    <s v="documentary"/>
    <x v="0"/>
    <d v="2010-02-22T22:00:00"/>
    <x v="282"/>
    <x v="282"/>
    <x v="282"/>
  </r>
  <r>
    <n v="283"/>
    <s v="SOLE SURVIVOR"/>
    <s v="What is the impact of survivorship on the human condition?"/>
    <x v="102"/>
    <n v="20569.05"/>
    <x v="0"/>
    <x v="0"/>
    <x v="0"/>
    <n v="1306904340"/>
    <n v="1305219744"/>
    <b v="1"/>
    <n v="202"/>
    <b v="1"/>
    <s v="film &amp; video/documentary"/>
    <n v="1.142725"/>
    <n v="101.8269801980198"/>
    <x v="0"/>
    <s v="documentary"/>
    <x v="0"/>
    <d v="2011-06-01T04:59:00"/>
    <x v="283"/>
    <x v="283"/>
    <x v="283"/>
  </r>
  <r>
    <n v="284"/>
    <s v="Wisconsin Rising"/>
    <s v="A film documenting WI Gov.Scott Walker's attack on working families and how it is reanimating the American labor movement."/>
    <x v="79"/>
    <n v="41850.46"/>
    <x v="0"/>
    <x v="0"/>
    <x v="0"/>
    <n v="1327167780"/>
    <n v="1325007780"/>
    <b v="1"/>
    <n v="760"/>
    <b v="1"/>
    <s v="film &amp; video/documentary"/>
    <n v="1.0462615"/>
    <n v="55.066394736842106"/>
    <x v="0"/>
    <s v="documentary"/>
    <x v="0"/>
    <d v="2012-01-21T17:43:00"/>
    <x v="284"/>
    <x v="284"/>
    <x v="28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x v="0"/>
    <n v="1379614128"/>
    <n v="1377022128"/>
    <b v="1"/>
    <n v="563"/>
    <b v="1"/>
    <s v="film &amp; video/documentary"/>
    <n v="2.2882507142857142"/>
    <n v="56.901438721136763"/>
    <x v="0"/>
    <s v="documentary"/>
    <x v="0"/>
    <d v="2013-09-19T18:08:48"/>
    <x v="285"/>
    <x v="285"/>
    <x v="285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x v="0"/>
    <n v="1364236524"/>
    <n v="1360352124"/>
    <b v="1"/>
    <n v="135"/>
    <b v="1"/>
    <s v="film &amp; video/documentary"/>
    <n v="1.0915333333333332"/>
    <n v="121.28148148148148"/>
    <x v="0"/>
    <s v="documentary"/>
    <x v="0"/>
    <d v="2013-03-25T18:35:24"/>
    <x v="286"/>
    <x v="286"/>
    <x v="286"/>
  </r>
  <r>
    <n v="287"/>
    <s v="In Country: A Documentary Film (POSTPRODUCTION)"/>
    <s v="War is hell. Why would anyone want to spend their weekends there?"/>
    <x v="36"/>
    <n v="26445"/>
    <x v="0"/>
    <x v="0"/>
    <x v="0"/>
    <n v="1351828800"/>
    <n v="1349160018"/>
    <b v="1"/>
    <n v="290"/>
    <b v="1"/>
    <s v="film &amp; video/documentary"/>
    <n v="1.7629999999999999"/>
    <n v="91.189655172413794"/>
    <x v="0"/>
    <s v="documentary"/>
    <x v="0"/>
    <d v="2012-11-02T04:00:00"/>
    <x v="287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x v="0"/>
    <n v="1340683393"/>
    <n v="1337659393"/>
    <b v="1"/>
    <n v="447"/>
    <b v="1"/>
    <s v="film &amp; video/documentary"/>
    <n v="1.0321061999999999"/>
    <n v="115.44812080536913"/>
    <x v="0"/>
    <s v="documentary"/>
    <x v="0"/>
    <d v="2012-06-26T04:03:13"/>
    <x v="288"/>
    <x v="288"/>
    <x v="288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x v="1"/>
    <n v="1383389834"/>
    <n v="1380797834"/>
    <b v="1"/>
    <n v="232"/>
    <b v="1"/>
    <s v="film &amp; video/documentary"/>
    <n v="1.0482"/>
    <n v="67.771551724137936"/>
    <x v="0"/>
    <s v="documentary"/>
    <x v="0"/>
    <d v="2013-11-02T10:57:14"/>
    <x v="289"/>
    <x v="289"/>
    <x v="289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x v="0"/>
    <n v="1296633540"/>
    <n v="1292316697"/>
    <b v="1"/>
    <n v="168"/>
    <b v="1"/>
    <s v="film &amp; video/documentary"/>
    <n v="1.0668444444444445"/>
    <n v="28.576190476190476"/>
    <x v="0"/>
    <s v="documentary"/>
    <x v="0"/>
    <d v="2011-02-02T07:59:00"/>
    <x v="290"/>
    <x v="290"/>
    <x v="29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x v="0"/>
    <n v="1367366460"/>
    <n v="1365791246"/>
    <b v="1"/>
    <n v="128"/>
    <b v="1"/>
    <s v="film &amp; video/documentary"/>
    <n v="1.2001999999999999"/>
    <n v="46.8828125"/>
    <x v="0"/>
    <s v="documentary"/>
    <x v="0"/>
    <d v="2013-05-01T00:01:00"/>
    <x v="291"/>
    <x v="291"/>
    <x v="291"/>
  </r>
  <r>
    <n v="292"/>
    <s v="The Undocumented"/>
    <s v="THE UNDOCUMENTED is a 90 cinema verite documentary that exposes a little known consequence of current U. S. immigration policy."/>
    <x v="96"/>
    <n v="76130.2"/>
    <x v="0"/>
    <x v="0"/>
    <x v="0"/>
    <n v="1319860740"/>
    <n v="1317064599"/>
    <b v="1"/>
    <n v="493"/>
    <b v="1"/>
    <s v="film &amp; video/documentary"/>
    <n v="1.0150693333333334"/>
    <n v="154.42231237322514"/>
    <x v="0"/>
    <s v="documentary"/>
    <x v="0"/>
    <d v="2011-10-29T03:59:00"/>
    <x v="292"/>
    <x v="292"/>
    <x v="292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x v="0"/>
    <n v="1398009714"/>
    <n v="1395417714"/>
    <b v="1"/>
    <n v="131"/>
    <b v="1"/>
    <s v="film &amp; video/documentary"/>
    <n v="1.0138461538461538"/>
    <n v="201.22137404580153"/>
    <x v="0"/>
    <s v="documentary"/>
    <x v="0"/>
    <d v="2014-04-20T16:01:54"/>
    <x v="293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x v="0"/>
    <n v="1279555200"/>
    <n v="1276480894"/>
    <b v="1"/>
    <n v="50"/>
    <b v="1"/>
    <s v="film &amp; video/documentary"/>
    <n v="1"/>
    <n v="100"/>
    <x v="0"/>
    <s v="documentary"/>
    <x v="0"/>
    <d v="2010-07-19T16:00:00"/>
    <x v="29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x v="0"/>
    <n v="1383264000"/>
    <n v="1378080409"/>
    <b v="1"/>
    <n v="665"/>
    <b v="1"/>
    <s v="film &amp; video/documentary"/>
    <n v="1.3310911999999999"/>
    <n v="100.08204511278196"/>
    <x v="0"/>
    <s v="documentary"/>
    <x v="0"/>
    <d v="2013-11-01T00:00:00"/>
    <x v="295"/>
    <x v="295"/>
    <x v="295"/>
  </r>
  <r>
    <n v="296"/>
    <s v="Bel Borba Is Here!"/>
    <s v="Bel Borba is Here is a feature film about the most inspiring Brazilian artist you've never heard of... until now."/>
    <x v="31"/>
    <n v="29681.55"/>
    <x v="0"/>
    <x v="0"/>
    <x v="0"/>
    <n v="1347017083"/>
    <n v="1344857083"/>
    <b v="1"/>
    <n v="129"/>
    <b v="1"/>
    <s v="film &amp; video/documentary"/>
    <n v="1.187262"/>
    <n v="230.08953488372092"/>
    <x v="0"/>
    <s v="documentary"/>
    <x v="0"/>
    <d v="2012-09-07T11:24:43"/>
    <x v="296"/>
    <x v="296"/>
    <x v="296"/>
  </r>
  <r>
    <n v="297"/>
    <s v="Who Owns Yoga?"/>
    <s v="Who Owns Yoga? is a feature length documentary film that explores the changing nature of yoga in the modern world."/>
    <x v="22"/>
    <n v="20128"/>
    <x v="0"/>
    <x v="0"/>
    <x v="0"/>
    <n v="1430452740"/>
    <n v="1427390901"/>
    <b v="1"/>
    <n v="142"/>
    <b v="1"/>
    <s v="film &amp; video/documentary"/>
    <n v="1.0064"/>
    <n v="141.74647887323943"/>
    <x v="0"/>
    <s v="documentary"/>
    <x v="0"/>
    <d v="2015-05-01T03:59:00"/>
    <x v="297"/>
    <x v="297"/>
    <x v="297"/>
  </r>
  <r>
    <n v="298"/>
    <s v="DisHonesty - A Documentary Feature Film"/>
    <s v="The truth is, we all lie - and by &quot;we,&quot; we mean everyone!"/>
    <x v="103"/>
    <n v="137254.84"/>
    <x v="0"/>
    <x v="0"/>
    <x v="0"/>
    <n v="1399669200"/>
    <n v="1394536048"/>
    <b v="1"/>
    <n v="2436"/>
    <b v="1"/>
    <s v="film &amp; video/documentary"/>
    <n v="1.089324126984127"/>
    <n v="56.344351395730705"/>
    <x v="0"/>
    <s v="documentary"/>
    <x v="0"/>
    <d v="2014-05-09T21:00:00"/>
    <x v="298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x v="0"/>
    <n v="1289975060"/>
    <n v="1287379460"/>
    <b v="1"/>
    <n v="244"/>
    <b v="1"/>
    <s v="film &amp; video/documentary"/>
    <n v="1.789525"/>
    <n v="73.341188524590166"/>
    <x v="0"/>
    <s v="documentary"/>
    <x v="0"/>
    <d v="2010-11-17T06:24:20"/>
    <x v="299"/>
    <x v="299"/>
    <x v="299"/>
  </r>
  <r>
    <n v="300"/>
    <s v="The Bus "/>
    <s v="THE BUS is a feature-length documentary film celebrating one of the most iconic and beloved vehicles ever produced, the Volkswagen Bus."/>
    <x v="31"/>
    <n v="25430.66"/>
    <x v="0"/>
    <x v="0"/>
    <x v="0"/>
    <n v="1303686138"/>
    <n v="1301007738"/>
    <b v="1"/>
    <n v="298"/>
    <b v="1"/>
    <s v="film &amp; video/documentary"/>
    <n v="1.0172264"/>
    <n v="85.337785234899329"/>
    <x v="0"/>
    <s v="documentary"/>
    <x v="0"/>
    <d v="2011-04-24T23:02:18"/>
    <x v="300"/>
    <x v="300"/>
    <x v="300"/>
  </r>
  <r>
    <n v="301"/>
    <s v="WORLD FAIR"/>
    <s v="A film about personal memory, amateur cinematography, and visions of the future at the 1939 New York World's Fair."/>
    <x v="93"/>
    <n v="15435.55"/>
    <x v="0"/>
    <x v="0"/>
    <x v="0"/>
    <n v="1363711335"/>
    <n v="1360258935"/>
    <b v="1"/>
    <n v="251"/>
    <b v="1"/>
    <s v="film &amp; video/documentary"/>
    <n v="1.1873499999999999"/>
    <n v="61.496215139442228"/>
    <x v="0"/>
    <s v="documentary"/>
    <x v="0"/>
    <d v="2013-03-19T16:42:15"/>
    <x v="301"/>
    <x v="301"/>
    <x v="301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x v="0"/>
    <n v="1330115638"/>
    <n v="1327523638"/>
    <b v="1"/>
    <n v="108"/>
    <b v="1"/>
    <s v="film &amp; video/documentary"/>
    <n v="1.0045999999999999"/>
    <n v="93.018518518518519"/>
    <x v="0"/>
    <s v="documentary"/>
    <x v="0"/>
    <d v="2012-02-24T20:33:58"/>
    <x v="302"/>
    <x v="302"/>
    <x v="302"/>
  </r>
  <r>
    <n v="303"/>
    <s v="The Forest for the Trees"/>
    <s v="The story of Jadab Payeng, an Indian man who single handedly planted nearly 1400 acres of forest to save his island, Majuli."/>
    <x v="9"/>
    <n v="4124"/>
    <x v="0"/>
    <x v="0"/>
    <x v="0"/>
    <n v="1338601346"/>
    <n v="1336009346"/>
    <b v="1"/>
    <n v="82"/>
    <b v="1"/>
    <s v="film &amp; video/documentary"/>
    <n v="1.3746666666666667"/>
    <n v="50.292682926829265"/>
    <x v="0"/>
    <s v="documentary"/>
    <x v="0"/>
    <d v="2012-06-02T01:42:26"/>
    <x v="303"/>
    <x v="303"/>
    <x v="303"/>
  </r>
  <r>
    <n v="304"/>
    <s v="Beyond Iconic: Distribution for film on Dennis Stock"/>
    <s v="A portrait of a life fully realized and a look at what it takes to make great photography."/>
    <x v="104"/>
    <n v="7876"/>
    <x v="0"/>
    <x v="0"/>
    <x v="0"/>
    <n v="1346464800"/>
    <n v="1343096197"/>
    <b v="1"/>
    <n v="74"/>
    <b v="1"/>
    <s v="film &amp; video/documentary"/>
    <n v="2.3164705882352941"/>
    <n v="106.43243243243244"/>
    <x v="0"/>
    <s v="documentary"/>
    <x v="0"/>
    <d v="2012-09-01T02:00:00"/>
    <x v="304"/>
    <x v="304"/>
    <x v="304"/>
  </r>
  <r>
    <n v="305"/>
    <s v="My Friend Mott-ly"/>
    <s v="A documentary that I am making about the difficult, but inspiring, life of a late friend of mine."/>
    <x v="51"/>
    <n v="9775"/>
    <x v="0"/>
    <x v="0"/>
    <x v="0"/>
    <n v="1331392049"/>
    <n v="1328800049"/>
    <b v="1"/>
    <n v="189"/>
    <b v="1"/>
    <s v="film &amp; video/documentary"/>
    <n v="1.3033333333333332"/>
    <n v="51.719576719576722"/>
    <x v="0"/>
    <s v="documentary"/>
    <x v="0"/>
    <d v="2012-03-10T15:07:29"/>
    <x v="305"/>
    <x v="305"/>
    <x v="305"/>
  </r>
  <r>
    <n v="306"/>
    <s v="Escape/Artist: The Jason Escape Documentary"/>
    <s v="A feature-length documentary on the life of Boston escape artist Jason Escape."/>
    <x v="28"/>
    <n v="2929"/>
    <x v="0"/>
    <x v="0"/>
    <x v="0"/>
    <n v="1363806333"/>
    <n v="1362081933"/>
    <b v="1"/>
    <n v="80"/>
    <b v="1"/>
    <s v="film &amp; video/documentary"/>
    <n v="2.9289999999999998"/>
    <n v="36.612499999999997"/>
    <x v="0"/>
    <s v="documentary"/>
    <x v="0"/>
    <d v="2013-03-20T19:05:33"/>
    <x v="306"/>
    <x v="306"/>
    <x v="306"/>
  </r>
  <r>
    <n v="307"/>
    <s v="Grammar Revolution"/>
    <s v="Why is grammar important?"/>
    <x v="29"/>
    <n v="24490"/>
    <x v="0"/>
    <x v="0"/>
    <x v="0"/>
    <n v="1360276801"/>
    <n v="1357684801"/>
    <b v="1"/>
    <n v="576"/>
    <b v="1"/>
    <s v="film &amp; video/documentary"/>
    <n v="1.1131818181818183"/>
    <n v="42.517361111111114"/>
    <x v="0"/>
    <s v="documentary"/>
    <x v="0"/>
    <d v="2013-02-07T22:40:01"/>
    <x v="307"/>
    <x v="307"/>
    <x v="307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x v="0"/>
    <n v="1299775210"/>
    <n v="1295887210"/>
    <b v="1"/>
    <n v="202"/>
    <b v="1"/>
    <s v="film &amp; video/documentary"/>
    <n v="1.0556666666666668"/>
    <n v="62.712871287128714"/>
    <x v="0"/>
    <s v="documentary"/>
    <x v="0"/>
    <d v="2011-03-10T16:40:10"/>
    <x v="308"/>
    <x v="308"/>
    <x v="308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x v="0"/>
    <n v="1346695334"/>
    <n v="1344880934"/>
    <b v="1"/>
    <n v="238"/>
    <b v="1"/>
    <s v="film &amp; video/documentary"/>
    <n v="1.1894444444444445"/>
    <n v="89.957983193277315"/>
    <x v="0"/>
    <s v="documentary"/>
    <x v="0"/>
    <d v="2012-09-03T18:02:14"/>
    <x v="309"/>
    <x v="309"/>
    <x v="309"/>
  </r>
  <r>
    <n v="310"/>
    <s v="Feels Like Coming Home Tour"/>
    <s v="30 day tour to release a compilation CD with 16 original songs about hometowns.  Webisodes and documentary to follow."/>
    <x v="28"/>
    <n v="1041.29"/>
    <x v="0"/>
    <x v="0"/>
    <x v="0"/>
    <n v="1319076000"/>
    <n v="1317788623"/>
    <b v="1"/>
    <n v="36"/>
    <b v="1"/>
    <s v="film &amp; video/documentary"/>
    <n v="1.04129"/>
    <n v="28.924722222222222"/>
    <x v="0"/>
    <s v="documentary"/>
    <x v="0"/>
    <d v="2011-10-20T02:00:00"/>
    <x v="310"/>
    <x v="310"/>
    <x v="310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x v="0"/>
    <n v="1325404740"/>
    <n v="1321852592"/>
    <b v="1"/>
    <n v="150"/>
    <b v="1"/>
    <s v="film &amp; video/documentary"/>
    <n v="1.0410165"/>
    <n v="138.8022"/>
    <x v="0"/>
    <s v="documentary"/>
    <x v="0"/>
    <d v="2012-01-01T07:59:00"/>
    <x v="311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x v="0"/>
    <n v="1365973432"/>
    <n v="1363381432"/>
    <b v="1"/>
    <n v="146"/>
    <b v="1"/>
    <s v="film &amp; video/documentary"/>
    <n v="1.1187499999999999"/>
    <n v="61.301369863013697"/>
    <x v="0"/>
    <s v="documentary"/>
    <x v="0"/>
    <d v="2013-04-14T21:03:52"/>
    <x v="312"/>
    <x v="312"/>
    <x v="312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x v="0"/>
    <n v="1281542340"/>
    <n v="1277702894"/>
    <b v="1"/>
    <n v="222"/>
    <b v="1"/>
    <s v="film &amp; video/documentary"/>
    <n v="1.0473529411764706"/>
    <n v="80.202702702702709"/>
    <x v="0"/>
    <s v="documentary"/>
    <x v="0"/>
    <d v="2010-08-11T15:59:00"/>
    <x v="313"/>
    <x v="313"/>
    <x v="313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x v="0"/>
    <n v="1362167988"/>
    <n v="1359575988"/>
    <b v="1"/>
    <n v="120"/>
    <b v="1"/>
    <s v="film &amp; video/documentary"/>
    <n v="3.8515000000000001"/>
    <n v="32.095833333333331"/>
    <x v="0"/>
    <s v="documentary"/>
    <x v="0"/>
    <d v="2013-03-01T19:59:48"/>
    <x v="314"/>
    <x v="314"/>
    <x v="31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x v="0"/>
    <n v="1345660334"/>
    <n v="1343068334"/>
    <b v="1"/>
    <n v="126"/>
    <b v="1"/>
    <s v="film &amp; video/documentary"/>
    <n v="1.01248"/>
    <n v="200.88888888888889"/>
    <x v="0"/>
    <s v="documentary"/>
    <x v="0"/>
    <d v="2012-08-22T18:32:14"/>
    <x v="315"/>
    <x v="315"/>
    <x v="315"/>
  </r>
  <r>
    <n v="316"/>
    <s v="THE SECRET TRIAL 5 - GRASSROOTS CROSS-CANADA TOUR"/>
    <s v="Award winning documentary The Secret Trial 5 needs your help for a Cross-Canada Tour!"/>
    <x v="36"/>
    <n v="17066"/>
    <x v="0"/>
    <x v="5"/>
    <x v="5"/>
    <n v="1418273940"/>
    <n v="1415398197"/>
    <b v="1"/>
    <n v="158"/>
    <b v="1"/>
    <s v="film &amp; video/documentary"/>
    <n v="1.1377333333333333"/>
    <n v="108.01265822784811"/>
    <x v="0"/>
    <s v="documentary"/>
    <x v="0"/>
    <d v="2014-12-11T04:59:00"/>
    <x v="316"/>
    <x v="316"/>
    <x v="316"/>
  </r>
  <r>
    <n v="317"/>
    <s v="Good Men, Bad Men, and a Few Rowdy Ladies"/>
    <s v="The story of a cowboy town with a prison problem, and the colorful characters who call it home."/>
    <x v="11"/>
    <n v="30241"/>
    <x v="0"/>
    <x v="0"/>
    <x v="0"/>
    <n v="1386778483"/>
    <n v="1384186483"/>
    <b v="1"/>
    <n v="316"/>
    <b v="1"/>
    <s v="film &amp; video/documentary"/>
    <n v="1.0080333333333333"/>
    <n v="95.699367088607602"/>
    <x v="0"/>
    <s v="documentary"/>
    <x v="0"/>
    <d v="2013-12-11T16:14:43"/>
    <x v="317"/>
    <x v="317"/>
    <x v="317"/>
  </r>
  <r>
    <n v="318"/>
    <s v="Friend Request: Accepted"/>
    <s v="Photographer, Ty Morin, pays a visit to every single one of his Facebook friends to take their portrait...all 788 of them."/>
    <x v="10"/>
    <n v="14166"/>
    <x v="0"/>
    <x v="0"/>
    <x v="0"/>
    <n v="1364342151"/>
    <n v="1361753751"/>
    <b v="1"/>
    <n v="284"/>
    <b v="1"/>
    <s v="film &amp; video/documentary"/>
    <n v="2.8332000000000002"/>
    <n v="49.880281690140848"/>
    <x v="0"/>
    <s v="documentary"/>
    <x v="0"/>
    <d v="2013-03-26T23:55:51"/>
    <x v="318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x v="0"/>
    <n v="1265097540"/>
    <n v="1257538029"/>
    <b v="1"/>
    <n v="51"/>
    <b v="1"/>
    <s v="film &amp; video/documentary"/>
    <n v="1.1268"/>
    <n v="110.47058823529412"/>
    <x v="0"/>
    <s v="documentary"/>
    <x v="0"/>
    <d v="2010-02-02T07:59:00"/>
    <x v="319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x v="1"/>
    <n v="1450825200"/>
    <n v="1448284433"/>
    <b v="1"/>
    <n v="158"/>
    <b v="1"/>
    <s v="film &amp; video/documentary"/>
    <n v="1.0658000000000001"/>
    <n v="134.91139240506328"/>
    <x v="0"/>
    <s v="documentary"/>
    <x v="0"/>
    <d v="2015-12-22T23:00:00"/>
    <x v="320"/>
    <x v="320"/>
    <x v="320"/>
  </r>
  <r>
    <n v="321"/>
    <s v="An Impossible Project"/>
    <s v="The more digital the world, the more analog our dreams._x000a_A feature documentary shot on 35mm film."/>
    <x v="19"/>
    <n v="35932"/>
    <x v="0"/>
    <x v="12"/>
    <x v="3"/>
    <n v="1478605386"/>
    <n v="1475577786"/>
    <b v="1"/>
    <n v="337"/>
    <b v="1"/>
    <s v="film &amp; video/documentary"/>
    <n v="1.0266285714285714"/>
    <n v="106.62314540059347"/>
    <x v="0"/>
    <s v="documentary"/>
    <x v="0"/>
    <d v="2016-11-08T11:43:06"/>
    <x v="321"/>
    <x v="321"/>
    <x v="321"/>
  </r>
  <r>
    <n v="322"/>
    <s v="Last of the Big Tuskers"/>
    <s v="A documentary film about the largest elephants on earth and what is being done to ensure their survival."/>
    <x v="31"/>
    <n v="26978"/>
    <x v="0"/>
    <x v="0"/>
    <x v="0"/>
    <n v="1463146848"/>
    <n v="1460554848"/>
    <b v="1"/>
    <n v="186"/>
    <b v="1"/>
    <s v="film &amp; video/documentary"/>
    <n v="1.0791200000000001"/>
    <n v="145.04301075268816"/>
    <x v="0"/>
    <s v="documentary"/>
    <x v="0"/>
    <d v="2016-05-13T13:40:48"/>
    <x v="322"/>
    <x v="322"/>
    <x v="32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x v="0"/>
    <n v="1482307140"/>
    <n v="1479886966"/>
    <b v="1"/>
    <n v="58"/>
    <b v="1"/>
    <s v="film &amp; video/documentary"/>
    <n v="1.2307407407407407"/>
    <n v="114.58620689655173"/>
    <x v="0"/>
    <s v="documentary"/>
    <x v="0"/>
    <d v="2016-12-21T07:59:00"/>
    <x v="323"/>
    <x v="323"/>
    <x v="323"/>
  </r>
  <r>
    <n v="324"/>
    <s v="KEEP MOVING FORWARD - Documentary Film"/>
    <s v="A documentary about a Vietnam veteran who finds peace from his PTSD through Disney, rather than medication."/>
    <x v="0"/>
    <n v="8636"/>
    <x v="0"/>
    <x v="0"/>
    <x v="0"/>
    <n v="1438441308"/>
    <n v="1435590108"/>
    <b v="1"/>
    <n v="82"/>
    <b v="1"/>
    <s v="film &amp; video/documentary"/>
    <n v="1.016"/>
    <n v="105.3170731707317"/>
    <x v="0"/>
    <s v="documentary"/>
    <x v="0"/>
    <d v="2015-08-01T15:01:48"/>
    <x v="32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x v="0"/>
    <n v="1482208233"/>
    <n v="1479184233"/>
    <b v="1"/>
    <n v="736"/>
    <b v="1"/>
    <s v="film &amp; video/documentary"/>
    <n v="1.04396"/>
    <n v="70.921195652173907"/>
    <x v="0"/>
    <s v="documentary"/>
    <x v="0"/>
    <d v="2016-12-20T04:30:33"/>
    <x v="325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x v="0"/>
    <n v="1489532220"/>
    <n v="1486625606"/>
    <b v="1"/>
    <n v="1151"/>
    <b v="1"/>
    <s v="film &amp; video/documentary"/>
    <n v="1.1292973333333334"/>
    <n v="147.17167680278018"/>
    <x v="0"/>
    <s v="documentary"/>
    <x v="0"/>
    <d v="2017-03-14T22:57:00"/>
    <x v="326"/>
    <x v="326"/>
    <x v="326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x v="0"/>
    <n v="1427011200"/>
    <n v="1424669929"/>
    <b v="1"/>
    <n v="34"/>
    <b v="1"/>
    <s v="film &amp; video/documentary"/>
    <n v="1.3640000000000001"/>
    <n v="160.47058823529412"/>
    <x v="0"/>
    <s v="documentary"/>
    <x v="0"/>
    <d v="2015-03-22T08:00:00"/>
    <x v="327"/>
    <x v="327"/>
    <x v="327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x v="0"/>
    <n v="1446350400"/>
    <n v="1443739388"/>
    <b v="1"/>
    <n v="498"/>
    <b v="1"/>
    <s v="film &amp; video/documentary"/>
    <n v="1.036144"/>
    <n v="156.04578313253012"/>
    <x v="0"/>
    <s v="documentary"/>
    <x v="0"/>
    <d v="2015-11-01T04:00:00"/>
    <x v="328"/>
    <x v="328"/>
    <x v="328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x v="0"/>
    <n v="1446868800"/>
    <n v="1444821127"/>
    <b v="1"/>
    <n v="167"/>
    <b v="1"/>
    <s v="film &amp; video/documentary"/>
    <n v="1.0549999999999999"/>
    <n v="63.17365269461078"/>
    <x v="0"/>
    <s v="documentary"/>
    <x v="0"/>
    <d v="2015-11-07T04:00:00"/>
    <x v="329"/>
    <x v="329"/>
    <x v="329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x v="0"/>
    <n v="1368763140"/>
    <n v="1366028563"/>
    <b v="1"/>
    <n v="340"/>
    <b v="1"/>
    <s v="film &amp; video/documentary"/>
    <n v="1.0182857142857142"/>
    <n v="104.82352941176471"/>
    <x v="0"/>
    <s v="documentary"/>
    <x v="0"/>
    <d v="2013-05-17T03:59:00"/>
    <x v="330"/>
    <x v="330"/>
    <x v="330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x v="0"/>
    <n v="1466171834"/>
    <n v="1463493434"/>
    <b v="1"/>
    <n v="438"/>
    <b v="1"/>
    <s v="film &amp; video/documentary"/>
    <n v="1.0660499999999999"/>
    <n v="97.356164383561648"/>
    <x v="0"/>
    <s v="documentary"/>
    <x v="0"/>
    <d v="2016-06-17T13:57:14"/>
    <x v="331"/>
    <x v="331"/>
    <x v="331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x v="0"/>
    <n v="1446019200"/>
    <n v="1442420377"/>
    <b v="1"/>
    <n v="555"/>
    <b v="1"/>
    <s v="film &amp; video/documentary"/>
    <n v="1.13015"/>
    <n v="203.63063063063063"/>
    <x v="0"/>
    <s v="documentary"/>
    <x v="0"/>
    <d v="2015-10-28T08:00:00"/>
    <x v="332"/>
    <x v="332"/>
    <x v="332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x v="0"/>
    <n v="1460038591"/>
    <n v="1457450191"/>
    <b v="1"/>
    <n v="266"/>
    <b v="1"/>
    <s v="film &amp; video/documentary"/>
    <n v="1.252275"/>
    <n v="188.31203007518798"/>
    <x v="0"/>
    <s v="documentary"/>
    <x v="0"/>
    <d v="2016-04-07T14:16:31"/>
    <x v="333"/>
    <x v="333"/>
    <x v="333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x v="0"/>
    <n v="1431716400"/>
    <n v="1428423757"/>
    <b v="1"/>
    <n v="69"/>
    <b v="1"/>
    <s v="film &amp; video/documentary"/>
    <n v="1.0119"/>
    <n v="146.65217391304347"/>
    <x v="0"/>
    <s v="documentary"/>
    <x v="0"/>
    <d v="2015-05-15T19:00:00"/>
    <x v="33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x v="0"/>
    <n v="1431122400"/>
    <n v="1428428515"/>
    <b v="1"/>
    <n v="80"/>
    <b v="1"/>
    <s v="film &amp; video/documentary"/>
    <n v="1.0276470588235294"/>
    <n v="109.1875"/>
    <x v="0"/>
    <s v="documentary"/>
    <x v="0"/>
    <d v="2015-05-08T22:00:00"/>
    <x v="335"/>
    <x v="335"/>
    <x v="335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x v="0"/>
    <n v="1447427918"/>
    <n v="1444832318"/>
    <b v="1"/>
    <n v="493"/>
    <b v="1"/>
    <s v="film &amp; video/documentary"/>
    <n v="1.1683911999999999"/>
    <n v="59.249046653144013"/>
    <x v="0"/>
    <s v="documentary"/>
    <x v="0"/>
    <d v="2015-11-13T15:18:38"/>
    <x v="336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x v="0"/>
    <n v="1426298708"/>
    <n v="1423710308"/>
    <b v="1"/>
    <n v="31"/>
    <b v="1"/>
    <s v="film &amp; video/documentary"/>
    <n v="1.0116833333333335"/>
    <n v="97.904838709677421"/>
    <x v="0"/>
    <s v="documentary"/>
    <x v="0"/>
    <d v="2015-03-14T02:05:08"/>
    <x v="337"/>
    <x v="337"/>
    <x v="337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x v="0"/>
    <n v="1472864400"/>
    <n v="1468001290"/>
    <b v="1"/>
    <n v="236"/>
    <b v="1"/>
    <s v="film &amp; video/documentary"/>
    <n v="1.1013360000000001"/>
    <n v="70.000169491525426"/>
    <x v="0"/>
    <s v="documentary"/>
    <x v="0"/>
    <d v="2016-09-03T01:00:00"/>
    <x v="338"/>
    <x v="338"/>
    <x v="338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x v="0"/>
    <n v="1430331268"/>
    <n v="1427739268"/>
    <b v="1"/>
    <n v="89"/>
    <b v="1"/>
    <s v="film &amp; video/documentary"/>
    <n v="1.0808333333333333"/>
    <n v="72.865168539325836"/>
    <x v="0"/>
    <s v="documentary"/>
    <x v="0"/>
    <d v="2015-04-29T18:14:28"/>
    <x v="339"/>
    <x v="339"/>
    <x v="339"/>
  </r>
  <r>
    <n v="340"/>
    <s v="Somaliland: The Abaarso Story"/>
    <s v="Feature-length documentary about five Somali Muslim students pursuing dreams of education in America"/>
    <x v="19"/>
    <n v="43758"/>
    <x v="0"/>
    <x v="0"/>
    <x v="0"/>
    <n v="1489006800"/>
    <n v="1486397007"/>
    <b v="1"/>
    <n v="299"/>
    <b v="1"/>
    <s v="film &amp; video/documentary"/>
    <n v="1.2502285714285715"/>
    <n v="146.34782608695653"/>
    <x v="0"/>
    <s v="documentary"/>
    <x v="0"/>
    <d v="2017-03-08T21:00:00"/>
    <x v="340"/>
    <x v="340"/>
    <x v="340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x v="0"/>
    <n v="1412135940"/>
    <n v="1410555998"/>
    <b v="1"/>
    <n v="55"/>
    <b v="1"/>
    <s v="film &amp; video/documentary"/>
    <n v="1.0671428571428572"/>
    <n v="67.909090909090907"/>
    <x v="0"/>
    <s v="documentary"/>
    <x v="0"/>
    <d v="2014-10-01T03:59:00"/>
    <x v="341"/>
    <x v="341"/>
    <x v="341"/>
  </r>
  <r>
    <n v="342"/>
    <s v="BREAKING A MONSTER a film about the band Unlocking The Truth"/>
    <s v="BREAKING A MONSTER needs your help to play in THEATERS!"/>
    <x v="56"/>
    <n v="55201.52"/>
    <x v="0"/>
    <x v="0"/>
    <x v="0"/>
    <n v="1461955465"/>
    <n v="1459363465"/>
    <b v="1"/>
    <n v="325"/>
    <b v="1"/>
    <s v="film &amp; video/documentary"/>
    <n v="1.0036639999999999"/>
    <n v="169.85083076923075"/>
    <x v="0"/>
    <s v="documentary"/>
    <x v="0"/>
    <d v="2016-04-29T18:44:25"/>
    <x v="342"/>
    <x v="342"/>
    <x v="34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x v="0"/>
    <n v="1415934000"/>
    <n v="1413308545"/>
    <b v="1"/>
    <n v="524"/>
    <b v="1"/>
    <s v="film &amp; video/documentary"/>
    <n v="1.0202863333333334"/>
    <n v="58.413339694656486"/>
    <x v="0"/>
    <s v="documentary"/>
    <x v="0"/>
    <d v="2014-11-14T03:00:00"/>
    <x v="343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x v="0"/>
    <n v="1433125200"/>
    <n v="1429312694"/>
    <b v="1"/>
    <n v="285"/>
    <b v="1"/>
    <s v="film &amp; video/documentary"/>
    <n v="1.0208358208955224"/>
    <n v="119.99298245614035"/>
    <x v="0"/>
    <s v="documentary"/>
    <x v="0"/>
    <d v="2015-06-01T02:20:00"/>
    <x v="344"/>
    <x v="344"/>
    <x v="34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x v="0"/>
    <n v="1432161590"/>
    <n v="1429569590"/>
    <b v="1"/>
    <n v="179"/>
    <b v="1"/>
    <s v="film &amp; video/documentary"/>
    <n v="1.2327586206896552"/>
    <n v="99.860335195530723"/>
    <x v="0"/>
    <s v="documentary"/>
    <x v="0"/>
    <d v="2015-05-20T22:39:50"/>
    <x v="345"/>
    <x v="345"/>
    <x v="345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x v="0"/>
    <n v="1444824021"/>
    <n v="1442232021"/>
    <b v="1"/>
    <n v="188"/>
    <b v="1"/>
    <s v="film &amp; video/documentary"/>
    <n v="1.7028880000000002"/>
    <n v="90.579148936170213"/>
    <x v="0"/>
    <s v="documentary"/>
    <x v="0"/>
    <d v="2015-10-14T12:00:21"/>
    <x v="346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x v="0"/>
    <n v="1447505609"/>
    <n v="1444910009"/>
    <b v="1"/>
    <n v="379"/>
    <b v="1"/>
    <s v="film &amp; video/documentary"/>
    <n v="1.1159049999999999"/>
    <n v="117.77361477572559"/>
    <x v="0"/>
    <s v="documentary"/>
    <x v="0"/>
    <d v="2015-11-14T12:53:29"/>
    <x v="347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x v="0"/>
    <n v="1440165916"/>
    <n v="1437573916"/>
    <b v="1"/>
    <n v="119"/>
    <b v="1"/>
    <s v="film &amp; video/documentary"/>
    <n v="1.03"/>
    <n v="86.554621848739501"/>
    <x v="0"/>
    <s v="documentary"/>
    <x v="0"/>
    <d v="2015-08-21T14:05:16"/>
    <x v="348"/>
    <x v="348"/>
    <x v="348"/>
  </r>
  <r>
    <n v="349"/>
    <s v="Strangers To Peace: A Documentary"/>
    <s v="After 52 years of war, FARC guerrilla soldiers rejoin Colombian society to forge new lives of peace."/>
    <x v="108"/>
    <n v="12007.18"/>
    <x v="0"/>
    <x v="0"/>
    <x v="0"/>
    <n v="1487937508"/>
    <n v="1485345508"/>
    <b v="1"/>
    <n v="167"/>
    <b v="1"/>
    <s v="film &amp; video/documentary"/>
    <n v="1.0663570159857905"/>
    <n v="71.899281437125751"/>
    <x v="0"/>
    <s v="documentary"/>
    <x v="0"/>
    <d v="2017-02-24T11:58:28"/>
    <x v="349"/>
    <x v="349"/>
    <x v="349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x v="0"/>
    <n v="1473566340"/>
    <n v="1470274509"/>
    <b v="1"/>
    <n v="221"/>
    <b v="1"/>
    <s v="film &amp; video/documentary"/>
    <n v="1.1476"/>
    <n v="129.81900452488688"/>
    <x v="0"/>
    <s v="documentary"/>
    <x v="0"/>
    <d v="2016-09-11T03:59:00"/>
    <x v="350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x v="3"/>
    <n v="1460066954"/>
    <n v="1456614554"/>
    <b v="1"/>
    <n v="964"/>
    <b v="1"/>
    <s v="film &amp; video/documentary"/>
    <n v="1.2734117647058822"/>
    <n v="44.912863070539416"/>
    <x v="0"/>
    <s v="documentary"/>
    <x v="0"/>
    <d v="2016-04-07T22:09:14"/>
    <x v="351"/>
    <x v="351"/>
    <x v="351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x v="0"/>
    <n v="1412740868"/>
    <n v="1410148868"/>
    <b v="1"/>
    <n v="286"/>
    <b v="1"/>
    <s v="film &amp; video/documentary"/>
    <n v="1.1656"/>
    <n v="40.755244755244753"/>
    <x v="0"/>
    <s v="documentary"/>
    <x v="0"/>
    <d v="2014-10-08T04:01:08"/>
    <x v="352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x v="0"/>
    <n v="1447963219"/>
    <n v="1445367619"/>
    <b v="1"/>
    <n v="613"/>
    <b v="1"/>
    <s v="film &amp; video/documentary"/>
    <n v="1.0861819426615318"/>
    <n v="103.52394779771615"/>
    <x v="0"/>
    <s v="documentary"/>
    <x v="0"/>
    <d v="2015-11-19T20:00:19"/>
    <x v="353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x v="0"/>
    <n v="1460141521"/>
    <n v="1457553121"/>
    <b v="1"/>
    <n v="29"/>
    <b v="1"/>
    <s v="film &amp; video/documentary"/>
    <n v="1.0394285714285714"/>
    <n v="125.44827586206897"/>
    <x v="0"/>
    <s v="documentary"/>
    <x v="0"/>
    <d v="2016-04-08T18:52:01"/>
    <x v="354"/>
    <x v="354"/>
    <x v="354"/>
  </r>
  <r>
    <n v="355"/>
    <s v="REZA ABDOH -Theatre Visionary"/>
    <s v="A documentary film about the late REZA ABDOH and his performance company DAR A LUZ."/>
    <x v="19"/>
    <n v="40690"/>
    <x v="0"/>
    <x v="0"/>
    <x v="0"/>
    <n v="1417420994"/>
    <n v="1414738994"/>
    <b v="1"/>
    <n v="165"/>
    <b v="1"/>
    <s v="film &amp; video/documentary"/>
    <n v="1.1625714285714286"/>
    <n v="246.60606060606059"/>
    <x v="0"/>
    <s v="documentary"/>
    <x v="0"/>
    <d v="2014-12-01T08:03:14"/>
    <x v="355"/>
    <x v="355"/>
    <x v="355"/>
  </r>
  <r>
    <n v="356"/>
    <s v="43 and 80"/>
    <s v="A documentary about halibut conservation and how it impacts communities of Southeast Alaska."/>
    <x v="51"/>
    <n v="7701.93"/>
    <x v="0"/>
    <x v="0"/>
    <x v="0"/>
    <n v="1458152193"/>
    <n v="1455563793"/>
    <b v="1"/>
    <n v="97"/>
    <b v="1"/>
    <s v="film &amp; video/documentary"/>
    <n v="1.0269239999999999"/>
    <n v="79.401340206185566"/>
    <x v="0"/>
    <s v="documentary"/>
    <x v="0"/>
    <d v="2016-03-16T18:16:33"/>
    <x v="356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x v="0"/>
    <n v="1429852797"/>
    <n v="1426396797"/>
    <b v="1"/>
    <n v="303"/>
    <b v="1"/>
    <s v="film &amp; video/documentary"/>
    <n v="1.74"/>
    <n v="86.138613861386133"/>
    <x v="0"/>
    <s v="documentary"/>
    <x v="0"/>
    <d v="2015-04-24T05:19:57"/>
    <x v="357"/>
    <x v="357"/>
    <x v="357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x v="0"/>
    <n v="1466002800"/>
    <n v="1463517521"/>
    <b v="1"/>
    <n v="267"/>
    <b v="1"/>
    <s v="film &amp; video/documentary"/>
    <n v="1.03088"/>
    <n v="193.04868913857678"/>
    <x v="0"/>
    <s v="documentary"/>
    <x v="0"/>
    <d v="2016-06-15T15:00:00"/>
    <x v="358"/>
    <x v="358"/>
    <x v="358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x v="0"/>
    <n v="1415941920"/>
    <n v="1414028490"/>
    <b v="1"/>
    <n v="302"/>
    <b v="1"/>
    <s v="film &amp; video/documentary"/>
    <n v="1.0485537190082646"/>
    <n v="84.023178807947019"/>
    <x v="0"/>
    <s v="documentary"/>
    <x v="0"/>
    <d v="2014-11-14T05:12:00"/>
    <x v="359"/>
    <x v="359"/>
    <x v="359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x v="0"/>
    <n v="1437621060"/>
    <n v="1433799180"/>
    <b v="0"/>
    <n v="87"/>
    <b v="1"/>
    <s v="film &amp; video/documentary"/>
    <n v="1.0137499999999999"/>
    <n v="139.82758620689654"/>
    <x v="0"/>
    <s v="documentary"/>
    <x v="0"/>
    <d v="2015-07-23T03:11:00"/>
    <x v="360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x v="0"/>
    <n v="1416704506"/>
    <n v="1414108906"/>
    <b v="0"/>
    <n v="354"/>
    <b v="1"/>
    <s v="film &amp; video/documentary"/>
    <n v="1.1107699999999998"/>
    <n v="109.82189265536722"/>
    <x v="0"/>
    <s v="documentary"/>
    <x v="0"/>
    <d v="2014-11-23T01:01:46"/>
    <x v="361"/>
    <x v="361"/>
    <x v="361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x v="0"/>
    <n v="1407456000"/>
    <n v="1405573391"/>
    <b v="0"/>
    <n v="86"/>
    <b v="1"/>
    <s v="film &amp; video/documentary"/>
    <n v="1.2415933781686497"/>
    <n v="139.53488372093022"/>
    <x v="0"/>
    <s v="documentary"/>
    <x v="0"/>
    <d v="2014-08-08T00:00:00"/>
    <x v="362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x v="0"/>
    <n v="1272828120"/>
    <n v="1268934736"/>
    <b v="0"/>
    <n v="26"/>
    <b v="1"/>
    <s v="film &amp; video/documentary"/>
    <n v="1.0133333333333334"/>
    <n v="347.84615384615387"/>
    <x v="0"/>
    <s v="documentary"/>
    <x v="0"/>
    <d v="2010-05-02T19:22:00"/>
    <x v="363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x v="0"/>
    <n v="1403323140"/>
    <n v="1400704672"/>
    <b v="0"/>
    <n v="113"/>
    <b v="1"/>
    <s v="film &amp; video/documentary"/>
    <n v="1.1016142857142857"/>
    <n v="68.24159292035398"/>
    <x v="0"/>
    <s v="documentary"/>
    <x v="0"/>
    <d v="2014-06-21T03:59:00"/>
    <x v="364"/>
    <x v="364"/>
    <x v="364"/>
  </r>
  <r>
    <n v="365"/>
    <s v="A QUEER COUNTRY"/>
    <s v="Please help us finish this documentary about how Tel Aviv in Israel became a gay friendly liberal hub in a religious state"/>
    <x v="36"/>
    <n v="15596"/>
    <x v="0"/>
    <x v="1"/>
    <x v="1"/>
    <n v="1393597999"/>
    <n v="1391005999"/>
    <b v="0"/>
    <n v="65"/>
    <b v="1"/>
    <s v="film &amp; video/documentary"/>
    <n v="1.0397333333333334"/>
    <n v="239.93846153846152"/>
    <x v="0"/>
    <s v="documentary"/>
    <x v="0"/>
    <d v="2014-02-28T14:33:19"/>
    <x v="365"/>
    <x v="365"/>
    <x v="365"/>
  </r>
  <r>
    <n v="366"/>
    <s v="A BUSHMAN ODYSSEY"/>
    <s v="One Bushman familyâ€™s struggle to survive genocide, dispossession and post-apartheid freedom in South Africa."/>
    <x v="114"/>
    <n v="38500"/>
    <x v="0"/>
    <x v="0"/>
    <x v="0"/>
    <n v="1337540518"/>
    <n v="1334948518"/>
    <b v="0"/>
    <n v="134"/>
    <b v="1"/>
    <s v="film &amp; video/documentary"/>
    <n v="1.013157894736842"/>
    <n v="287.31343283582089"/>
    <x v="0"/>
    <s v="documentary"/>
    <x v="0"/>
    <d v="2012-05-20T19:01:58"/>
    <x v="366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x v="0"/>
    <n v="1367384340"/>
    <n v="1363960278"/>
    <b v="0"/>
    <n v="119"/>
    <b v="1"/>
    <s v="film &amp; video/documentary"/>
    <n v="1.033501"/>
    <n v="86.84882352941176"/>
    <x v="0"/>
    <s v="documentary"/>
    <x v="0"/>
    <d v="2013-05-01T04:59:00"/>
    <x v="367"/>
    <x v="367"/>
    <x v="367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x v="0"/>
    <n v="1426426322"/>
    <n v="1423405922"/>
    <b v="0"/>
    <n v="159"/>
    <b v="1"/>
    <s v="film &amp; video/documentary"/>
    <n v="1.04112"/>
    <n v="81.84905660377359"/>
    <x v="0"/>
    <s v="documentary"/>
    <x v="0"/>
    <d v="2015-03-15T13:32:02"/>
    <x v="368"/>
    <x v="368"/>
    <x v="368"/>
  </r>
  <r>
    <n v="369"/>
    <s v="Alpine Zone"/>
    <s v="A documentary of one woman's attempt at solo hiking 2,000 miles, in an effort to understand herself and societal expectations."/>
    <x v="115"/>
    <n v="7160.12"/>
    <x v="0"/>
    <x v="0"/>
    <x v="0"/>
    <n v="1326633269"/>
    <n v="1324041269"/>
    <b v="0"/>
    <n v="167"/>
    <b v="1"/>
    <s v="film &amp; video/documentary"/>
    <n v="1.1015569230769231"/>
    <n v="42.874970059880241"/>
    <x v="0"/>
    <s v="documentary"/>
    <x v="0"/>
    <d v="2012-01-15T13:14:29"/>
    <x v="369"/>
    <x v="369"/>
    <x v="36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x v="0"/>
    <n v="1483729500"/>
    <n v="1481137500"/>
    <b v="0"/>
    <n v="43"/>
    <b v="1"/>
    <s v="film &amp; video/documentary"/>
    <n v="1.2202"/>
    <n v="709.41860465116281"/>
    <x v="0"/>
    <s v="documentary"/>
    <x v="0"/>
    <d v="2017-01-06T19:05:00"/>
    <x v="370"/>
    <x v="370"/>
    <x v="370"/>
  </r>
  <r>
    <n v="371"/>
    <s v="Unbranded"/>
    <s v="3,000 Miles. 18 Wild Horses. 6 Months. 5 States. 4 men. A documentary about Conservation, Exploration, and Wild Mustangs."/>
    <x v="60"/>
    <n v="171253"/>
    <x v="0"/>
    <x v="0"/>
    <x v="0"/>
    <n v="1359743139"/>
    <n v="1355855139"/>
    <b v="0"/>
    <n v="1062"/>
    <b v="1"/>
    <s v="film &amp; video/documentary"/>
    <n v="1.1416866666666667"/>
    <n v="161.25517890772127"/>
    <x v="0"/>
    <s v="documentary"/>
    <x v="0"/>
    <d v="2013-02-01T18:25:39"/>
    <x v="371"/>
    <x v="371"/>
    <x v="371"/>
  </r>
  <r>
    <n v="372"/>
    <s v="Wild Equus"/>
    <s v="A short documentary exploring the uses of 'Natural Horsemanship' across Europe"/>
    <x v="43"/>
    <n v="376"/>
    <x v="0"/>
    <x v="1"/>
    <x v="1"/>
    <n v="1459872000"/>
    <n v="1456408244"/>
    <b v="0"/>
    <n v="9"/>
    <b v="1"/>
    <s v="film &amp; video/documentary"/>
    <n v="1.2533333333333334"/>
    <n v="41.777777777777779"/>
    <x v="0"/>
    <s v="documentary"/>
    <x v="0"/>
    <d v="2016-04-05T16:00:00"/>
    <x v="372"/>
    <x v="372"/>
    <x v="372"/>
  </r>
  <r>
    <n v="373"/>
    <s v="The Boing Heard 'Round the World"/>
    <s v="A feature documentary about UPA Pictures, the little studio that changed the course of animation around the world"/>
    <x v="51"/>
    <n v="8000"/>
    <x v="0"/>
    <x v="0"/>
    <x v="0"/>
    <n v="1342648398"/>
    <n v="1340056398"/>
    <b v="0"/>
    <n v="89"/>
    <b v="1"/>
    <s v="film &amp; video/documentary"/>
    <n v="1.0666666666666667"/>
    <n v="89.887640449438209"/>
    <x v="0"/>
    <s v="documentary"/>
    <x v="0"/>
    <d v="2012-07-18T21:53:18"/>
    <x v="373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x v="0"/>
    <n v="1316208031"/>
    <n v="1312320031"/>
    <b v="0"/>
    <n v="174"/>
    <b v="1"/>
    <s v="film &amp; video/documentary"/>
    <n v="1.3065"/>
    <n v="45.051724137931032"/>
    <x v="0"/>
    <s v="documentary"/>
    <x v="0"/>
    <d v="2011-09-16T21:20:31"/>
    <x v="374"/>
    <x v="374"/>
    <x v="37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x v="0"/>
    <n v="1393694280"/>
    <n v="1390088311"/>
    <b v="0"/>
    <n v="14"/>
    <b v="1"/>
    <s v="film &amp; video/documentary"/>
    <n v="1.2"/>
    <n v="42.857142857142854"/>
    <x v="0"/>
    <s v="documentary"/>
    <x v="0"/>
    <d v="2014-03-01T17:18:00"/>
    <x v="375"/>
    <x v="375"/>
    <x v="375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x v="1"/>
    <n v="1472122316"/>
    <n v="1469443916"/>
    <b v="0"/>
    <n v="48"/>
    <b v="1"/>
    <s v="film &amp; video/documentary"/>
    <n v="1.0595918367346939"/>
    <n v="54.083333333333336"/>
    <x v="0"/>
    <s v="documentary"/>
    <x v="0"/>
    <d v="2016-08-25T10:51:56"/>
    <x v="376"/>
    <x v="376"/>
    <x v="376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x v="0"/>
    <n v="1447484460"/>
    <n v="1444888868"/>
    <b v="0"/>
    <n v="133"/>
    <b v="1"/>
    <s v="film &amp; video/documentary"/>
    <n v="1.1439999999999999"/>
    <n v="103.21804511278195"/>
    <x v="0"/>
    <s v="documentary"/>
    <x v="0"/>
    <d v="2015-11-14T07:01:00"/>
    <x v="377"/>
    <x v="377"/>
    <x v="377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x v="5"/>
    <n v="1453765920"/>
    <n v="1451655808"/>
    <b v="0"/>
    <n v="83"/>
    <b v="1"/>
    <s v="film &amp; video/documentary"/>
    <n v="1.1176666666666666"/>
    <n v="40.397590361445786"/>
    <x v="0"/>
    <s v="documentary"/>
    <x v="0"/>
    <d v="2016-01-25T23:52:00"/>
    <x v="378"/>
    <x v="378"/>
    <x v="378"/>
  </r>
  <r>
    <n v="379"/>
    <s v="The Unknowns"/>
    <s v="The U.S. Army has granted us permission to film a documentary at America's most sacred shrine: The Tomb of the Unknown Soldier."/>
    <x v="36"/>
    <n v="17412"/>
    <x v="0"/>
    <x v="0"/>
    <x v="0"/>
    <n v="1336062672"/>
    <n v="1332174672"/>
    <b v="0"/>
    <n v="149"/>
    <b v="1"/>
    <s v="film &amp; video/documentary"/>
    <n v="1.1608000000000001"/>
    <n v="116.85906040268456"/>
    <x v="0"/>
    <s v="documentary"/>
    <x v="0"/>
    <d v="2012-05-03T16:31:12"/>
    <x v="379"/>
    <x v="379"/>
    <x v="379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x v="0"/>
    <n v="1453569392"/>
    <n v="1451409392"/>
    <b v="0"/>
    <n v="49"/>
    <b v="1"/>
    <s v="film &amp; video/documentary"/>
    <n v="1.415"/>
    <n v="115.51020408163265"/>
    <x v="0"/>
    <s v="documentary"/>
    <x v="0"/>
    <d v="2016-01-23T17:16:32"/>
    <x v="380"/>
    <x v="380"/>
    <x v="380"/>
  </r>
  <r>
    <n v="381"/>
    <s v="Clearwater"/>
    <s v="Set in the ancient waters of the Puget Sound, Clearwater is a universal story about the need to adapt to change."/>
    <x v="31"/>
    <n v="26182.5"/>
    <x v="0"/>
    <x v="0"/>
    <x v="0"/>
    <n v="1343624400"/>
    <n v="1340642717"/>
    <b v="0"/>
    <n v="251"/>
    <b v="1"/>
    <s v="film &amp; video/documentary"/>
    <n v="1.0472999999999999"/>
    <n v="104.31274900398407"/>
    <x v="0"/>
    <s v="documentary"/>
    <x v="0"/>
    <d v="2012-07-30T05:00:00"/>
    <x v="381"/>
    <x v="381"/>
    <x v="381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x v="0"/>
    <n v="1346950900"/>
    <n v="1345741300"/>
    <b v="0"/>
    <n v="22"/>
    <b v="1"/>
    <s v="film &amp; video/documentary"/>
    <n v="2.5583333333333331"/>
    <n v="69.772727272727266"/>
    <x v="0"/>
    <s v="documentary"/>
    <x v="0"/>
    <d v="2012-09-06T17:01:40"/>
    <x v="382"/>
    <x v="382"/>
    <x v="382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x v="0"/>
    <n v="1400467759"/>
    <n v="1398480559"/>
    <b v="0"/>
    <n v="48"/>
    <b v="1"/>
    <s v="film &amp; video/documentary"/>
    <n v="2.0670670670670672"/>
    <n v="43.020833333333336"/>
    <x v="0"/>
    <s v="documentary"/>
    <x v="0"/>
    <d v="2014-05-19T02:49:19"/>
    <x v="383"/>
    <x v="383"/>
    <x v="383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x v="0"/>
    <n v="1420569947"/>
    <n v="1417977947"/>
    <b v="0"/>
    <n v="383"/>
    <b v="1"/>
    <s v="film &amp; video/documentary"/>
    <n v="1.1210500000000001"/>
    <n v="58.540469973890339"/>
    <x v="0"/>
    <s v="documentary"/>
    <x v="0"/>
    <d v="2015-01-06T18:45:47"/>
    <x v="384"/>
    <x v="384"/>
    <x v="384"/>
  </r>
  <r>
    <n v="385"/>
    <s v="Luke and Jedi"/>
    <s v="A documentary following the incredible story of a brave little boy and his service dog, fighting Type 1 Diabetes one day at a time."/>
    <x v="31"/>
    <n v="26495.5"/>
    <x v="0"/>
    <x v="0"/>
    <x v="0"/>
    <n v="1416582101"/>
    <n v="1413986501"/>
    <b v="0"/>
    <n v="237"/>
    <b v="1"/>
    <s v="film &amp; video/documentary"/>
    <n v="1.05982"/>
    <n v="111.79535864978902"/>
    <x v="0"/>
    <s v="documentary"/>
    <x v="0"/>
    <d v="2014-11-21T15:01:41"/>
    <x v="385"/>
    <x v="385"/>
    <x v="385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x v="0"/>
    <n v="1439246991"/>
    <n v="1437950991"/>
    <b v="0"/>
    <n v="13"/>
    <b v="1"/>
    <s v="film &amp; video/documentary"/>
    <n v="1.0016666666666667"/>
    <n v="46.230769230769234"/>
    <x v="0"/>
    <s v="documentary"/>
    <x v="0"/>
    <d v="2015-08-10T22:49:51"/>
    <x v="386"/>
    <x v="386"/>
    <x v="386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x v="0"/>
    <n v="1439618400"/>
    <n v="1436976858"/>
    <b v="0"/>
    <n v="562"/>
    <b v="1"/>
    <s v="film &amp; video/documentary"/>
    <n v="2.1398947368421051"/>
    <n v="144.69039145907473"/>
    <x v="0"/>
    <s v="documentary"/>
    <x v="0"/>
    <d v="2015-08-15T06:00:00"/>
    <x v="387"/>
    <x v="387"/>
    <x v="387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x v="0"/>
    <n v="1469670580"/>
    <n v="1467078580"/>
    <b v="0"/>
    <n v="71"/>
    <b v="1"/>
    <s v="film &amp; video/documentary"/>
    <n v="1.2616000000000001"/>
    <n v="88.845070422535215"/>
    <x v="0"/>
    <s v="documentary"/>
    <x v="0"/>
    <d v="2016-07-28T01:49:40"/>
    <x v="388"/>
    <x v="388"/>
    <x v="388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x v="0"/>
    <n v="1394233140"/>
    <n v="1391477450"/>
    <b v="0"/>
    <n v="1510"/>
    <b v="1"/>
    <s v="film &amp; video/documentary"/>
    <n v="1.8153547058823529"/>
    <n v="81.75107284768211"/>
    <x v="0"/>
    <s v="documentary"/>
    <x v="0"/>
    <d v="2014-03-07T22:59:00"/>
    <x v="389"/>
    <x v="389"/>
    <x v="389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x v="0"/>
    <n v="1431046372"/>
    <n v="1429318372"/>
    <b v="0"/>
    <n v="14"/>
    <b v="1"/>
    <s v="film &amp; video/documentary"/>
    <n v="1"/>
    <n v="71.428571428571431"/>
    <x v="0"/>
    <s v="documentary"/>
    <x v="0"/>
    <d v="2015-05-08T00:52:52"/>
    <x v="390"/>
    <x v="390"/>
    <x v="390"/>
  </r>
  <r>
    <n v="391"/>
    <s v="Science, Sex and the Ladies"/>
    <s v="Too many women feel confused about their orgasm and shame about their desire. This movie aims to change that."/>
    <x v="22"/>
    <n v="20122"/>
    <x v="0"/>
    <x v="0"/>
    <x v="0"/>
    <n v="1324169940"/>
    <n v="1321578051"/>
    <b v="0"/>
    <n v="193"/>
    <b v="1"/>
    <s v="film &amp; video/documentary"/>
    <n v="1.0061"/>
    <n v="104.25906735751295"/>
    <x v="0"/>
    <s v="documentary"/>
    <x v="0"/>
    <d v="2011-12-18T00:59:00"/>
    <x v="391"/>
    <x v="391"/>
    <x v="391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x v="0"/>
    <n v="1315450800"/>
    <n v="1312823571"/>
    <b v="0"/>
    <n v="206"/>
    <b v="1"/>
    <s v="film &amp; video/documentary"/>
    <n v="1.009027027027027"/>
    <n v="90.616504854368927"/>
    <x v="0"/>
    <s v="documentary"/>
    <x v="0"/>
    <d v="2011-09-08T03:00:00"/>
    <x v="392"/>
    <x v="392"/>
    <x v="392"/>
  </r>
  <r>
    <n v="393"/>
    <s v="THE PENGUIN COUNTERS Documentary Film"/>
    <s v="This is a story thatâ€™s never been told, about tackling climate change one penguin at a timeâ€¦"/>
    <x v="63"/>
    <n v="55223"/>
    <x v="0"/>
    <x v="0"/>
    <x v="0"/>
    <n v="1381424452"/>
    <n v="1378746052"/>
    <b v="0"/>
    <n v="351"/>
    <b v="1"/>
    <s v="film &amp; video/documentary"/>
    <n v="1.10446"/>
    <n v="157.33048433048432"/>
    <x v="0"/>
    <s v="documentary"/>
    <x v="0"/>
    <d v="2013-10-10T17:00:52"/>
    <x v="393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x v="3"/>
    <n v="1460918282"/>
    <n v="1455737882"/>
    <b v="0"/>
    <n v="50"/>
    <b v="1"/>
    <s v="film &amp; video/documentary"/>
    <n v="1.118936170212766"/>
    <n v="105.18"/>
    <x v="0"/>
    <s v="documentary"/>
    <x v="0"/>
    <d v="2016-04-17T18:38:02"/>
    <x v="394"/>
    <x v="394"/>
    <x v="39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x v="0"/>
    <n v="1335562320"/>
    <n v="1332452960"/>
    <b v="0"/>
    <n v="184"/>
    <b v="1"/>
    <s v="film &amp; video/documentary"/>
    <n v="1.0804450000000001"/>
    <n v="58.719836956521746"/>
    <x v="0"/>
    <s v="documentary"/>
    <x v="0"/>
    <d v="2012-04-27T21:32:00"/>
    <x v="395"/>
    <x v="395"/>
    <x v="395"/>
  </r>
  <r>
    <n v="396"/>
    <s v="No Act of Ours Film"/>
    <s v="Loyalty and morality are questioned as we follow the struggles of Penn State students in wake of the child sexual abuse scandal."/>
    <x v="36"/>
    <n v="16000"/>
    <x v="0"/>
    <x v="0"/>
    <x v="0"/>
    <n v="1341668006"/>
    <n v="1340372006"/>
    <b v="0"/>
    <n v="196"/>
    <b v="1"/>
    <s v="film &amp; video/documentary"/>
    <n v="1.0666666666666667"/>
    <n v="81.632653061224488"/>
    <x v="0"/>
    <s v="documentary"/>
    <x v="0"/>
    <d v="2012-07-07T13:33:26"/>
    <x v="396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x v="0"/>
    <n v="1283312640"/>
    <n v="1279651084"/>
    <b v="0"/>
    <n v="229"/>
    <b v="1"/>
    <s v="film &amp; video/documentary"/>
    <n v="1.0390027322404372"/>
    <n v="56.460043668122275"/>
    <x v="0"/>
    <s v="documentary"/>
    <x v="0"/>
    <d v="2010-09-01T03:44:00"/>
    <x v="397"/>
    <x v="397"/>
    <x v="39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x v="0"/>
    <n v="1430334126"/>
    <n v="1426446126"/>
    <b v="0"/>
    <n v="67"/>
    <b v="1"/>
    <s v="film &amp; video/documentary"/>
    <n v="1.2516"/>
    <n v="140.1044776119403"/>
    <x v="0"/>
    <s v="documentary"/>
    <x v="0"/>
    <d v="2015-04-29T19:02:06"/>
    <x v="398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x v="1"/>
    <n v="1481716800"/>
    <n v="1479070867"/>
    <b v="0"/>
    <n v="95"/>
    <b v="1"/>
    <s v="film &amp; video/documentary"/>
    <n v="1.0680499999999999"/>
    <n v="224.85263157894738"/>
    <x v="0"/>
    <s v="documentary"/>
    <x v="0"/>
    <d v="2016-12-14T12:00:00"/>
    <x v="399"/>
    <x v="399"/>
    <x v="399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x v="0"/>
    <n v="1400297400"/>
    <n v="1397661347"/>
    <b v="0"/>
    <n v="62"/>
    <b v="1"/>
    <s v="film &amp; video/documentary"/>
    <n v="1.1230249999999999"/>
    <n v="181.13306451612902"/>
    <x v="0"/>
    <s v="documentary"/>
    <x v="0"/>
    <d v="2014-05-17T03:30:00"/>
    <x v="400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x v="0"/>
    <n v="1312747970"/>
    <n v="1310155970"/>
    <b v="0"/>
    <n v="73"/>
    <b v="1"/>
    <s v="film &amp; video/documentary"/>
    <n v="1.0381199999999999"/>
    <n v="711.04109589041093"/>
    <x v="0"/>
    <s v="documentary"/>
    <x v="0"/>
    <d v="2011-08-07T20:12:50"/>
    <x v="401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x v="0"/>
    <n v="1446731817"/>
    <n v="1444913817"/>
    <b v="0"/>
    <n v="43"/>
    <b v="1"/>
    <s v="film &amp; video/documentary"/>
    <n v="1.4165000000000001"/>
    <n v="65.883720930232556"/>
    <x v="0"/>
    <s v="documentary"/>
    <x v="0"/>
    <d v="2015-11-05T13:56:57"/>
    <x v="402"/>
    <x v="402"/>
    <x v="402"/>
  </r>
  <r>
    <n v="403"/>
    <s v="MONDO BANANA"/>
    <s v="A documentary adventure about bananas - and people. Your round-trip ticket into the heart of banana-cultures!!"/>
    <x v="10"/>
    <n v="5263"/>
    <x v="0"/>
    <x v="0"/>
    <x v="0"/>
    <n v="1312960080"/>
    <n v="1308900441"/>
    <b v="0"/>
    <n v="70"/>
    <b v="1"/>
    <s v="film &amp; video/documentary"/>
    <n v="1.0526"/>
    <n v="75.185714285714283"/>
    <x v="0"/>
    <s v="documentary"/>
    <x v="0"/>
    <d v="2011-08-10T07:08:00"/>
    <x v="403"/>
    <x v="403"/>
    <x v="403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x v="0"/>
    <n v="1391641440"/>
    <n v="1389107062"/>
    <b v="0"/>
    <n v="271"/>
    <b v="1"/>
    <s v="film &amp; video/documentary"/>
    <n v="1.0309142857142857"/>
    <n v="133.14391143911439"/>
    <x v="0"/>
    <s v="documentary"/>
    <x v="0"/>
    <d v="2014-02-05T23:04:00"/>
    <x v="404"/>
    <x v="404"/>
    <x v="404"/>
  </r>
  <r>
    <n v="405"/>
    <s v="The Healing Effect Movie"/>
    <s v="Come, join our movie movement.  A new documentary about the healing power of food."/>
    <x v="121"/>
    <n v="3036"/>
    <x v="0"/>
    <x v="0"/>
    <x v="0"/>
    <n v="1394071339"/>
    <n v="1391479339"/>
    <b v="0"/>
    <n v="55"/>
    <b v="1"/>
    <s v="film &amp; video/documentary"/>
    <n v="1.0765957446808512"/>
    <n v="55.2"/>
    <x v="0"/>
    <s v="documentary"/>
    <x v="0"/>
    <d v="2014-03-06T02:02:19"/>
    <x v="405"/>
    <x v="405"/>
    <x v="405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x v="0"/>
    <n v="1304920740"/>
    <n v="1301975637"/>
    <b v="0"/>
    <n v="35"/>
    <b v="1"/>
    <s v="film &amp; video/documentary"/>
    <n v="1.0770464285714285"/>
    <n v="86.163714285714292"/>
    <x v="0"/>
    <s v="documentary"/>
    <x v="0"/>
    <d v="2011-05-09T05:59:00"/>
    <x v="406"/>
    <x v="406"/>
    <x v="406"/>
  </r>
  <r>
    <n v="407"/>
    <s v="Haymarket Documentary"/>
    <s v="The story of the 1886 Haymarket Riot explored through the history of the Haymarket Police Memorial Statue."/>
    <x v="13"/>
    <n v="2031"/>
    <x v="0"/>
    <x v="0"/>
    <x v="0"/>
    <n v="1321739650"/>
    <n v="1316552050"/>
    <b v="0"/>
    <n v="22"/>
    <b v="1"/>
    <s v="film &amp; video/documentary"/>
    <n v="1.0155000000000001"/>
    <n v="92.318181818181813"/>
    <x v="0"/>
    <s v="documentary"/>
    <x v="0"/>
    <d v="2011-11-19T21:54:10"/>
    <x v="407"/>
    <x v="407"/>
    <x v="407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x v="0"/>
    <n v="1383676790"/>
    <n v="1380217190"/>
    <b v="0"/>
    <n v="38"/>
    <b v="1"/>
    <s v="film &amp; video/documentary"/>
    <n v="1.0143766666666667"/>
    <n v="160.16473684210527"/>
    <x v="0"/>
    <s v="documentary"/>
    <x v="0"/>
    <d v="2013-11-05T18:39:50"/>
    <x v="408"/>
    <x v="408"/>
    <x v="408"/>
  </r>
  <r>
    <n v="409"/>
    <s v="The Lost Generation"/>
    <s v="I am working on a project that explores the relationship between education to work for youth within the European Union."/>
    <x v="2"/>
    <n v="684"/>
    <x v="0"/>
    <x v="1"/>
    <x v="1"/>
    <n v="1469220144"/>
    <n v="1466628144"/>
    <b v="0"/>
    <n v="15"/>
    <b v="1"/>
    <s v="film &amp; video/documentary"/>
    <n v="1.3680000000000001"/>
    <n v="45.6"/>
    <x v="0"/>
    <s v="documentary"/>
    <x v="0"/>
    <d v="2016-07-22T20:42:24"/>
    <x v="409"/>
    <x v="409"/>
    <x v="409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x v="5"/>
    <n v="1434670397"/>
    <n v="1429486397"/>
    <b v="0"/>
    <n v="7"/>
    <b v="1"/>
    <s v="film &amp; video/documentary"/>
    <n v="1.2829999999999999"/>
    <n v="183.28571428571428"/>
    <x v="0"/>
    <s v="documentary"/>
    <x v="0"/>
    <d v="2015-06-18T23:33:17"/>
    <x v="410"/>
    <x v="410"/>
    <x v="41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x v="0"/>
    <n v="1387688400"/>
    <n v="1384920804"/>
    <b v="0"/>
    <n v="241"/>
    <b v="1"/>
    <s v="film &amp; video/documentary"/>
    <n v="1.0105"/>
    <n v="125.78838174273859"/>
    <x v="0"/>
    <s v="documentary"/>
    <x v="0"/>
    <d v="2013-12-22T05:00:00"/>
    <x v="411"/>
    <x v="411"/>
    <x v="411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x v="0"/>
    <n v="1343238578"/>
    <n v="1341856178"/>
    <b v="0"/>
    <n v="55"/>
    <b v="1"/>
    <s v="film &amp; video/documentary"/>
    <n v="1.2684"/>
    <n v="57.654545454545456"/>
    <x v="0"/>
    <s v="documentary"/>
    <x v="0"/>
    <d v="2012-07-25T17:49:38"/>
    <x v="412"/>
    <x v="412"/>
    <x v="412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x v="0"/>
    <n v="1342731811"/>
    <n v="1340139811"/>
    <b v="0"/>
    <n v="171"/>
    <b v="1"/>
    <s v="film &amp; video/documentary"/>
    <n v="1.0508593749999999"/>
    <n v="78.660818713450297"/>
    <x v="0"/>
    <s v="documentary"/>
    <x v="0"/>
    <d v="2012-07-19T21:03:31"/>
    <x v="413"/>
    <x v="413"/>
    <x v="413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x v="0"/>
    <n v="1381541465"/>
    <n v="1378949465"/>
    <b v="0"/>
    <n v="208"/>
    <b v="1"/>
    <s v="film &amp; video/documentary"/>
    <n v="1.0285405405405406"/>
    <n v="91.480769230769226"/>
    <x v="0"/>
    <s v="documentary"/>
    <x v="0"/>
    <d v="2013-10-12T01:31:05"/>
    <x v="41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x v="5"/>
    <n v="1413547200"/>
    <n v="1411417602"/>
    <b v="0"/>
    <n v="21"/>
    <b v="1"/>
    <s v="film &amp; video/documentary"/>
    <n v="1.0214714285714286"/>
    <n v="68.09809523809524"/>
    <x v="0"/>
    <s v="documentary"/>
    <x v="0"/>
    <d v="2014-10-17T12:00:00"/>
    <x v="415"/>
    <x v="415"/>
    <x v="415"/>
  </r>
  <r>
    <n v="416"/>
    <s v="Fire in the Heart of the City"/>
    <s v="35,000 pounds of food to a city. Highlighting the &quot;Convoy New Britain&quot; event from birth to beyond."/>
    <x v="28"/>
    <n v="1202.17"/>
    <x v="0"/>
    <x v="0"/>
    <x v="0"/>
    <n v="1391851831"/>
    <n v="1389259831"/>
    <b v="0"/>
    <n v="25"/>
    <b v="1"/>
    <s v="film &amp; video/documentary"/>
    <n v="1.2021700000000002"/>
    <n v="48.086800000000004"/>
    <x v="0"/>
    <s v="documentary"/>
    <x v="0"/>
    <d v="2014-02-08T09:30:31"/>
    <x v="416"/>
    <x v="416"/>
    <x v="416"/>
  </r>
  <r>
    <n v="417"/>
    <s v="Cycle of Life"/>
    <s v="An unexpected kidney donor acts on faith in order to rescue a fellow cyclist from his failing body. The true story of Pete and Kelly."/>
    <x v="124"/>
    <n v="10526"/>
    <x v="0"/>
    <x v="0"/>
    <x v="0"/>
    <n v="1365395580"/>
    <n v="1364426260"/>
    <b v="0"/>
    <n v="52"/>
    <b v="1"/>
    <s v="film &amp; video/documentary"/>
    <n v="1.0024761904761905"/>
    <n v="202.42307692307693"/>
    <x v="0"/>
    <s v="documentary"/>
    <x v="0"/>
    <d v="2013-04-08T04:33:00"/>
    <x v="417"/>
    <x v="417"/>
    <x v="417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x v="0"/>
    <n v="1437633997"/>
    <n v="1435041997"/>
    <b v="0"/>
    <n v="104"/>
    <b v="1"/>
    <s v="film &amp; video/documentary"/>
    <n v="1.0063392857142857"/>
    <n v="216.75"/>
    <x v="0"/>
    <s v="documentary"/>
    <x v="0"/>
    <d v="2015-07-23T06:46:37"/>
    <x v="418"/>
    <x v="418"/>
    <x v="418"/>
  </r>
  <r>
    <n v="419"/>
    <s v="BEYOND LOCAL"/>
    <s v="Beyond Local is a personal journey through an art-centric and musically talented community that fosters creativity."/>
    <x v="6"/>
    <n v="8035"/>
    <x v="0"/>
    <x v="0"/>
    <x v="0"/>
    <n v="1372536787"/>
    <n v="1367352787"/>
    <b v="0"/>
    <n v="73"/>
    <b v="1"/>
    <s v="film &amp; video/documentary"/>
    <n v="1.004375"/>
    <n v="110.06849315068493"/>
    <x v="0"/>
    <s v="documentary"/>
    <x v="0"/>
    <d v="2013-06-29T20:13:07"/>
    <x v="419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x v="0"/>
    <n v="1394772031"/>
    <n v="1392183631"/>
    <b v="0"/>
    <n v="3"/>
    <b v="0"/>
    <s v="film &amp; video/animation"/>
    <n v="4.3939393939393936E-3"/>
    <n v="4.833333333333333"/>
    <x v="0"/>
    <s v="animation"/>
    <x v="2"/>
    <d v="2014-03-14T04:40:31"/>
    <x v="420"/>
    <x v="420"/>
    <x v="420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x v="0"/>
    <n v="1440157656"/>
    <n v="1434973656"/>
    <b v="0"/>
    <n v="6"/>
    <b v="0"/>
    <s v="film &amp; video/animation"/>
    <n v="2.0066666666666667E-2"/>
    <n v="50.166666666666664"/>
    <x v="0"/>
    <s v="animation"/>
    <x v="2"/>
    <d v="2015-08-21T11:47:36"/>
    <x v="421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x v="0"/>
    <n v="1410416097"/>
    <n v="1407824097"/>
    <b v="0"/>
    <n v="12"/>
    <b v="0"/>
    <s v="film &amp; video/animation"/>
    <n v="1.0749999999999999E-2"/>
    <n v="35.833333333333336"/>
    <x v="0"/>
    <s v="animation"/>
    <x v="2"/>
    <d v="2014-09-11T06:14:57"/>
    <x v="422"/>
    <x v="422"/>
    <x v="422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x v="0"/>
    <n v="1370470430"/>
    <n v="1367878430"/>
    <b v="0"/>
    <n v="13"/>
    <b v="0"/>
    <s v="film &amp; video/animation"/>
    <n v="7.6499999999999997E-3"/>
    <n v="11.76923076923077"/>
    <x v="0"/>
    <s v="animation"/>
    <x v="2"/>
    <d v="2013-06-05T22:13:50"/>
    <x v="423"/>
    <x v="423"/>
    <x v="423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x v="0"/>
    <n v="1332748899"/>
    <n v="1327568499"/>
    <b v="0"/>
    <n v="5"/>
    <b v="0"/>
    <s v="film &amp; video/animation"/>
    <n v="6.7966666666666675E-2"/>
    <n v="40.78"/>
    <x v="0"/>
    <s v="animation"/>
    <x v="2"/>
    <d v="2012-03-26T08:01:39"/>
    <x v="424"/>
    <x v="424"/>
    <x v="424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x v="0"/>
    <n v="1448660404"/>
    <n v="1443472804"/>
    <b v="0"/>
    <n v="2"/>
    <b v="0"/>
    <s v="film &amp; video/animation"/>
    <n v="1.2E-4"/>
    <n v="3"/>
    <x v="0"/>
    <s v="animation"/>
    <x v="2"/>
    <d v="2015-11-27T21:40:04"/>
    <x v="425"/>
    <x v="425"/>
    <x v="42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x v="0"/>
    <n v="1456851914"/>
    <n v="1454259914"/>
    <b v="0"/>
    <n v="8"/>
    <b v="0"/>
    <s v="film &amp; video/animation"/>
    <n v="1.3299999999999999E-2"/>
    <n v="16.625"/>
    <x v="0"/>
    <s v="animation"/>
    <x v="2"/>
    <d v="2016-03-01T17:05:14"/>
    <x v="426"/>
    <x v="426"/>
    <x v="426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x v="0"/>
    <n v="1445540340"/>
    <n v="1444340940"/>
    <b v="0"/>
    <n v="0"/>
    <b v="0"/>
    <s v="film &amp; video/animation"/>
    <n v="0"/>
    <n v="0"/>
    <x v="0"/>
    <s v="animation"/>
    <x v="2"/>
    <d v="2015-10-22T18:59:00"/>
    <x v="427"/>
    <x v="427"/>
    <x v="427"/>
  </r>
  <r>
    <n v="428"/>
    <s v="Little Clay Bible - Zacchaeus"/>
    <s v="Fresh, fun, entertaining Bible stories on YouTube, stop-motion style."/>
    <x v="14"/>
    <n v="676"/>
    <x v="2"/>
    <x v="0"/>
    <x v="0"/>
    <n v="1402956000"/>
    <n v="1400523845"/>
    <b v="0"/>
    <n v="13"/>
    <b v="0"/>
    <s v="film &amp; video/animation"/>
    <n v="5.6333333333333332E-2"/>
    <n v="52"/>
    <x v="0"/>
    <s v="animation"/>
    <x v="2"/>
    <d v="2014-06-16T22:00:00"/>
    <x v="428"/>
    <x v="428"/>
    <x v="428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x v="0"/>
    <n v="1259297940"/>
    <n v="1252964282"/>
    <b v="0"/>
    <n v="0"/>
    <b v="0"/>
    <s v="film &amp; video/animation"/>
    <n v="0"/>
    <n v="0"/>
    <x v="0"/>
    <s v="animation"/>
    <x v="2"/>
    <d v="2009-11-27T04:59:00"/>
    <x v="429"/>
    <x v="429"/>
    <x v="429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x v="0"/>
    <n v="1378866867"/>
    <n v="1377570867"/>
    <b v="0"/>
    <n v="5"/>
    <b v="0"/>
    <s v="film &amp; video/animation"/>
    <n v="2.4E-2"/>
    <n v="4.8"/>
    <x v="0"/>
    <s v="animation"/>
    <x v="2"/>
    <d v="2013-09-11T02:34:27"/>
    <x v="430"/>
    <x v="430"/>
    <x v="430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x v="1"/>
    <n v="1467752083"/>
    <n v="1465160083"/>
    <b v="0"/>
    <n v="8"/>
    <b v="0"/>
    <s v="film &amp; video/animation"/>
    <n v="0.13833333333333334"/>
    <n v="51.875"/>
    <x v="0"/>
    <s v="animation"/>
    <x v="2"/>
    <d v="2016-07-05T20:54:43"/>
    <x v="431"/>
    <x v="431"/>
    <x v="431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x v="0"/>
    <n v="1445448381"/>
    <n v="1440264381"/>
    <b v="0"/>
    <n v="8"/>
    <b v="0"/>
    <s v="film &amp; video/animation"/>
    <n v="9.5000000000000001E-2"/>
    <n v="71.25"/>
    <x v="0"/>
    <s v="animation"/>
    <x v="2"/>
    <d v="2015-10-21T17:26:21"/>
    <x v="432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x v="0"/>
    <n v="1444576022"/>
    <n v="1439392022"/>
    <b v="0"/>
    <n v="0"/>
    <b v="0"/>
    <s v="film &amp; video/animation"/>
    <n v="0"/>
    <n v="0"/>
    <x v="0"/>
    <s v="animation"/>
    <x v="2"/>
    <d v="2015-10-11T15:07:02"/>
    <x v="433"/>
    <x v="433"/>
    <x v="433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x v="0"/>
    <n v="1385931702"/>
    <n v="1383076902"/>
    <b v="0"/>
    <n v="2"/>
    <b v="0"/>
    <s v="film &amp; video/animation"/>
    <n v="0.05"/>
    <n v="62.5"/>
    <x v="0"/>
    <s v="animation"/>
    <x v="2"/>
    <d v="2013-12-01T21:01:42"/>
    <x v="434"/>
    <x v="434"/>
    <x v="434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x v="0"/>
    <n v="1379094980"/>
    <n v="1376502980"/>
    <b v="0"/>
    <n v="3"/>
    <b v="0"/>
    <s v="film &amp; video/animation"/>
    <n v="2.7272727272727273E-5"/>
    <n v="1"/>
    <x v="0"/>
    <s v="animation"/>
    <x v="2"/>
    <d v="2013-09-13T17:56:20"/>
    <x v="435"/>
    <x v="435"/>
    <x v="435"/>
  </r>
  <r>
    <n v="436"/>
    <s v="Blinky"/>
    <s v="Blinky is the story of a naÃ¯ve simpleton who suddenly finds himself struggling to adapt to changes within his environment."/>
    <x v="28"/>
    <n v="0"/>
    <x v="2"/>
    <x v="0"/>
    <x v="0"/>
    <n v="1375260113"/>
    <n v="1372668113"/>
    <b v="0"/>
    <n v="0"/>
    <b v="0"/>
    <s v="film &amp; video/animation"/>
    <n v="0"/>
    <n v="0"/>
    <x v="0"/>
    <s v="animation"/>
    <x v="2"/>
    <d v="2013-07-31T08:41:53"/>
    <x v="436"/>
    <x v="436"/>
    <x v="436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x v="5"/>
    <n v="1475912326"/>
    <n v="1470728326"/>
    <b v="0"/>
    <n v="0"/>
    <b v="0"/>
    <s v="film &amp; video/animation"/>
    <n v="0"/>
    <n v="0"/>
    <x v="0"/>
    <s v="animation"/>
    <x v="2"/>
    <d v="2016-10-08T07:38:46"/>
    <x v="437"/>
    <x v="437"/>
    <x v="437"/>
  </r>
  <r>
    <n v="438"/>
    <s v="In Game: The Animated Series"/>
    <s v="As Smyton pushes himself to become respected, he unlocks secrets about himself and the world around him."/>
    <x v="22"/>
    <n v="1876"/>
    <x v="2"/>
    <x v="0"/>
    <x v="0"/>
    <n v="1447830958"/>
    <n v="1445235358"/>
    <b v="0"/>
    <n v="11"/>
    <b v="0"/>
    <s v="film &amp; video/animation"/>
    <n v="9.3799999999999994E-2"/>
    <n v="170.54545454545453"/>
    <x v="0"/>
    <s v="animation"/>
    <x v="2"/>
    <d v="2015-11-18T07:15:58"/>
    <x v="438"/>
    <x v="438"/>
    <x v="438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x v="0"/>
    <n v="1413569818"/>
    <n v="1412705818"/>
    <b v="0"/>
    <n v="0"/>
    <b v="0"/>
    <s v="film &amp; video/animation"/>
    <n v="0"/>
    <n v="0"/>
    <x v="0"/>
    <s v="animation"/>
    <x v="2"/>
    <d v="2014-10-17T18:16:58"/>
    <x v="439"/>
    <x v="439"/>
    <x v="439"/>
  </r>
  <r>
    <n v="440"/>
    <s v="Consumed"/>
    <s v="A stop-motion animation made by a one girl team, with a camera, creativity, and a lot of determination."/>
    <x v="10"/>
    <n v="5"/>
    <x v="2"/>
    <x v="0"/>
    <x v="0"/>
    <n v="1458859153"/>
    <n v="1456270753"/>
    <b v="0"/>
    <n v="1"/>
    <b v="0"/>
    <s v="film &amp; video/animation"/>
    <n v="1E-3"/>
    <n v="5"/>
    <x v="0"/>
    <s v="animation"/>
    <x v="2"/>
    <d v="2016-03-24T22:39:13"/>
    <x v="440"/>
    <x v="440"/>
    <x v="440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x v="1"/>
    <n v="1383418996"/>
    <n v="1380826996"/>
    <b v="0"/>
    <n v="0"/>
    <b v="0"/>
    <s v="film &amp; video/animation"/>
    <n v="0"/>
    <n v="0"/>
    <x v="0"/>
    <s v="animation"/>
    <x v="2"/>
    <d v="2013-11-02T19:03:16"/>
    <x v="441"/>
    <x v="441"/>
    <x v="441"/>
  </r>
  <r>
    <n v="442"/>
    <s v="The Paranormal Idiot"/>
    <s v="Doomsday is here"/>
    <x v="73"/>
    <n v="6691"/>
    <x v="2"/>
    <x v="0"/>
    <x v="0"/>
    <n v="1424380783"/>
    <n v="1421788783"/>
    <b v="0"/>
    <n v="17"/>
    <b v="0"/>
    <s v="film &amp; video/animation"/>
    <n v="0.39358823529411763"/>
    <n v="393.58823529411762"/>
    <x v="0"/>
    <s v="animation"/>
    <x v="2"/>
    <d v="2015-02-19T21:19:43"/>
    <x v="442"/>
    <x v="442"/>
    <x v="442"/>
  </r>
  <r>
    <n v="443"/>
    <s v="Bad Teddy Studios"/>
    <s v="We love cartoons!! We want to make more but it costs money to so. Be apart of your daily dose of WTF!?! Pledge now!!"/>
    <x v="3"/>
    <n v="10"/>
    <x v="2"/>
    <x v="5"/>
    <x v="5"/>
    <n v="1391991701"/>
    <n v="1389399701"/>
    <b v="0"/>
    <n v="2"/>
    <b v="0"/>
    <s v="film &amp; video/animation"/>
    <n v="1E-3"/>
    <n v="5"/>
    <x v="0"/>
    <s v="animation"/>
    <x v="2"/>
    <d v="2014-02-10T00:21:41"/>
    <x v="443"/>
    <x v="443"/>
    <x v="443"/>
  </r>
  <r>
    <n v="444"/>
    <s v="Discovering the Other Woman"/>
    <s v="An upcoming animated web sitcom series centered around dealing with life, love, and relationships."/>
    <x v="28"/>
    <n v="50"/>
    <x v="2"/>
    <x v="0"/>
    <x v="0"/>
    <n v="1329342361"/>
    <n v="1324158361"/>
    <b v="0"/>
    <n v="1"/>
    <b v="0"/>
    <s v="film &amp; video/animation"/>
    <n v="0.05"/>
    <n v="50"/>
    <x v="0"/>
    <s v="animation"/>
    <x v="2"/>
    <d v="2012-02-15T21:46:01"/>
    <x v="444"/>
    <x v="444"/>
    <x v="444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x v="0"/>
    <n v="1432195375"/>
    <n v="1430899375"/>
    <b v="0"/>
    <n v="2"/>
    <b v="0"/>
    <s v="film &amp; video/animation"/>
    <n v="3.3333333333333335E-5"/>
    <n v="1"/>
    <x v="0"/>
    <s v="animation"/>
    <x v="2"/>
    <d v="2015-05-21T08:02:55"/>
    <x v="445"/>
    <x v="445"/>
    <x v="445"/>
  </r>
  <r>
    <n v="446"/>
    <s v="DisChord"/>
    <s v="A faith based animated short. (The same guy who said a picture is worth a thousand words also said a cartoon is worth two thousand.)"/>
    <x v="124"/>
    <n v="766"/>
    <x v="2"/>
    <x v="0"/>
    <x v="0"/>
    <n v="1425434420"/>
    <n v="1422842420"/>
    <b v="0"/>
    <n v="16"/>
    <b v="0"/>
    <s v="film &amp; video/animation"/>
    <n v="7.2952380952380949E-2"/>
    <n v="47.875"/>
    <x v="0"/>
    <s v="animation"/>
    <x v="2"/>
    <d v="2015-03-04T02:00:20"/>
    <x v="446"/>
    <x v="446"/>
    <x v="446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x v="1"/>
    <n v="1364041163"/>
    <n v="1361884763"/>
    <b v="0"/>
    <n v="1"/>
    <b v="0"/>
    <s v="film &amp; video/animation"/>
    <n v="1.6666666666666666E-4"/>
    <n v="5"/>
    <x v="0"/>
    <s v="animation"/>
    <x v="2"/>
    <d v="2013-03-23T12:19:23"/>
    <x v="447"/>
    <x v="447"/>
    <x v="447"/>
  </r>
  <r>
    <n v="448"/>
    <s v="The Last Mice"/>
    <s v="Max is a pessimistic mouse, always fantasizing about the end of the world. In The Last Mice, Max's fantasy becomes a real nightmare."/>
    <x v="30"/>
    <n v="82.01"/>
    <x v="2"/>
    <x v="0"/>
    <x v="0"/>
    <n v="1400091095"/>
    <n v="1398363095"/>
    <b v="0"/>
    <n v="4"/>
    <b v="0"/>
    <s v="film &amp; video/animation"/>
    <n v="3.2804E-2"/>
    <n v="20.502500000000001"/>
    <x v="0"/>
    <s v="animation"/>
    <x v="2"/>
    <d v="2014-05-14T18:11:35"/>
    <x v="448"/>
    <x v="448"/>
    <x v="448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x v="1"/>
    <n v="1382017085"/>
    <n v="1379425085"/>
    <b v="0"/>
    <n v="5"/>
    <b v="0"/>
    <s v="film &amp; video/animation"/>
    <n v="2.2499999999999999E-2"/>
    <n v="9"/>
    <x v="0"/>
    <s v="animation"/>
    <x v="2"/>
    <d v="2013-10-17T13:38:05"/>
    <x v="449"/>
    <x v="449"/>
    <x v="449"/>
  </r>
  <r>
    <n v="450"/>
    <s v="DreamAfrica"/>
    <s v="Why do the moon and stars receive their light from the sun? Africa has a story to tell. Ananse and Kweku appear in this great folktale."/>
    <x v="63"/>
    <n v="396"/>
    <x v="2"/>
    <x v="0"/>
    <x v="0"/>
    <n v="1392417800"/>
    <n v="1389825800"/>
    <b v="0"/>
    <n v="7"/>
    <b v="0"/>
    <s v="film &amp; video/animation"/>
    <n v="7.92E-3"/>
    <n v="56.571428571428569"/>
    <x v="0"/>
    <s v="animation"/>
    <x v="2"/>
    <d v="2014-02-14T22:43:20"/>
    <x v="450"/>
    <x v="450"/>
    <x v="450"/>
  </r>
  <r>
    <n v="451"/>
    <s v="The Gangbangers"/>
    <s v="This comedy follows two devils who discover a magical boombox to become musicians after an 80s rapture enchants earth with fairy-tales."/>
    <x v="22"/>
    <n v="0"/>
    <x v="2"/>
    <x v="0"/>
    <x v="0"/>
    <n v="1390669791"/>
    <n v="1388077791"/>
    <b v="0"/>
    <n v="0"/>
    <b v="0"/>
    <s v="film &amp; video/animation"/>
    <n v="0"/>
    <n v="0"/>
    <x v="0"/>
    <s v="animation"/>
    <x v="2"/>
    <d v="2014-01-25T17:09:51"/>
    <x v="451"/>
    <x v="451"/>
    <x v="451"/>
  </r>
  <r>
    <n v="452"/>
    <s v="Lost in the Shadows"/>
    <s v="A man must find his way out of the depths of the shadows by using the aid of a little girl."/>
    <x v="47"/>
    <n v="480"/>
    <x v="2"/>
    <x v="0"/>
    <x v="0"/>
    <n v="1431536015"/>
    <n v="1428944015"/>
    <b v="0"/>
    <n v="12"/>
    <b v="0"/>
    <s v="film &amp; video/animation"/>
    <n v="0.64"/>
    <n v="40"/>
    <x v="0"/>
    <s v="animation"/>
    <x v="2"/>
    <d v="2015-05-13T16:53:35"/>
    <x v="452"/>
    <x v="452"/>
    <x v="452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x v="0"/>
    <n v="1424375279"/>
    <n v="1422992879"/>
    <b v="0"/>
    <n v="2"/>
    <b v="0"/>
    <s v="film &amp; video/animation"/>
    <n v="2.740447957839262E-4"/>
    <n v="13"/>
    <x v="0"/>
    <s v="animation"/>
    <x v="2"/>
    <d v="2015-02-19T19:47:59"/>
    <x v="453"/>
    <x v="453"/>
    <x v="453"/>
  </r>
  <r>
    <n v="454"/>
    <s v="Super Hi-Speed Road Strikers"/>
    <s v="Itâ€™s an Action/Adventure Anime for The Yuusha Brave series, G1 Transformer, and the Fast and the Furious Fans!"/>
    <x v="3"/>
    <n v="82"/>
    <x v="2"/>
    <x v="0"/>
    <x v="0"/>
    <n v="1417007640"/>
    <n v="1414343571"/>
    <b v="0"/>
    <n v="5"/>
    <b v="0"/>
    <s v="film &amp; video/animation"/>
    <n v="8.2000000000000007E-3"/>
    <n v="16.399999999999999"/>
    <x v="0"/>
    <s v="animation"/>
    <x v="2"/>
    <d v="2014-11-26T13:14:00"/>
    <x v="454"/>
    <x v="454"/>
    <x v="454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x v="0"/>
    <n v="1334622660"/>
    <n v="1330733022"/>
    <b v="0"/>
    <n v="2"/>
    <b v="0"/>
    <s v="film &amp; video/animation"/>
    <n v="6.9230769230769226E-4"/>
    <n v="22.5"/>
    <x v="0"/>
    <s v="animation"/>
    <x v="2"/>
    <d v="2012-04-17T00:31:00"/>
    <x v="45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x v="0"/>
    <n v="1382414340"/>
    <n v="1380559201"/>
    <b v="0"/>
    <n v="3"/>
    <b v="0"/>
    <s v="film &amp; video/animation"/>
    <n v="6.8631863186318634E-3"/>
    <n v="20.333333333333332"/>
    <x v="0"/>
    <s v="animation"/>
    <x v="2"/>
    <d v="2013-10-22T03:59:00"/>
    <x v="456"/>
    <x v="456"/>
    <x v="456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x v="5"/>
    <n v="1408213512"/>
    <n v="1405621512"/>
    <b v="0"/>
    <n v="0"/>
    <b v="0"/>
    <s v="film &amp; video/animation"/>
    <n v="0"/>
    <n v="0"/>
    <x v="0"/>
    <s v="animation"/>
    <x v="2"/>
    <d v="2014-08-16T18:25:12"/>
    <x v="457"/>
    <x v="457"/>
    <x v="457"/>
  </r>
  <r>
    <n v="458"/>
    <s v="DE_dust2: Hacker's Wrath"/>
    <s v="An animated parody of the game, Counter-Strike. The sequel to the very popular Counter-Strike: DE_dust2. Hacker is back!"/>
    <x v="3"/>
    <n v="821"/>
    <x v="2"/>
    <x v="1"/>
    <x v="1"/>
    <n v="1368550060"/>
    <n v="1365958060"/>
    <b v="0"/>
    <n v="49"/>
    <b v="0"/>
    <s v="film &amp; video/animation"/>
    <n v="8.2100000000000006E-2"/>
    <n v="16.755102040816325"/>
    <x v="0"/>
    <s v="animation"/>
    <x v="2"/>
    <d v="2013-05-14T16:47:40"/>
    <x v="458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x v="0"/>
    <n v="1321201327"/>
    <n v="1316013727"/>
    <b v="0"/>
    <n v="1"/>
    <b v="0"/>
    <s v="film &amp; video/animation"/>
    <n v="6.4102564102564103E-4"/>
    <n v="25"/>
    <x v="0"/>
    <s v="animation"/>
    <x v="2"/>
    <d v="2011-11-13T16:22:07"/>
    <x v="459"/>
    <x v="459"/>
    <x v="459"/>
  </r>
  <r>
    <n v="460"/>
    <s v="Darwin's Kiss"/>
    <s v="An animated web series about biological evolution gone haywire."/>
    <x v="0"/>
    <n v="25"/>
    <x v="2"/>
    <x v="0"/>
    <x v="0"/>
    <n v="1401595200"/>
    <n v="1398862875"/>
    <b v="0"/>
    <n v="2"/>
    <b v="0"/>
    <s v="film &amp; video/animation"/>
    <n v="2.9411764705882353E-3"/>
    <n v="12.5"/>
    <x v="0"/>
    <s v="animation"/>
    <x v="2"/>
    <d v="2014-06-01T04:00:00"/>
    <x v="460"/>
    <x v="460"/>
    <x v="46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x v="1"/>
    <n v="1370204367"/>
    <n v="1368476367"/>
    <b v="0"/>
    <n v="0"/>
    <b v="0"/>
    <s v="film &amp; video/animation"/>
    <n v="0"/>
    <n v="0"/>
    <x v="0"/>
    <s v="animation"/>
    <x v="2"/>
    <d v="2013-06-02T20:19:27"/>
    <x v="461"/>
    <x v="461"/>
    <x v="461"/>
  </r>
  <r>
    <n v="462"/>
    <s v="THE FORGOTTEN LAND"/>
    <s v="A prince who becomes a slave, suffers of amnesia far away from his land. Slowly he recovers memory and returns where all started."/>
    <x v="57"/>
    <n v="0"/>
    <x v="2"/>
    <x v="0"/>
    <x v="0"/>
    <n v="1312945341"/>
    <n v="1307761341"/>
    <b v="0"/>
    <n v="0"/>
    <b v="0"/>
    <s v="film &amp; video/animation"/>
    <n v="0"/>
    <n v="0"/>
    <x v="0"/>
    <s v="animation"/>
    <x v="2"/>
    <d v="2011-08-10T03:02:21"/>
    <x v="462"/>
    <x v="462"/>
    <x v="462"/>
  </r>
  <r>
    <n v="463"/>
    <s v="Tuskegee Redtails"/>
    <s v="Depicts the contribution the Tuskegee airmen made in certain historical events that helped turn the tide in World War II."/>
    <x v="56"/>
    <n v="1250"/>
    <x v="2"/>
    <x v="0"/>
    <x v="0"/>
    <n v="1316883753"/>
    <n v="1311699753"/>
    <b v="0"/>
    <n v="11"/>
    <b v="0"/>
    <s v="film &amp; video/animation"/>
    <n v="2.2727272727272728E-2"/>
    <n v="113.63636363636364"/>
    <x v="0"/>
    <s v="animation"/>
    <x v="2"/>
    <d v="2011-09-24T17:02:33"/>
    <x v="463"/>
    <x v="463"/>
    <x v="463"/>
  </r>
  <r>
    <n v="464"/>
    <s v="PokÃ©Movie - A PokÃ©monâ„¢ school project"/>
    <s v="We are three students that want to make a short PokÃ©mon movie as a school project!"/>
    <x v="132"/>
    <n v="1"/>
    <x v="2"/>
    <x v="12"/>
    <x v="3"/>
    <n v="1463602935"/>
    <n v="1461874935"/>
    <b v="0"/>
    <n v="1"/>
    <b v="0"/>
    <s v="film &amp; video/animation"/>
    <n v="9.9009900990099011E-4"/>
    <n v="1"/>
    <x v="0"/>
    <s v="animation"/>
    <x v="2"/>
    <d v="2016-05-18T20:22:15"/>
    <x v="464"/>
    <x v="464"/>
    <x v="464"/>
  </r>
  <r>
    <n v="465"/>
    <s v="&quot;Amp&quot; A Story About a Robot"/>
    <s v="&quot;Amp&quot; is a short film about a robot with needs."/>
    <x v="133"/>
    <n v="138"/>
    <x v="2"/>
    <x v="0"/>
    <x v="0"/>
    <n v="1403837574"/>
    <n v="1402455174"/>
    <b v="0"/>
    <n v="8"/>
    <b v="0"/>
    <s v="film &amp; video/animation"/>
    <n v="0.26953125"/>
    <n v="17.25"/>
    <x v="0"/>
    <s v="animation"/>
    <x v="2"/>
    <d v="2014-06-27T02:52:54"/>
    <x v="465"/>
    <x v="465"/>
    <x v="46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x v="0"/>
    <n v="1347057464"/>
    <n v="1344465464"/>
    <b v="0"/>
    <n v="5"/>
    <b v="0"/>
    <s v="film &amp; video/animation"/>
    <n v="7.6E-3"/>
    <n v="15.2"/>
    <x v="0"/>
    <s v="animation"/>
    <x v="2"/>
    <d v="2012-09-07T22:37:44"/>
    <x v="466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x v="0"/>
    <n v="1348849134"/>
    <n v="1344961134"/>
    <b v="0"/>
    <n v="39"/>
    <b v="0"/>
    <s v="film &amp; video/animation"/>
    <n v="0.21575"/>
    <n v="110.64102564102564"/>
    <x v="0"/>
    <s v="animation"/>
    <x v="2"/>
    <d v="2012-09-28T16:18:54"/>
    <x v="467"/>
    <x v="467"/>
    <x v="467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x v="0"/>
    <n v="1341978665"/>
    <n v="1336795283"/>
    <b v="0"/>
    <n v="0"/>
    <b v="0"/>
    <s v="film &amp; video/animation"/>
    <n v="0"/>
    <n v="0"/>
    <x v="0"/>
    <s v="animation"/>
    <x v="2"/>
    <d v="2012-07-11T03:51:05"/>
    <x v="468"/>
    <x v="468"/>
    <x v="468"/>
  </r>
  <r>
    <n v="469"/>
    <s v="Dreamland PERSONALISED Animated Shorts Film"/>
    <s v="Create a personalised animation film using your child's name and photo."/>
    <x v="12"/>
    <n v="0"/>
    <x v="2"/>
    <x v="1"/>
    <x v="1"/>
    <n v="1409960724"/>
    <n v="1404776724"/>
    <b v="0"/>
    <n v="0"/>
    <b v="0"/>
    <s v="film &amp; video/animation"/>
    <n v="0"/>
    <n v="0"/>
    <x v="0"/>
    <s v="animation"/>
    <x v="2"/>
    <d v="2014-09-05T23:45:24"/>
    <x v="469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x v="0"/>
    <n v="1389844800"/>
    <n v="1385524889"/>
    <b v="0"/>
    <n v="2"/>
    <b v="0"/>
    <s v="film &amp; video/animation"/>
    <n v="1.0200000000000001E-2"/>
    <n v="25.5"/>
    <x v="0"/>
    <s v="animation"/>
    <x v="2"/>
    <d v="2014-01-16T04:00:00"/>
    <x v="470"/>
    <x v="470"/>
    <x v="470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x v="0"/>
    <n v="1397924379"/>
    <n v="1394039979"/>
    <b v="0"/>
    <n v="170"/>
    <b v="0"/>
    <s v="film &amp; video/animation"/>
    <n v="0.11892727272727273"/>
    <n v="38.476470588235294"/>
    <x v="0"/>
    <s v="animation"/>
    <x v="2"/>
    <d v="2014-04-19T16:19:39"/>
    <x v="471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x v="0"/>
    <n v="1408831718"/>
    <n v="1406239718"/>
    <b v="0"/>
    <n v="5"/>
    <b v="0"/>
    <s v="film &amp; video/animation"/>
    <n v="0.17624999999999999"/>
    <n v="28.2"/>
    <x v="0"/>
    <s v="animation"/>
    <x v="2"/>
    <d v="2014-08-23T22:08:38"/>
    <x v="472"/>
    <x v="472"/>
    <x v="472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x v="0"/>
    <n v="1410972319"/>
    <n v="1408380319"/>
    <b v="0"/>
    <n v="14"/>
    <b v="0"/>
    <s v="film &amp; video/animation"/>
    <n v="2.87E-2"/>
    <n v="61.5"/>
    <x v="0"/>
    <s v="animation"/>
    <x v="2"/>
    <d v="2014-09-17T16:45:19"/>
    <x v="473"/>
    <x v="473"/>
    <x v="473"/>
  </r>
  <r>
    <n v="474"/>
    <s v="TAO Mr. Fantastic!!"/>
    <s v="Time travel the light Mr. Fantastic!  Spin the dimensions toward other continuums and worlds.  Hold onto your panties."/>
    <x v="126"/>
    <n v="1"/>
    <x v="2"/>
    <x v="0"/>
    <x v="0"/>
    <n v="1487318029"/>
    <n v="1484726029"/>
    <b v="0"/>
    <n v="1"/>
    <b v="0"/>
    <s v="film &amp; video/animation"/>
    <n v="3.0303030303030303E-4"/>
    <n v="1"/>
    <x v="0"/>
    <s v="animation"/>
    <x v="2"/>
    <d v="2017-02-17T07:53:49"/>
    <x v="474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x v="0"/>
    <n v="1430877843"/>
    <n v="1428285843"/>
    <b v="0"/>
    <n v="0"/>
    <b v="0"/>
    <s v="film &amp; video/animation"/>
    <n v="0"/>
    <n v="0"/>
    <x v="0"/>
    <s v="animation"/>
    <x v="2"/>
    <d v="2015-05-06T02:04:03"/>
    <x v="475"/>
    <x v="475"/>
    <x v="475"/>
  </r>
  <r>
    <n v="476"/>
    <s v="Sight Word Music Videos"/>
    <s v="Animated Music Videos that teach kids how to read."/>
    <x v="135"/>
    <n v="4906.59"/>
    <x v="2"/>
    <x v="0"/>
    <x v="0"/>
    <n v="1401767940"/>
    <n v="1398727441"/>
    <b v="0"/>
    <n v="124"/>
    <b v="0"/>
    <s v="film &amp; video/animation"/>
    <n v="2.2302681818181819E-2"/>
    <n v="39.569274193548388"/>
    <x v="0"/>
    <s v="animation"/>
    <x v="2"/>
    <d v="2014-06-03T03:59:00"/>
    <x v="476"/>
    <x v="476"/>
    <x v="476"/>
  </r>
  <r>
    <n v="477"/>
    <s v="Hymn of Unity"/>
    <s v="A Comedy-drama animation revolving around a man who finds a problematic pair of headphones that literally take over his whole life."/>
    <x v="15"/>
    <n v="0"/>
    <x v="2"/>
    <x v="0"/>
    <x v="0"/>
    <n v="1337371334"/>
    <n v="1332187334"/>
    <b v="0"/>
    <n v="0"/>
    <b v="0"/>
    <s v="film &amp; video/animation"/>
    <n v="0"/>
    <n v="0"/>
    <x v="0"/>
    <s v="animation"/>
    <x v="2"/>
    <d v="2012-05-18T20:02:14"/>
    <x v="477"/>
    <x v="477"/>
    <x v="477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x v="0"/>
    <n v="1427921509"/>
    <n v="1425333109"/>
    <b v="0"/>
    <n v="0"/>
    <b v="0"/>
    <s v="film &amp; video/animation"/>
    <n v="0"/>
    <n v="0"/>
    <x v="0"/>
    <s v="animation"/>
    <x v="2"/>
    <d v="2015-04-01T20:51:49"/>
    <x v="478"/>
    <x v="478"/>
    <x v="478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x v="0"/>
    <n v="1416566835"/>
    <n v="1411379235"/>
    <b v="0"/>
    <n v="55"/>
    <b v="0"/>
    <s v="film &amp; video/animation"/>
    <n v="0.3256"/>
    <n v="88.8"/>
    <x v="0"/>
    <s v="animation"/>
    <x v="2"/>
    <d v="2014-11-21T10:47:15"/>
    <x v="479"/>
    <x v="479"/>
    <x v="479"/>
  </r>
  <r>
    <n v="480"/>
    <s v="The CafÃ©"/>
    <s v="To court his muse, an artist must first outsmart her dog.  A short animated film collaboration by Dana and Terrence Masson."/>
    <x v="79"/>
    <n v="7764"/>
    <x v="2"/>
    <x v="0"/>
    <x v="0"/>
    <n v="1376049615"/>
    <n v="1373457615"/>
    <b v="0"/>
    <n v="140"/>
    <b v="0"/>
    <s v="film &amp; video/animation"/>
    <n v="0.19409999999999999"/>
    <n v="55.457142857142856"/>
    <x v="0"/>
    <s v="animation"/>
    <x v="2"/>
    <d v="2013-08-09T12:00:15"/>
    <x v="480"/>
    <x v="480"/>
    <x v="480"/>
  </r>
  <r>
    <n v="481"/>
    <s v="ERA"/>
    <s v="The year is 2043. Test subject David Beck has been augmented with psychokinetic abilities. He uses his newfound gifts to thwart evil."/>
    <x v="11"/>
    <n v="1830"/>
    <x v="2"/>
    <x v="0"/>
    <x v="0"/>
    <n v="1349885289"/>
    <n v="1347293289"/>
    <b v="0"/>
    <n v="21"/>
    <b v="0"/>
    <s v="film &amp; video/animation"/>
    <n v="6.0999999999999999E-2"/>
    <n v="87.142857142857139"/>
    <x v="0"/>
    <s v="animation"/>
    <x v="2"/>
    <d v="2012-10-10T16:08:09"/>
    <x v="481"/>
    <x v="481"/>
    <x v="481"/>
  </r>
  <r>
    <n v="482"/>
    <s v="Animated Stand-up Routines Shenanigans"/>
    <s v="Help me quit my day job and also create animated Stand-up routines from local up and coming comedians."/>
    <x v="3"/>
    <n v="10"/>
    <x v="2"/>
    <x v="0"/>
    <x v="0"/>
    <n v="1460644440"/>
    <n v="1458336690"/>
    <b v="0"/>
    <n v="1"/>
    <b v="0"/>
    <s v="film &amp; video/animation"/>
    <n v="1E-3"/>
    <n v="10"/>
    <x v="0"/>
    <s v="animation"/>
    <x v="2"/>
    <d v="2016-04-14T14:34:00"/>
    <x v="482"/>
    <x v="482"/>
    <x v="48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x v="1"/>
    <n v="1359434672"/>
    <n v="1354250672"/>
    <b v="0"/>
    <n v="147"/>
    <b v="0"/>
    <s v="film &amp; video/animation"/>
    <n v="0.502"/>
    <n v="51.224489795918366"/>
    <x v="0"/>
    <s v="animation"/>
    <x v="2"/>
    <d v="2013-01-29T04:44:32"/>
    <x v="483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x v="1"/>
    <n v="1446766372"/>
    <n v="1443220372"/>
    <b v="0"/>
    <n v="11"/>
    <b v="0"/>
    <s v="film &amp; video/animation"/>
    <n v="1.8625E-3"/>
    <n v="13.545454545454545"/>
    <x v="0"/>
    <s v="animation"/>
    <x v="2"/>
    <d v="2015-11-05T23:32:52"/>
    <x v="484"/>
    <x v="484"/>
    <x v="484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x v="1"/>
    <n v="1368792499"/>
    <n v="1366200499"/>
    <b v="0"/>
    <n v="125"/>
    <b v="0"/>
    <s v="film &amp; video/animation"/>
    <n v="0.21906971229845085"/>
    <n v="66.520080000000007"/>
    <x v="0"/>
    <s v="animation"/>
    <x v="2"/>
    <d v="2013-05-17T12:08:19"/>
    <x v="48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x v="2"/>
    <n v="1401662239"/>
    <n v="1399070239"/>
    <b v="0"/>
    <n v="1"/>
    <b v="0"/>
    <s v="film &amp; video/animation"/>
    <n v="9.0909090909090904E-5"/>
    <n v="50"/>
    <x v="0"/>
    <s v="animation"/>
    <x v="2"/>
    <d v="2014-06-01T22:37:19"/>
    <x v="486"/>
    <x v="486"/>
    <x v="486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x v="5"/>
    <n v="1482678994"/>
    <n v="1477491394"/>
    <b v="0"/>
    <n v="0"/>
    <b v="0"/>
    <s v="film &amp; video/animation"/>
    <n v="0"/>
    <n v="0"/>
    <x v="0"/>
    <s v="animation"/>
    <x v="2"/>
    <d v="2016-12-25T15:16:34"/>
    <x v="487"/>
    <x v="487"/>
    <x v="487"/>
  </r>
  <r>
    <n v="488"/>
    <s v="City Animals independent cartoon series"/>
    <s v="When humans left the earth, the animals took over the city. What could go wrong? Well...everything!"/>
    <x v="14"/>
    <n v="0"/>
    <x v="2"/>
    <x v="0"/>
    <x v="0"/>
    <n v="1483924700"/>
    <n v="1481332700"/>
    <b v="0"/>
    <n v="0"/>
    <b v="0"/>
    <s v="film &amp; video/animation"/>
    <n v="0"/>
    <n v="0"/>
    <x v="0"/>
    <s v="animation"/>
    <x v="2"/>
    <d v="2017-01-09T01:18:20"/>
    <x v="488"/>
    <x v="488"/>
    <x v="488"/>
  </r>
  <r>
    <n v="489"/>
    <s v="THE GUINEAS SHOW"/>
    <s v="Help America's favorite dysfunctional immigrant family THE GUINEAS launch the first season of their animated web series."/>
    <x v="138"/>
    <n v="215"/>
    <x v="2"/>
    <x v="0"/>
    <x v="0"/>
    <n v="1325763180"/>
    <n v="1323084816"/>
    <b v="0"/>
    <n v="3"/>
    <b v="0"/>
    <s v="film &amp; video/animation"/>
    <n v="2.8667813379201833E-3"/>
    <n v="71.666666666666671"/>
    <x v="0"/>
    <s v="animation"/>
    <x v="2"/>
    <d v="2012-01-05T11:33:00"/>
    <x v="489"/>
    <x v="489"/>
    <x v="489"/>
  </r>
  <r>
    <n v="490"/>
    <s v="PROJECT IS CANCELLED"/>
    <s v="Cancelled"/>
    <x v="28"/>
    <n v="0"/>
    <x v="2"/>
    <x v="0"/>
    <x v="0"/>
    <n v="1345677285"/>
    <n v="1343085285"/>
    <b v="0"/>
    <n v="0"/>
    <b v="0"/>
    <s v="film &amp; video/animation"/>
    <n v="0"/>
    <n v="0"/>
    <x v="0"/>
    <s v="animation"/>
    <x v="2"/>
    <d v="2012-08-22T23:14:45"/>
    <x v="490"/>
    <x v="490"/>
    <x v="490"/>
  </r>
  <r>
    <n v="491"/>
    <s v="Guess What? Gus"/>
    <s v="&quot;Guess What? Gus&quot; is a magical animated comedy that follow a new kid who playful antics for attention make the news."/>
    <x v="3"/>
    <n v="0"/>
    <x v="2"/>
    <x v="0"/>
    <x v="0"/>
    <n v="1453937699"/>
    <n v="1451345699"/>
    <b v="0"/>
    <n v="0"/>
    <b v="0"/>
    <s v="film &amp; video/animation"/>
    <n v="0"/>
    <n v="0"/>
    <x v="0"/>
    <s v="animation"/>
    <x v="2"/>
    <d v="2016-01-27T23:34:59"/>
    <x v="491"/>
    <x v="491"/>
    <x v="491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x v="9"/>
    <n v="1476319830"/>
    <n v="1471135830"/>
    <b v="0"/>
    <n v="0"/>
    <b v="0"/>
    <s v="film &amp; video/animation"/>
    <n v="0"/>
    <n v="0"/>
    <x v="0"/>
    <s v="animation"/>
    <x v="2"/>
    <d v="2016-10-13T00:50:30"/>
    <x v="492"/>
    <x v="492"/>
    <x v="492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x v="1"/>
    <n v="1432142738"/>
    <n v="1429550738"/>
    <b v="0"/>
    <n v="0"/>
    <b v="0"/>
    <s v="film &amp; video/animation"/>
    <n v="0"/>
    <n v="0"/>
    <x v="0"/>
    <s v="animation"/>
    <x v="2"/>
    <d v="2015-05-20T17:25:38"/>
    <x v="493"/>
    <x v="493"/>
    <x v="493"/>
  </r>
  <r>
    <n v="494"/>
    <s v="The Grigori"/>
    <s v="Angels come to Earth in human disguise to deceive mankind, rule the Earth as gods, create a hybrid army &amp; destroy all who oppose them."/>
    <x v="22"/>
    <n v="31"/>
    <x v="2"/>
    <x v="0"/>
    <x v="0"/>
    <n v="1404356400"/>
    <n v="1402343765"/>
    <b v="0"/>
    <n v="3"/>
    <b v="0"/>
    <s v="film &amp; video/animation"/>
    <n v="1.5499999999999999E-3"/>
    <n v="10.333333333333334"/>
    <x v="0"/>
    <s v="animation"/>
    <x v="2"/>
    <d v="2014-07-03T03:00:00"/>
    <x v="494"/>
    <x v="494"/>
    <x v="494"/>
  </r>
  <r>
    <n v="495"/>
    <s v="Average Heroes pilot"/>
    <s v="two friends set out to conquer and reach the level cap of the quest watch, how will they do it when they're 2 teenage idiots"/>
    <x v="39"/>
    <n v="0"/>
    <x v="2"/>
    <x v="0"/>
    <x v="0"/>
    <n v="1437076305"/>
    <n v="1434484305"/>
    <b v="0"/>
    <n v="0"/>
    <b v="0"/>
    <s v="film &amp; video/animation"/>
    <n v="0"/>
    <n v="0"/>
    <x v="0"/>
    <s v="animation"/>
    <x v="2"/>
    <d v="2015-07-16T19:51:45"/>
    <x v="495"/>
    <x v="495"/>
    <x v="495"/>
  </r>
  <r>
    <n v="496"/>
    <s v="Airships and Anatasia: The Movie"/>
    <s v="The movie is about the adventures of Ethan, Danna, The mysterious inventor and more."/>
    <x v="127"/>
    <n v="1"/>
    <x v="2"/>
    <x v="0"/>
    <x v="0"/>
    <n v="1392070874"/>
    <n v="1386886874"/>
    <b v="0"/>
    <n v="1"/>
    <b v="0"/>
    <s v="film &amp; video/animation"/>
    <n v="1.6666666666666667E-5"/>
    <n v="1"/>
    <x v="0"/>
    <s v="animation"/>
    <x v="2"/>
    <d v="2014-02-10T22:21:14"/>
    <x v="496"/>
    <x v="496"/>
    <x v="496"/>
  </r>
  <r>
    <n v="497"/>
    <s v="Galaxy Probe Kids"/>
    <s v="live-action/animated series pilot."/>
    <x v="140"/>
    <n v="30"/>
    <x v="2"/>
    <x v="0"/>
    <x v="0"/>
    <n v="1419483600"/>
    <n v="1414889665"/>
    <b v="0"/>
    <n v="3"/>
    <b v="0"/>
    <s v="film &amp; video/animation"/>
    <n v="6.6964285714285711E-3"/>
    <n v="10"/>
    <x v="0"/>
    <s v="animation"/>
    <x v="2"/>
    <d v="2014-12-25T05:00:00"/>
    <x v="497"/>
    <x v="497"/>
    <x v="497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x v="0"/>
    <n v="1324664249"/>
    <n v="1321035449"/>
    <b v="0"/>
    <n v="22"/>
    <b v="0"/>
    <s v="film &amp; video/animation"/>
    <n v="4.5985132395404561E-2"/>
    <n v="136.09090909090909"/>
    <x v="0"/>
    <s v="animation"/>
    <x v="2"/>
    <d v="2011-12-23T18:17:29"/>
    <x v="498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x v="0"/>
    <n v="1255381140"/>
    <n v="1250630968"/>
    <b v="0"/>
    <n v="26"/>
    <b v="0"/>
    <s v="film &amp; video/animation"/>
    <n v="9.5500000000000002E-2"/>
    <n v="73.461538461538467"/>
    <x v="0"/>
    <s v="animation"/>
    <x v="2"/>
    <d v="2009-10-12T20:59:00"/>
    <x v="499"/>
    <x v="499"/>
    <x v="499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x v="0"/>
    <n v="1273356960"/>
    <n v="1268255751"/>
    <b v="0"/>
    <n v="4"/>
    <b v="0"/>
    <s v="film &amp; video/animation"/>
    <n v="3.307692307692308E-2"/>
    <n v="53.75"/>
    <x v="0"/>
    <s v="animation"/>
    <x v="2"/>
    <d v="2010-05-08T22:16:00"/>
    <x v="500"/>
    <x v="500"/>
    <x v="500"/>
  </r>
  <r>
    <n v="501"/>
    <s v="World War 4"/>
    <s v="Based on the invention portfolio of a patented inventor World War Four is a look into the future of warfare and humanity as a whole"/>
    <x v="3"/>
    <n v="0"/>
    <x v="2"/>
    <x v="0"/>
    <x v="0"/>
    <n v="1310189851"/>
    <n v="1307597851"/>
    <b v="0"/>
    <n v="0"/>
    <b v="0"/>
    <s v="film &amp; video/animation"/>
    <n v="0"/>
    <n v="0"/>
    <x v="0"/>
    <s v="animation"/>
    <x v="2"/>
    <d v="2011-07-09T05:37:31"/>
    <x v="501"/>
    <x v="501"/>
    <x v="501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x v="0"/>
    <n v="1332073025"/>
    <n v="1329484625"/>
    <b v="0"/>
    <n v="4"/>
    <b v="0"/>
    <s v="film &amp; video/animation"/>
    <n v="1.15E-2"/>
    <n v="57.5"/>
    <x v="0"/>
    <s v="animation"/>
    <x v="2"/>
    <d v="2012-03-18T12:17:05"/>
    <x v="502"/>
    <x v="502"/>
    <x v="502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x v="1"/>
    <n v="1421498303"/>
    <n v="1418906303"/>
    <b v="0"/>
    <n v="9"/>
    <b v="0"/>
    <s v="film &amp; video/animation"/>
    <n v="1.7538461538461537E-2"/>
    <n v="12.666666666666666"/>
    <x v="0"/>
    <s v="animation"/>
    <x v="2"/>
    <d v="2015-01-17T12:38:23"/>
    <x v="503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x v="0"/>
    <n v="1334097387"/>
    <n v="1328916987"/>
    <b v="0"/>
    <n v="5"/>
    <b v="0"/>
    <s v="film &amp; video/animation"/>
    <n v="1.3673469387755101E-2"/>
    <n v="67"/>
    <x v="0"/>
    <s v="animation"/>
    <x v="2"/>
    <d v="2012-04-10T22:36:27"/>
    <x v="504"/>
    <x v="504"/>
    <x v="504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x v="0"/>
    <n v="1451010086"/>
    <n v="1447122086"/>
    <b v="0"/>
    <n v="14"/>
    <b v="0"/>
    <s v="film &amp; video/animation"/>
    <n v="4.3333333333333331E-3"/>
    <n v="3.7142857142857144"/>
    <x v="0"/>
    <s v="animation"/>
    <x v="2"/>
    <d v="2015-12-25T02:21:26"/>
    <x v="505"/>
    <x v="505"/>
    <x v="505"/>
  </r>
  <r>
    <n v="506"/>
    <s v="Age of Spirit: The Battle in Heaven"/>
    <s v="A feature-length 3D animation that depicts what happened when the Son of the Morning rebelled against God."/>
    <x v="61"/>
    <n v="250"/>
    <x v="2"/>
    <x v="0"/>
    <x v="0"/>
    <n v="1376140520"/>
    <n v="1373548520"/>
    <b v="0"/>
    <n v="1"/>
    <b v="0"/>
    <s v="film &amp; video/animation"/>
    <n v="1.25E-3"/>
    <n v="250"/>
    <x v="0"/>
    <s v="animation"/>
    <x v="2"/>
    <d v="2013-08-10T13:15:20"/>
    <x v="506"/>
    <x v="506"/>
    <x v="506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x v="0"/>
    <n v="1350687657"/>
    <n v="1346799657"/>
    <b v="0"/>
    <n v="10"/>
    <b v="0"/>
    <s v="film &amp; video/animation"/>
    <n v="3.2000000000000001E-2"/>
    <n v="64"/>
    <x v="0"/>
    <s v="animation"/>
    <x v="2"/>
    <d v="2012-10-19T23:00:57"/>
    <x v="507"/>
    <x v="507"/>
    <x v="50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x v="0"/>
    <n v="1337955240"/>
    <n v="1332808501"/>
    <b v="0"/>
    <n v="3"/>
    <b v="0"/>
    <s v="film &amp; video/animation"/>
    <n v="8.0000000000000002E-3"/>
    <n v="133.33333333333334"/>
    <x v="0"/>
    <s v="animation"/>
    <x v="2"/>
    <d v="2012-05-25T14:14:00"/>
    <x v="508"/>
    <x v="508"/>
    <x v="508"/>
  </r>
  <r>
    <n v="509"/>
    <s v="Indian in Chelsea - Web Animated series"/>
    <s v="A hilarious comedy podcast being turned into an animated series  about an indian servant and his boss."/>
    <x v="10"/>
    <n v="10"/>
    <x v="2"/>
    <x v="1"/>
    <x v="1"/>
    <n v="1435504170"/>
    <n v="1432912170"/>
    <b v="0"/>
    <n v="1"/>
    <b v="0"/>
    <s v="film &amp; video/animation"/>
    <n v="2E-3"/>
    <n v="10"/>
    <x v="0"/>
    <s v="animation"/>
    <x v="2"/>
    <d v="2015-06-28T15:09:30"/>
    <x v="509"/>
    <x v="509"/>
    <x v="509"/>
  </r>
  <r>
    <n v="510"/>
    <s v="TPI Episode 2: Doomsday Dean"/>
    <s v="A mile below the Franco-Swiss border Dean manages to break the Large Hadron Collider and triggers the end of the world."/>
    <x v="32"/>
    <n v="0"/>
    <x v="2"/>
    <x v="0"/>
    <x v="0"/>
    <n v="1456805639"/>
    <n v="1454213639"/>
    <b v="0"/>
    <n v="0"/>
    <b v="0"/>
    <s v="film &amp; video/animation"/>
    <n v="0"/>
    <n v="0"/>
    <x v="0"/>
    <s v="animation"/>
    <x v="2"/>
    <d v="2016-03-01T04:13:59"/>
    <x v="510"/>
    <x v="510"/>
    <x v="510"/>
  </r>
  <r>
    <n v="511"/>
    <s v="Stuck On An Eyeland"/>
    <s v="A project that incorporates animation and comic art into a relevant story. 4 boys, 1 eyeland, and a whole lot of drama!!!"/>
    <x v="10"/>
    <n v="150"/>
    <x v="2"/>
    <x v="0"/>
    <x v="0"/>
    <n v="1365228982"/>
    <n v="1362640582"/>
    <b v="0"/>
    <n v="5"/>
    <b v="0"/>
    <s v="film &amp; video/animation"/>
    <n v="0.03"/>
    <n v="30"/>
    <x v="0"/>
    <s v="animation"/>
    <x v="2"/>
    <d v="2013-04-06T06:16:22"/>
    <x v="511"/>
    <x v="511"/>
    <x v="511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x v="0"/>
    <n v="1479667727"/>
    <n v="1475776127"/>
    <b v="0"/>
    <n v="2"/>
    <b v="0"/>
    <s v="film &amp; video/animation"/>
    <n v="1.3749999999999999E-3"/>
    <n v="5.5"/>
    <x v="0"/>
    <s v="animation"/>
    <x v="2"/>
    <d v="2016-11-20T18:48:47"/>
    <x v="512"/>
    <x v="512"/>
    <x v="512"/>
  </r>
  <r>
    <n v="513"/>
    <s v="Paradigm Spiral - The Animated Series"/>
    <s v="A sci-fi fantasy 2.5D anime styled series about some guys trying to save the world, probably..."/>
    <x v="63"/>
    <n v="6962"/>
    <x v="2"/>
    <x v="0"/>
    <x v="0"/>
    <n v="1471244400"/>
    <n v="1467387705"/>
    <b v="0"/>
    <n v="68"/>
    <b v="0"/>
    <s v="film &amp; video/animation"/>
    <n v="0.13924"/>
    <n v="102.38235294117646"/>
    <x v="0"/>
    <s v="animation"/>
    <x v="2"/>
    <d v="2016-08-15T07:00:00"/>
    <x v="513"/>
    <x v="513"/>
    <x v="513"/>
  </r>
  <r>
    <n v="514"/>
    <s v="I'm Sticking With You."/>
    <s v="A film created entirely out of paper, visual effects and found objects depicts how one man created a new life for himself."/>
    <x v="15"/>
    <n v="50"/>
    <x v="2"/>
    <x v="5"/>
    <x v="5"/>
    <n v="1407595447"/>
    <n v="1405003447"/>
    <b v="0"/>
    <n v="3"/>
    <b v="0"/>
    <s v="film &amp; video/animation"/>
    <n v="3.3333333333333333E-2"/>
    <n v="16.666666666666668"/>
    <x v="0"/>
    <s v="animation"/>
    <x v="2"/>
    <d v="2014-08-09T14:44:07"/>
    <x v="514"/>
    <x v="514"/>
    <x v="514"/>
  </r>
  <r>
    <n v="515"/>
    <s v="A Tale of Faith - An Animated Short Film"/>
    <s v="A Tale of Faith is an animated short film based on the heartwarming tale by Rebbe Nachman of Breslov."/>
    <x v="143"/>
    <n v="24651"/>
    <x v="2"/>
    <x v="0"/>
    <x v="0"/>
    <n v="1451389601"/>
    <n v="1447933601"/>
    <b v="0"/>
    <n v="34"/>
    <b v="0"/>
    <s v="film &amp; video/animation"/>
    <n v="0.25413402061855672"/>
    <n v="725.02941176470586"/>
    <x v="0"/>
    <s v="animation"/>
    <x v="2"/>
    <d v="2015-12-29T11:46:41"/>
    <x v="515"/>
    <x v="515"/>
    <x v="515"/>
  </r>
  <r>
    <n v="516"/>
    <s v="Shipmates"/>
    <s v="A big brother style comedy animation series starring famous seafarers"/>
    <x v="10"/>
    <n v="0"/>
    <x v="2"/>
    <x v="1"/>
    <x v="1"/>
    <n v="1432752080"/>
    <n v="1427568080"/>
    <b v="0"/>
    <n v="0"/>
    <b v="0"/>
    <s v="film &amp; video/animation"/>
    <n v="0"/>
    <n v="0"/>
    <x v="0"/>
    <s v="animation"/>
    <x v="2"/>
    <d v="2015-05-27T18:41:20"/>
    <x v="516"/>
    <x v="516"/>
    <x v="516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x v="0"/>
    <n v="1486046761"/>
    <n v="1483454761"/>
    <b v="0"/>
    <n v="3"/>
    <b v="0"/>
    <s v="film &amp; video/animation"/>
    <n v="1.3666666666666667E-2"/>
    <n v="68.333333333333329"/>
    <x v="0"/>
    <s v="animation"/>
    <x v="2"/>
    <d v="2017-02-02T14:46:01"/>
    <x v="517"/>
    <x v="517"/>
    <x v="517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x v="0"/>
    <n v="1441550760"/>
    <n v="1438958824"/>
    <b v="0"/>
    <n v="0"/>
    <b v="0"/>
    <s v="film &amp; video/animation"/>
    <n v="0"/>
    <n v="0"/>
    <x v="0"/>
    <s v="animation"/>
    <x v="2"/>
    <d v="2015-09-06T14:46:00"/>
    <x v="518"/>
    <x v="518"/>
    <x v="518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x v="0"/>
    <n v="1354699421"/>
    <n v="1352107421"/>
    <b v="0"/>
    <n v="70"/>
    <b v="0"/>
    <s v="film &amp; video/animation"/>
    <n v="0.22881426547787684"/>
    <n v="39.228571428571428"/>
    <x v="0"/>
    <s v="animation"/>
    <x v="2"/>
    <d v="2012-12-05T09:23:41"/>
    <x v="519"/>
    <x v="519"/>
    <x v="519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x v="1"/>
    <n v="1449766261"/>
    <n v="1447174261"/>
    <b v="0"/>
    <n v="34"/>
    <b v="1"/>
    <s v="theater/plays"/>
    <n v="1.0209999999999999"/>
    <n v="150.14705882352942"/>
    <x v="1"/>
    <s v="plays"/>
    <x v="0"/>
    <d v="2015-12-10T16:51:01"/>
    <x v="520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x v="0"/>
    <n v="1477976340"/>
    <n v="1475460819"/>
    <b v="0"/>
    <n v="56"/>
    <b v="1"/>
    <s v="theater/plays"/>
    <n v="1.0464"/>
    <n v="93.428571428571431"/>
    <x v="1"/>
    <s v="plays"/>
    <x v="0"/>
    <d v="2016-11-01T04:59:00"/>
    <x v="521"/>
    <x v="521"/>
    <x v="521"/>
  </r>
  <r>
    <n v="522"/>
    <s v="COMPASS PLAYERS"/>
    <s v="*** TO MAKE DONATIONS IN THE FUTURE                                   GO TO OUR WEBSITE: www.compassplayers.com ***"/>
    <x v="9"/>
    <n v="3440"/>
    <x v="0"/>
    <x v="0"/>
    <x v="0"/>
    <n v="1458518325"/>
    <n v="1456793925"/>
    <b v="0"/>
    <n v="31"/>
    <b v="1"/>
    <s v="theater/plays"/>
    <n v="1.1466666666666667"/>
    <n v="110.96774193548387"/>
    <x v="1"/>
    <s v="plays"/>
    <x v="0"/>
    <d v="2016-03-20T23:58:45"/>
    <x v="522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x v="0"/>
    <n v="1442805076"/>
    <n v="1440213076"/>
    <b v="0"/>
    <n v="84"/>
    <b v="1"/>
    <s v="theater/plays"/>
    <n v="1.206"/>
    <n v="71.785714285714292"/>
    <x v="1"/>
    <s v="plays"/>
    <x v="0"/>
    <d v="2015-09-21T03:11:16"/>
    <x v="523"/>
    <x v="523"/>
    <x v="523"/>
  </r>
  <r>
    <n v="524"/>
    <s v="Zero Down"/>
    <s v="Angel on the Corner need YOUR help to raise Â£3,500 to take Zero Down by Sarah Hehir to the Edinburgh Fringe Festival this August!"/>
    <x v="8"/>
    <n v="3803.55"/>
    <x v="0"/>
    <x v="1"/>
    <x v="1"/>
    <n v="1464801169"/>
    <n v="1462209169"/>
    <b v="0"/>
    <n v="130"/>
    <b v="1"/>
    <s v="theater/plays"/>
    <n v="1.0867285714285715"/>
    <n v="29.258076923076924"/>
    <x v="1"/>
    <s v="plays"/>
    <x v="0"/>
    <d v="2016-06-01T17:12:49"/>
    <x v="524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x v="0"/>
    <n v="1410601041"/>
    <n v="1406713041"/>
    <b v="0"/>
    <n v="12"/>
    <b v="1"/>
    <s v="theater/plays"/>
    <n v="1"/>
    <n v="1000"/>
    <x v="1"/>
    <s v="plays"/>
    <x v="0"/>
    <d v="2014-09-13T09:37:21"/>
    <x v="525"/>
    <x v="525"/>
    <x v="525"/>
  </r>
  <r>
    <n v="526"/>
    <s v="Victory by Madicken Malm"/>
    <s v="We have a brand new play. We urgently need your help to fund our production, which opens at Theatre503 on August 18th."/>
    <x v="15"/>
    <n v="1710"/>
    <x v="0"/>
    <x v="1"/>
    <x v="1"/>
    <n v="1438966800"/>
    <n v="1436278344"/>
    <b v="0"/>
    <n v="23"/>
    <b v="1"/>
    <s v="theater/plays"/>
    <n v="1.1399999999999999"/>
    <n v="74.347826086956516"/>
    <x v="1"/>
    <s v="plays"/>
    <x v="0"/>
    <d v="2015-08-07T17:00:00"/>
    <x v="526"/>
    <x v="526"/>
    <x v="52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x v="0"/>
    <n v="1487347500"/>
    <n v="1484715366"/>
    <b v="0"/>
    <n v="158"/>
    <b v="1"/>
    <s v="theater/plays"/>
    <n v="1.0085"/>
    <n v="63.829113924050631"/>
    <x v="1"/>
    <s v="plays"/>
    <x v="0"/>
    <d v="2017-02-17T16:05:00"/>
    <x v="527"/>
    <x v="527"/>
    <x v="527"/>
  </r>
  <r>
    <n v="528"/>
    <s v="Devastated No Matter What"/>
    <s v="A Festival Backed Production of a Full-Length Play."/>
    <x v="146"/>
    <n v="1330"/>
    <x v="0"/>
    <x v="0"/>
    <x v="0"/>
    <n v="1434921600"/>
    <n v="1433109907"/>
    <b v="0"/>
    <n v="30"/>
    <b v="1"/>
    <s v="theater/plays"/>
    <n v="1.1565217391304348"/>
    <n v="44.333333333333336"/>
    <x v="1"/>
    <s v="plays"/>
    <x v="0"/>
    <d v="2015-06-21T21:20:00"/>
    <x v="528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x v="5"/>
    <n v="1484110800"/>
    <n v="1482281094"/>
    <b v="0"/>
    <n v="18"/>
    <b v="1"/>
    <s v="theater/plays"/>
    <n v="1.3041666666666667"/>
    <n v="86.944444444444443"/>
    <x v="1"/>
    <s v="plays"/>
    <x v="0"/>
    <d v="2017-01-11T05:00:00"/>
    <x v="529"/>
    <x v="529"/>
    <x v="529"/>
  </r>
  <r>
    <n v="530"/>
    <s v="Corners Grove"/>
    <s v="Corners Grove is a coming-of-age play about leaving home, gender identity and the death of Whitney Houston; will benefit Win NYC."/>
    <x v="147"/>
    <n v="3670"/>
    <x v="0"/>
    <x v="0"/>
    <x v="0"/>
    <n v="1435111200"/>
    <n v="1433254268"/>
    <b v="0"/>
    <n v="29"/>
    <b v="1"/>
    <s v="theater/plays"/>
    <n v="1.0778267254038179"/>
    <n v="126.55172413793103"/>
    <x v="1"/>
    <s v="plays"/>
    <x v="0"/>
    <d v="2015-06-24T02:00:00"/>
    <x v="530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x v="0"/>
    <n v="1481957940"/>
    <n v="1478050429"/>
    <b v="0"/>
    <n v="31"/>
    <b v="1"/>
    <s v="theater/plays"/>
    <n v="1"/>
    <n v="129.03225806451613"/>
    <x v="1"/>
    <s v="plays"/>
    <x v="0"/>
    <d v="2016-12-17T06:59:00"/>
    <x v="531"/>
    <x v="531"/>
    <x v="531"/>
  </r>
  <r>
    <n v="532"/>
    <s v="Walken On Sunshine"/>
    <s v="A fast paced, comedic play about an anxiety-ridden filmmaker who lies to investors about having Christopher Walken in his film."/>
    <x v="3"/>
    <n v="12325"/>
    <x v="0"/>
    <x v="0"/>
    <x v="0"/>
    <n v="1463098208"/>
    <n v="1460506208"/>
    <b v="0"/>
    <n v="173"/>
    <b v="1"/>
    <s v="theater/plays"/>
    <n v="1.2324999999999999"/>
    <n v="71.242774566473983"/>
    <x v="1"/>
    <s v="plays"/>
    <x v="0"/>
    <d v="2016-05-13T00:10:08"/>
    <x v="532"/>
    <x v="532"/>
    <x v="532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x v="1"/>
    <n v="1463394365"/>
    <n v="1461320765"/>
    <b v="0"/>
    <n v="17"/>
    <b v="1"/>
    <s v="theater/plays"/>
    <n v="1.002"/>
    <n v="117.88235294117646"/>
    <x v="1"/>
    <s v="plays"/>
    <x v="0"/>
    <d v="2016-05-16T10:26:05"/>
    <x v="533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x v="8"/>
    <n v="1446418800"/>
    <n v="1443036470"/>
    <b v="0"/>
    <n v="48"/>
    <b v="1"/>
    <s v="theater/plays"/>
    <n v="1.0466666666666666"/>
    <n v="327.08333333333331"/>
    <x v="1"/>
    <s v="plays"/>
    <x v="0"/>
    <d v="2015-11-01T23:00:00"/>
    <x v="534"/>
    <x v="534"/>
    <x v="534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x v="1"/>
    <n v="1483707905"/>
    <n v="1481115905"/>
    <b v="0"/>
    <n v="59"/>
    <b v="1"/>
    <s v="theater/plays"/>
    <n v="1.0249999999999999"/>
    <n v="34.745762711864408"/>
    <x v="1"/>
    <s v="plays"/>
    <x v="0"/>
    <d v="2017-01-06T13:05:05"/>
    <x v="535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x v="1"/>
    <n v="1438624800"/>
    <n v="1435133807"/>
    <b v="0"/>
    <n v="39"/>
    <b v="1"/>
    <s v="theater/plays"/>
    <n v="1.1825757575757576"/>
    <n v="100.06410256410257"/>
    <x v="1"/>
    <s v="plays"/>
    <x v="0"/>
    <d v="2015-08-03T18:00:00"/>
    <x v="53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x v="0"/>
    <n v="1446665191"/>
    <n v="1444069591"/>
    <b v="0"/>
    <n v="59"/>
    <b v="1"/>
    <s v="theater/plays"/>
    <n v="1.2050000000000001"/>
    <n v="40.847457627118644"/>
    <x v="1"/>
    <s v="plays"/>
    <x v="0"/>
    <d v="2015-11-04T19:26:31"/>
    <x v="537"/>
    <x v="537"/>
    <x v="537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x v="0"/>
    <n v="1463166263"/>
    <n v="1460574263"/>
    <b v="0"/>
    <n v="60"/>
    <b v="1"/>
    <s v="theater/plays"/>
    <n v="3.0242"/>
    <n v="252.01666666666668"/>
    <x v="1"/>
    <s v="plays"/>
    <x v="0"/>
    <d v="2016-05-13T19:04:23"/>
    <x v="538"/>
    <x v="538"/>
    <x v="538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x v="1"/>
    <n v="1467681107"/>
    <n v="1465866707"/>
    <b v="0"/>
    <n v="20"/>
    <b v="1"/>
    <s v="theater/plays"/>
    <n v="1.00644"/>
    <n v="25.161000000000001"/>
    <x v="1"/>
    <s v="plays"/>
    <x v="0"/>
    <d v="2016-07-05T01:11:47"/>
    <x v="539"/>
    <x v="539"/>
    <x v="539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x v="0"/>
    <n v="1423078606"/>
    <n v="1420486606"/>
    <b v="0"/>
    <n v="1"/>
    <b v="0"/>
    <s v="technology/web"/>
    <n v="6.666666666666667E-5"/>
    <n v="1"/>
    <x v="2"/>
    <s v="web"/>
    <x v="2"/>
    <d v="2015-02-04T19:36:46"/>
    <x v="540"/>
    <x v="540"/>
    <x v="540"/>
  </r>
  <r>
    <n v="541"/>
    <s v="Deviations"/>
    <s v="A website dedicated to local Kink Communities; to find others with matching interests and bring them together."/>
    <x v="37"/>
    <n v="25"/>
    <x v="2"/>
    <x v="0"/>
    <x v="0"/>
    <n v="1446080834"/>
    <n v="1443488834"/>
    <b v="0"/>
    <n v="1"/>
    <b v="0"/>
    <s v="technology/web"/>
    <n v="5.5555555555555558E-3"/>
    <n v="25"/>
    <x v="2"/>
    <s v="web"/>
    <x v="2"/>
    <d v="2015-10-29T01:07:14"/>
    <x v="541"/>
    <x v="541"/>
    <x v="541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x v="0"/>
    <n v="1462293716"/>
    <n v="1457113316"/>
    <b v="0"/>
    <n v="1"/>
    <b v="0"/>
    <s v="technology/web"/>
    <n v="3.9999999999999998E-6"/>
    <n v="1"/>
    <x v="2"/>
    <s v="web"/>
    <x v="2"/>
    <d v="2016-05-03T16:41:56"/>
    <x v="542"/>
    <x v="542"/>
    <x v="54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x v="2"/>
    <n v="1414807962"/>
    <n v="1412215962"/>
    <b v="0"/>
    <n v="2"/>
    <b v="0"/>
    <s v="technology/web"/>
    <n v="3.1818181818181819E-3"/>
    <n v="35"/>
    <x v="2"/>
    <s v="web"/>
    <x v="2"/>
    <d v="2014-11-01T02:12:42"/>
    <x v="543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x v="0"/>
    <n v="1467647160"/>
    <n v="1465055160"/>
    <b v="0"/>
    <n v="2"/>
    <b v="0"/>
    <s v="technology/web"/>
    <n v="1.2E-2"/>
    <n v="3"/>
    <x v="2"/>
    <s v="web"/>
    <x v="2"/>
    <d v="2016-07-04T15:46:00"/>
    <x v="544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x v="3"/>
    <n v="1447600389"/>
    <n v="1444140789"/>
    <b v="0"/>
    <n v="34"/>
    <b v="0"/>
    <s v="technology/web"/>
    <n v="0.27383999999999997"/>
    <n v="402.70588235294116"/>
    <x v="2"/>
    <s v="web"/>
    <x v="2"/>
    <d v="2015-11-15T15:13:09"/>
    <x v="545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x v="0"/>
    <n v="1445097715"/>
    <n v="1441209715"/>
    <b v="0"/>
    <n v="2"/>
    <b v="0"/>
    <s v="technology/web"/>
    <n v="8.6666666666666663E-4"/>
    <n v="26"/>
    <x v="2"/>
    <s v="web"/>
    <x v="2"/>
    <d v="2015-10-17T16:01:55"/>
    <x v="546"/>
    <x v="546"/>
    <x v="546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x v="1"/>
    <n v="1455122564"/>
    <n v="1452530564"/>
    <b v="0"/>
    <n v="0"/>
    <b v="0"/>
    <s v="technology/web"/>
    <n v="0"/>
    <n v="0"/>
    <x v="2"/>
    <s v="web"/>
    <x v="2"/>
    <d v="2016-02-10T16:42:44"/>
    <x v="547"/>
    <x v="547"/>
    <x v="54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x v="1"/>
    <n v="1446154848"/>
    <n v="1443562848"/>
    <b v="0"/>
    <n v="1"/>
    <b v="0"/>
    <s v="technology/web"/>
    <n v="8.9999999999999998E-4"/>
    <n v="9"/>
    <x v="2"/>
    <s v="web"/>
    <x v="2"/>
    <d v="2015-10-29T21:40:48"/>
    <x v="548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x v="1"/>
    <n v="1436368622"/>
    <n v="1433776622"/>
    <b v="0"/>
    <n v="8"/>
    <b v="0"/>
    <s v="technology/web"/>
    <n v="2.7199999999999998E-2"/>
    <n v="8.5"/>
    <x v="2"/>
    <s v="web"/>
    <x v="2"/>
    <d v="2015-07-08T15:17:02"/>
    <x v="549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x v="5"/>
    <n v="1485838800"/>
    <n v="1484756245"/>
    <b v="0"/>
    <n v="4"/>
    <b v="0"/>
    <s v="technology/web"/>
    <n v="7.0000000000000001E-3"/>
    <n v="8.75"/>
    <x v="2"/>
    <s v="web"/>
    <x v="2"/>
    <d v="2017-01-31T05:00:00"/>
    <x v="550"/>
    <x v="550"/>
    <x v="55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x v="0"/>
    <n v="1438451580"/>
    <n v="1434609424"/>
    <b v="0"/>
    <n v="28"/>
    <b v="0"/>
    <s v="technology/web"/>
    <n v="5.0413333333333331E-2"/>
    <n v="135.03571428571428"/>
    <x v="2"/>
    <s v="web"/>
    <x v="2"/>
    <d v="2015-08-01T17:53:00"/>
    <x v="551"/>
    <x v="551"/>
    <x v="551"/>
  </r>
  <r>
    <n v="552"/>
    <s v="Spinnable Social Media"/>
    <s v="Axoral is a 3d interactive social media interface, with the potential to be so much more, but we need your help!"/>
    <x v="101"/>
    <n v="0"/>
    <x v="2"/>
    <x v="5"/>
    <x v="5"/>
    <n v="1452350896"/>
    <n v="1447166896"/>
    <b v="0"/>
    <n v="0"/>
    <b v="0"/>
    <s v="technology/web"/>
    <n v="0"/>
    <n v="0"/>
    <x v="2"/>
    <s v="web"/>
    <x v="2"/>
    <d v="2016-01-09T14:48:16"/>
    <x v="552"/>
    <x v="552"/>
    <x v="552"/>
  </r>
  <r>
    <n v="553"/>
    <s v="sellorshopusa.com"/>
    <s v="Groundbreaking New Classifieds Website Grows Into Largest Nationwide Coverage By Turning Users Into Entrepreneurs"/>
    <x v="31"/>
    <n v="123"/>
    <x v="2"/>
    <x v="0"/>
    <x v="0"/>
    <n v="1415988991"/>
    <n v="1413393391"/>
    <b v="0"/>
    <n v="6"/>
    <b v="0"/>
    <s v="technology/web"/>
    <n v="4.9199999999999999E-3"/>
    <n v="20.5"/>
    <x v="2"/>
    <s v="web"/>
    <x v="2"/>
    <d v="2014-11-14T18:16:31"/>
    <x v="553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x v="0"/>
    <n v="1413735972"/>
    <n v="1411143972"/>
    <b v="0"/>
    <n v="22"/>
    <b v="0"/>
    <s v="technology/web"/>
    <n v="0.36589147286821705"/>
    <n v="64.36363636363636"/>
    <x v="2"/>
    <s v="web"/>
    <x v="2"/>
    <d v="2014-10-19T16:26:12"/>
    <x v="554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x v="1"/>
    <n v="1465720143"/>
    <n v="1463128143"/>
    <b v="0"/>
    <n v="0"/>
    <b v="0"/>
    <s v="technology/web"/>
    <n v="0"/>
    <n v="0"/>
    <x v="2"/>
    <s v="web"/>
    <x v="2"/>
    <d v="2016-06-12T08:29:03"/>
    <x v="555"/>
    <x v="555"/>
    <x v="555"/>
  </r>
  <r>
    <n v="556"/>
    <s v="Braille Academy"/>
    <s v="An educational platform for learning Unified English Braille Code"/>
    <x v="6"/>
    <n v="200"/>
    <x v="2"/>
    <x v="0"/>
    <x v="0"/>
    <n v="1452112717"/>
    <n v="1449520717"/>
    <b v="0"/>
    <n v="1"/>
    <b v="0"/>
    <s v="technology/web"/>
    <n v="2.5000000000000001E-2"/>
    <n v="200"/>
    <x v="2"/>
    <s v="web"/>
    <x v="2"/>
    <d v="2016-01-06T20:38:37"/>
    <x v="556"/>
    <x v="556"/>
    <x v="556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x v="3"/>
    <n v="1480721803"/>
    <n v="1478126203"/>
    <b v="0"/>
    <n v="20"/>
    <b v="0"/>
    <s v="technology/web"/>
    <n v="9.1066666666666674E-3"/>
    <n v="68.3"/>
    <x v="2"/>
    <s v="web"/>
    <x v="2"/>
    <d v="2016-12-02T23:36:43"/>
    <x v="557"/>
    <x v="557"/>
    <x v="55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x v="0"/>
    <n v="1427227905"/>
    <n v="1424639505"/>
    <b v="0"/>
    <n v="0"/>
    <b v="0"/>
    <s v="technology/web"/>
    <n v="0"/>
    <n v="0"/>
    <x v="2"/>
    <s v="web"/>
    <x v="2"/>
    <d v="2015-03-24T20:11:45"/>
    <x v="558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x v="0"/>
    <n v="1449989260"/>
    <n v="1447397260"/>
    <b v="0"/>
    <n v="1"/>
    <b v="0"/>
    <s v="technology/web"/>
    <n v="2.0833333333333335E-4"/>
    <n v="50"/>
    <x v="2"/>
    <s v="web"/>
    <x v="2"/>
    <d v="2015-12-13T06:47:40"/>
    <x v="559"/>
    <x v="559"/>
    <x v="559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x v="5"/>
    <n v="1418841045"/>
    <n v="1416249045"/>
    <b v="0"/>
    <n v="3"/>
    <b v="0"/>
    <s v="technology/web"/>
    <n v="1.2E-4"/>
    <n v="4"/>
    <x v="2"/>
    <s v="web"/>
    <x v="2"/>
    <d v="2014-12-17T18:30:45"/>
    <x v="560"/>
    <x v="560"/>
    <x v="560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x v="0"/>
    <n v="1445874513"/>
    <n v="1442850513"/>
    <b v="0"/>
    <n v="2"/>
    <b v="0"/>
    <s v="technology/web"/>
    <n v="3.6666666666666666E-3"/>
    <n v="27.5"/>
    <x v="2"/>
    <s v="web"/>
    <x v="2"/>
    <d v="2015-10-26T15:48:33"/>
    <x v="561"/>
    <x v="561"/>
    <x v="561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x v="3"/>
    <n v="1482052815"/>
    <n v="1479460815"/>
    <b v="0"/>
    <n v="0"/>
    <b v="0"/>
    <s v="technology/web"/>
    <n v="0"/>
    <n v="0"/>
    <x v="2"/>
    <s v="web"/>
    <x v="2"/>
    <d v="2016-12-18T09:20:15"/>
    <x v="562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x v="2"/>
    <n v="1424137247"/>
    <n v="1421545247"/>
    <b v="0"/>
    <n v="2"/>
    <b v="0"/>
    <s v="technology/web"/>
    <n v="9.0666666666666662E-4"/>
    <n v="34"/>
    <x v="2"/>
    <s v="web"/>
    <x v="2"/>
    <d v="2015-02-17T01:40:47"/>
    <x v="563"/>
    <x v="563"/>
    <x v="563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x v="3"/>
    <n v="1457822275"/>
    <n v="1455230275"/>
    <b v="0"/>
    <n v="1"/>
    <b v="0"/>
    <s v="technology/web"/>
    <n v="5.5555555555555558E-5"/>
    <n v="1"/>
    <x v="2"/>
    <s v="web"/>
    <x v="2"/>
    <d v="2016-03-12T22:37:55"/>
    <x v="564"/>
    <x v="564"/>
    <x v="564"/>
  </r>
  <r>
    <n v="565"/>
    <s v="EasyLearnings"/>
    <s v="Our objective is to provide a platform which helps teachers to provide courses to leaners in wide range of locations including Africa."/>
    <x v="31"/>
    <n v="0"/>
    <x v="2"/>
    <x v="1"/>
    <x v="1"/>
    <n v="1436554249"/>
    <n v="1433962249"/>
    <b v="0"/>
    <n v="0"/>
    <b v="0"/>
    <s v="technology/web"/>
    <n v="0"/>
    <n v="0"/>
    <x v="2"/>
    <s v="web"/>
    <x v="2"/>
    <d v="2015-07-10T18:50:49"/>
    <x v="565"/>
    <x v="565"/>
    <x v="565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x v="0"/>
    <n v="1468513533"/>
    <n v="1465921533"/>
    <b v="0"/>
    <n v="1"/>
    <b v="0"/>
    <s v="technology/web"/>
    <n v="2.0000000000000001E-4"/>
    <n v="1"/>
    <x v="2"/>
    <s v="web"/>
    <x v="2"/>
    <d v="2016-07-14T16:25:33"/>
    <x v="566"/>
    <x v="566"/>
    <x v="566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x v="0"/>
    <n v="1420143194"/>
    <n v="1417551194"/>
    <b v="0"/>
    <n v="0"/>
    <b v="0"/>
    <s v="technology/web"/>
    <n v="0"/>
    <n v="0"/>
    <x v="2"/>
    <s v="web"/>
    <x v="2"/>
    <d v="2015-01-01T20:13:14"/>
    <x v="56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x v="4"/>
    <n v="1452942000"/>
    <n v="1449785223"/>
    <b v="0"/>
    <n v="5"/>
    <b v="0"/>
    <s v="technology/web"/>
    <n v="0.01"/>
    <n v="49"/>
    <x v="2"/>
    <s v="web"/>
    <x v="2"/>
    <d v="2016-01-16T11:00:00"/>
    <x v="568"/>
    <x v="568"/>
    <x v="568"/>
  </r>
  <r>
    <n v="569"/>
    <s v="Mioti"/>
    <s v="Mioti is an indie game marketplace that doubles as a community for developers to join networks and discuss projects."/>
    <x v="30"/>
    <n v="20"/>
    <x v="2"/>
    <x v="5"/>
    <x v="5"/>
    <n v="1451679612"/>
    <n v="1449087612"/>
    <b v="0"/>
    <n v="1"/>
    <b v="0"/>
    <s v="technology/web"/>
    <n v="8.0000000000000002E-3"/>
    <n v="20"/>
    <x v="2"/>
    <s v="web"/>
    <x v="2"/>
    <d v="2016-01-01T20:20:12"/>
    <x v="569"/>
    <x v="569"/>
    <x v="569"/>
  </r>
  <r>
    <n v="570"/>
    <s v="Relaunching in May"/>
    <s v="Humans have AM/FM/Satellite radio, kids have radio Disney, pets have DogCatRadio."/>
    <x v="94"/>
    <n v="142"/>
    <x v="2"/>
    <x v="0"/>
    <x v="0"/>
    <n v="1455822569"/>
    <n v="1453230569"/>
    <b v="0"/>
    <n v="1"/>
    <b v="0"/>
    <s v="technology/web"/>
    <n v="1.6705882352941177E-3"/>
    <n v="142"/>
    <x v="2"/>
    <s v="web"/>
    <x v="2"/>
    <d v="2016-02-18T19:09:29"/>
    <x v="570"/>
    <x v="570"/>
    <x v="570"/>
  </r>
  <r>
    <n v="571"/>
    <s v="Snag-A-Slip"/>
    <s v="Snag-A-Slip is an online platform that connects boaters with awesome marinas and available boat slips so that they can book with ease."/>
    <x v="31"/>
    <n v="106"/>
    <x v="2"/>
    <x v="0"/>
    <x v="0"/>
    <n v="1437969540"/>
    <n v="1436297723"/>
    <b v="0"/>
    <n v="2"/>
    <b v="0"/>
    <s v="technology/web"/>
    <n v="4.2399999999999998E-3"/>
    <n v="53"/>
    <x v="2"/>
    <s v="web"/>
    <x v="2"/>
    <d v="2015-07-27T03:59:00"/>
    <x v="571"/>
    <x v="571"/>
    <x v="571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x v="0"/>
    <n v="1446660688"/>
    <n v="1444065088"/>
    <b v="0"/>
    <n v="0"/>
    <b v="0"/>
    <s v="technology/web"/>
    <n v="0"/>
    <n v="0"/>
    <x v="2"/>
    <s v="web"/>
    <x v="2"/>
    <d v="2015-11-04T18:11:28"/>
    <x v="572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x v="0"/>
    <n v="1421543520"/>
    <n v="1416445931"/>
    <b v="0"/>
    <n v="9"/>
    <b v="0"/>
    <s v="technology/web"/>
    <n v="3.892538925389254E-3"/>
    <n v="38.444444444444443"/>
    <x v="2"/>
    <s v="web"/>
    <x v="2"/>
    <d v="2015-01-18T01:12:00"/>
    <x v="573"/>
    <x v="573"/>
    <x v="57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x v="1"/>
    <n v="1476873507"/>
    <n v="1474281507"/>
    <b v="0"/>
    <n v="4"/>
    <b v="0"/>
    <s v="technology/web"/>
    <n v="7.1556350626118068E-3"/>
    <n v="20"/>
    <x v="2"/>
    <s v="web"/>
    <x v="2"/>
    <d v="2016-10-19T10:38:27"/>
    <x v="574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x v="3"/>
    <n v="1434213443"/>
    <n v="1431621443"/>
    <b v="0"/>
    <n v="4"/>
    <b v="0"/>
    <s v="technology/web"/>
    <n v="4.3166666666666666E-3"/>
    <n v="64.75"/>
    <x v="2"/>
    <s v="web"/>
    <x v="2"/>
    <d v="2015-06-13T16:37:23"/>
    <x v="575"/>
    <x v="575"/>
    <x v="575"/>
  </r>
  <r>
    <n v="576"/>
    <s v="Uthtopia"/>
    <s v="UthTopia Is a social media organization that believes in positive online usage, youth mentorship, and youth empowerment."/>
    <x v="58"/>
    <n v="1"/>
    <x v="2"/>
    <x v="0"/>
    <x v="0"/>
    <n v="1427537952"/>
    <n v="1422357552"/>
    <b v="0"/>
    <n v="1"/>
    <b v="0"/>
    <s v="technology/web"/>
    <n v="1.2500000000000001E-5"/>
    <n v="1"/>
    <x v="2"/>
    <s v="web"/>
    <x v="2"/>
    <d v="2015-03-28T10:19:12"/>
    <x v="576"/>
    <x v="576"/>
    <x v="576"/>
  </r>
  <r>
    <n v="577"/>
    <s v="everydayrelay"/>
    <s v="Emails are one of pervasively used mode of communication today. However, emails can be personal and sometimes discretion is needed."/>
    <x v="10"/>
    <n v="10"/>
    <x v="2"/>
    <x v="0"/>
    <x v="0"/>
    <n v="1463753302"/>
    <n v="1458569302"/>
    <b v="0"/>
    <n v="1"/>
    <b v="0"/>
    <s v="technology/web"/>
    <n v="2E-3"/>
    <n v="10"/>
    <x v="2"/>
    <s v="web"/>
    <x v="2"/>
    <d v="2016-05-20T14:08:22"/>
    <x v="577"/>
    <x v="577"/>
    <x v="577"/>
  </r>
  <r>
    <n v="578"/>
    <s v="weBuy Crowdsourced Shopping"/>
    <s v="weBuy trade built on technology and Crowd Sourced Power"/>
    <x v="152"/>
    <n v="14"/>
    <x v="2"/>
    <x v="1"/>
    <x v="1"/>
    <n v="1441633993"/>
    <n v="1439560393"/>
    <b v="0"/>
    <n v="7"/>
    <b v="0"/>
    <s v="technology/web"/>
    <n v="1.12E-4"/>
    <n v="2"/>
    <x v="2"/>
    <s v="web"/>
    <x v="2"/>
    <d v="2015-09-07T13:53:13"/>
    <x v="578"/>
    <x v="578"/>
    <x v="578"/>
  </r>
  <r>
    <n v="579"/>
    <s v="Course: Learn Cryptography"/>
    <s v="Learn classic and public key cryptography with a full proof-of-concept system in JavaScript."/>
    <x v="14"/>
    <n v="175"/>
    <x v="2"/>
    <x v="0"/>
    <x v="0"/>
    <n v="1419539223"/>
    <n v="1416947223"/>
    <b v="0"/>
    <n v="5"/>
    <b v="0"/>
    <s v="technology/web"/>
    <n v="1.4583333333333334E-2"/>
    <n v="35"/>
    <x v="2"/>
    <s v="web"/>
    <x v="2"/>
    <d v="2014-12-25T20:27:03"/>
    <x v="579"/>
    <x v="579"/>
    <x v="579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x v="0"/>
    <n v="1474580867"/>
    <n v="1471988867"/>
    <b v="0"/>
    <n v="1"/>
    <b v="0"/>
    <s v="technology/web"/>
    <n v="3.3333333333333332E-4"/>
    <n v="1"/>
    <x v="2"/>
    <s v="web"/>
    <x v="2"/>
    <d v="2016-09-22T21:47:47"/>
    <x v="580"/>
    <x v="580"/>
    <x v="580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x v="0"/>
    <n v="1438474704"/>
    <n v="1435882704"/>
    <b v="0"/>
    <n v="0"/>
    <b v="0"/>
    <s v="technology/web"/>
    <n v="0"/>
    <n v="0"/>
    <x v="2"/>
    <s v="web"/>
    <x v="2"/>
    <d v="2015-08-02T00:18:24"/>
    <x v="581"/>
    <x v="581"/>
    <x v="581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x v="0"/>
    <n v="1426442400"/>
    <n v="1424454319"/>
    <b v="0"/>
    <n v="0"/>
    <b v="0"/>
    <s v="technology/web"/>
    <n v="0"/>
    <n v="0"/>
    <x v="2"/>
    <s v="web"/>
    <x v="2"/>
    <d v="2015-03-15T18:00:00"/>
    <x v="582"/>
    <x v="582"/>
    <x v="582"/>
  </r>
  <r>
    <n v="583"/>
    <s v="HackersArchive.com"/>
    <s v="HackersArchive.com will help rid the web of viruses and scams found everywhere else you look!"/>
    <x v="7"/>
    <n v="1"/>
    <x v="2"/>
    <x v="0"/>
    <x v="0"/>
    <n v="1426800687"/>
    <n v="1424212287"/>
    <b v="0"/>
    <n v="1"/>
    <b v="0"/>
    <s v="technology/web"/>
    <n v="1.1111111111111112E-4"/>
    <n v="1"/>
    <x v="2"/>
    <s v="web"/>
    <x v="2"/>
    <d v="2015-03-19T21:31:27"/>
    <x v="583"/>
    <x v="583"/>
    <x v="583"/>
  </r>
  <r>
    <n v="584"/>
    <s v="scriptCall - The Personal Presentation Platform"/>
    <s v="Script Call takes your presentation from the wall to your audience; from your device to theirs."/>
    <x v="28"/>
    <n v="10"/>
    <x v="2"/>
    <x v="0"/>
    <x v="0"/>
    <n v="1426522316"/>
    <n v="1423933916"/>
    <b v="0"/>
    <n v="2"/>
    <b v="0"/>
    <s v="technology/web"/>
    <n v="0.01"/>
    <n v="5"/>
    <x v="2"/>
    <s v="web"/>
    <x v="2"/>
    <d v="2015-03-16T16:11:56"/>
    <x v="584"/>
    <x v="584"/>
    <x v="584"/>
  </r>
  <r>
    <n v="585"/>
    <s v="Link Card"/>
    <s v="SAVE UP TO 40% WHEN YOU SPEND!_x000a__x000a_PRE-ORDER YOUR LINK CARD TODAY"/>
    <x v="7"/>
    <n v="0"/>
    <x v="2"/>
    <x v="1"/>
    <x v="1"/>
    <n v="1448928000"/>
    <n v="1444123377"/>
    <b v="0"/>
    <n v="0"/>
    <b v="0"/>
    <s v="technology/web"/>
    <n v="0"/>
    <n v="0"/>
    <x v="2"/>
    <s v="web"/>
    <x v="2"/>
    <d v="2015-12-01T00:00:00"/>
    <x v="585"/>
    <x v="585"/>
    <x v="585"/>
  </r>
  <r>
    <n v="586"/>
    <s v="Employ College 2K"/>
    <s v="Employ College is a movement for companies to hire college graduates from their respected institutions."/>
    <x v="3"/>
    <n v="56"/>
    <x v="2"/>
    <x v="0"/>
    <x v="0"/>
    <n v="1424032207"/>
    <n v="1421440207"/>
    <b v="0"/>
    <n v="4"/>
    <b v="0"/>
    <s v="technology/web"/>
    <n v="5.5999999999999999E-3"/>
    <n v="14"/>
    <x v="2"/>
    <s v="web"/>
    <x v="2"/>
    <d v="2015-02-15T20:30:07"/>
    <x v="586"/>
    <x v="586"/>
    <x v="586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x v="5"/>
    <n v="1429207833"/>
    <n v="1426615833"/>
    <b v="0"/>
    <n v="7"/>
    <b v="0"/>
    <s v="technology/web"/>
    <n v="9.0833333333333335E-2"/>
    <n v="389.28571428571428"/>
    <x v="2"/>
    <s v="web"/>
    <x v="2"/>
    <d v="2015-04-16T18:10:33"/>
    <x v="587"/>
    <x v="587"/>
    <x v="58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x v="3"/>
    <n v="1479410886"/>
    <n v="1474223286"/>
    <b v="0"/>
    <n v="2"/>
    <b v="0"/>
    <s v="technology/web"/>
    <n v="3.3444444444444443E-2"/>
    <n v="150.5"/>
    <x v="2"/>
    <s v="web"/>
    <x v="2"/>
    <d v="2016-11-17T19:28:06"/>
    <x v="588"/>
    <x v="588"/>
    <x v="588"/>
  </r>
  <r>
    <n v="589"/>
    <s v="Get Neighborly"/>
    <s v="Services closer than you think..."/>
    <x v="51"/>
    <n v="1"/>
    <x v="2"/>
    <x v="0"/>
    <x v="0"/>
    <n v="1436366699"/>
    <n v="1435070699"/>
    <b v="0"/>
    <n v="1"/>
    <b v="0"/>
    <s v="technology/web"/>
    <n v="1.3333333333333334E-4"/>
    <n v="1"/>
    <x v="2"/>
    <s v="web"/>
    <x v="2"/>
    <d v="2015-07-08T14:44:59"/>
    <x v="589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x v="1"/>
    <n v="1454936460"/>
    <n v="1452259131"/>
    <b v="0"/>
    <n v="9"/>
    <b v="0"/>
    <s v="technology/web"/>
    <n v="4.4600000000000001E-2"/>
    <n v="24.777777777777779"/>
    <x v="2"/>
    <s v="web"/>
    <x v="2"/>
    <d v="2016-02-08T13:01:00"/>
    <x v="590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x v="0"/>
    <n v="1437570130"/>
    <n v="1434978130"/>
    <b v="0"/>
    <n v="2"/>
    <b v="0"/>
    <s v="technology/web"/>
    <n v="6.0999999999999997E-4"/>
    <n v="30.5"/>
    <x v="2"/>
    <s v="web"/>
    <x v="2"/>
    <d v="2015-07-22T13:02:10"/>
    <x v="591"/>
    <x v="591"/>
    <x v="591"/>
  </r>
  <r>
    <n v="592"/>
    <s v="Go Start A Biz"/>
    <s v="Together, we can build a FREE, business start-up system that will help aspiring entrepreneurs change their economic circumstances."/>
    <x v="51"/>
    <n v="250"/>
    <x v="2"/>
    <x v="0"/>
    <x v="0"/>
    <n v="1417584860"/>
    <n v="1414992860"/>
    <b v="0"/>
    <n v="1"/>
    <b v="0"/>
    <s v="technology/web"/>
    <n v="3.3333333333333333E-2"/>
    <n v="250"/>
    <x v="2"/>
    <s v="web"/>
    <x v="2"/>
    <d v="2014-12-03T05:34:20"/>
    <x v="592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x v="1"/>
    <n v="1428333345"/>
    <n v="1425744945"/>
    <b v="0"/>
    <n v="7"/>
    <b v="0"/>
    <s v="technology/web"/>
    <n v="0.23"/>
    <n v="16.428571428571427"/>
    <x v="2"/>
    <s v="web"/>
    <x v="2"/>
    <d v="2015-04-06T15:15:45"/>
    <x v="593"/>
    <x v="593"/>
    <x v="593"/>
  </r>
  <r>
    <n v="594"/>
    <s v="Unleashed Fitness"/>
    <s v="Creating a fitness site that will change the fitness game forever!"/>
    <x v="31"/>
    <n v="26"/>
    <x v="2"/>
    <x v="0"/>
    <x v="0"/>
    <n v="1460832206"/>
    <n v="1458240206"/>
    <b v="0"/>
    <n v="2"/>
    <b v="0"/>
    <s v="technology/web"/>
    <n v="1.0399999999999999E-3"/>
    <n v="13"/>
    <x v="2"/>
    <s v="web"/>
    <x v="2"/>
    <d v="2016-04-16T18:43:26"/>
    <x v="594"/>
    <x v="594"/>
    <x v="594"/>
  </r>
  <r>
    <n v="595"/>
    <s v="MyBestInterest.org"/>
    <s v="MyBestInterest.org elminates election research by quickly identifying the candidates that will best represent your interests."/>
    <x v="57"/>
    <n v="426"/>
    <x v="2"/>
    <x v="0"/>
    <x v="0"/>
    <n v="1430703638"/>
    <n v="1426815638"/>
    <b v="0"/>
    <n v="8"/>
    <b v="0"/>
    <s v="technology/web"/>
    <n v="4.2599999999999999E-3"/>
    <n v="53.25"/>
    <x v="2"/>
    <s v="web"/>
    <x v="2"/>
    <d v="2015-05-04T01:40:38"/>
    <x v="595"/>
    <x v="595"/>
    <x v="595"/>
  </r>
  <r>
    <n v="596"/>
    <s v="DigitaliBook free library"/>
    <s v="We present digitaibook,com site which can become a free electronic library with your help,"/>
    <x v="22"/>
    <n v="6"/>
    <x v="2"/>
    <x v="0"/>
    <x v="0"/>
    <n v="1478122292"/>
    <n v="1475530292"/>
    <b v="0"/>
    <n v="2"/>
    <b v="0"/>
    <s v="technology/web"/>
    <n v="2.9999999999999997E-4"/>
    <n v="3"/>
    <x v="2"/>
    <s v="web"/>
    <x v="2"/>
    <d v="2016-11-02T21:31:32"/>
    <x v="596"/>
    <x v="596"/>
    <x v="596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x v="0"/>
    <n v="1469980800"/>
    <n v="1466787335"/>
    <b v="0"/>
    <n v="2"/>
    <b v="0"/>
    <s v="technology/web"/>
    <n v="2.6666666666666666E-3"/>
    <n v="10"/>
    <x v="2"/>
    <s v="web"/>
    <x v="2"/>
    <d v="2016-07-31T16:00:00"/>
    <x v="597"/>
    <x v="597"/>
    <x v="597"/>
  </r>
  <r>
    <n v="598"/>
    <s v="Goals not creeds"/>
    <s v="This is a project to create a crowd-funding site for Urantia Book readers worldwide."/>
    <x v="30"/>
    <n v="850"/>
    <x v="2"/>
    <x v="0"/>
    <x v="0"/>
    <n v="1417737781"/>
    <n v="1415145781"/>
    <b v="0"/>
    <n v="7"/>
    <b v="0"/>
    <s v="technology/web"/>
    <n v="0.34"/>
    <n v="121.42857142857143"/>
    <x v="2"/>
    <s v="web"/>
    <x v="2"/>
    <d v="2014-12-05T00:03:01"/>
    <x v="598"/>
    <x v="598"/>
    <x v="598"/>
  </r>
  <r>
    <n v="599"/>
    <s v="Mail 4 Jail"/>
    <s v="We send care packages to incarcerated individuals throughout the country that include specific items hand picked by the sender."/>
    <x v="63"/>
    <n v="31"/>
    <x v="2"/>
    <x v="0"/>
    <x v="0"/>
    <n v="1425827760"/>
    <n v="1423769402"/>
    <b v="0"/>
    <n v="2"/>
    <b v="0"/>
    <s v="technology/web"/>
    <n v="6.2E-4"/>
    <n v="15.5"/>
    <x v="2"/>
    <s v="web"/>
    <x v="2"/>
    <d v="2015-03-08T15:16:00"/>
    <x v="599"/>
    <x v="599"/>
    <x v="599"/>
  </r>
  <r>
    <n v="600"/>
    <s v="Anaheim California here we come but we need your help."/>
    <s v="Science Technology Engineering and Math + youth = a brighter tomorrow."/>
    <x v="10"/>
    <n v="100"/>
    <x v="1"/>
    <x v="0"/>
    <x v="0"/>
    <n v="1431198562"/>
    <n v="1426014562"/>
    <b v="0"/>
    <n v="1"/>
    <b v="0"/>
    <s v="technology/web"/>
    <n v="0.02"/>
    <n v="100"/>
    <x v="2"/>
    <s v="web"/>
    <x v="1"/>
    <d v="2015-05-09T19:09:22"/>
    <x v="600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x v="5"/>
    <n v="1419626139"/>
    <n v="1417034139"/>
    <b v="0"/>
    <n v="6"/>
    <b v="0"/>
    <s v="technology/web"/>
    <n v="1.4E-2"/>
    <n v="23.333333333333332"/>
    <x v="2"/>
    <s v="web"/>
    <x v="1"/>
    <d v="2014-12-26T20:35:39"/>
    <x v="601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x v="0"/>
    <n v="1434654215"/>
    <n v="1432062215"/>
    <b v="0"/>
    <n v="0"/>
    <b v="0"/>
    <s v="technology/web"/>
    <n v="0"/>
    <n v="0"/>
    <x v="2"/>
    <s v="web"/>
    <x v="1"/>
    <d v="2015-06-18T19:03:35"/>
    <x v="602"/>
    <x v="602"/>
    <x v="602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x v="0"/>
    <n v="1408029623"/>
    <n v="1405437623"/>
    <b v="0"/>
    <n v="13"/>
    <b v="0"/>
    <s v="technology/web"/>
    <n v="3.9334666666666664E-2"/>
    <n v="45.386153846153846"/>
    <x v="2"/>
    <s v="web"/>
    <x v="1"/>
    <d v="2014-08-14T15:20:23"/>
    <x v="603"/>
    <x v="603"/>
    <x v="60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x v="0"/>
    <n v="1409187056"/>
    <n v="1406595056"/>
    <b v="0"/>
    <n v="0"/>
    <b v="0"/>
    <s v="technology/web"/>
    <n v="0"/>
    <n v="0"/>
    <x v="2"/>
    <s v="web"/>
    <x v="1"/>
    <d v="2014-08-28T00:50:56"/>
    <x v="604"/>
    <x v="604"/>
    <x v="604"/>
  </r>
  <r>
    <n v="605"/>
    <s v="Teach Your Parents iPad (Canceled)"/>
    <s v="An iPad support care package for your parents / seniors."/>
    <x v="10"/>
    <n v="131"/>
    <x v="1"/>
    <x v="0"/>
    <x v="0"/>
    <n v="1440318908"/>
    <n v="1436430908"/>
    <b v="0"/>
    <n v="8"/>
    <b v="0"/>
    <s v="technology/web"/>
    <n v="2.6200000000000001E-2"/>
    <n v="16.375"/>
    <x v="2"/>
    <s v="web"/>
    <x v="1"/>
    <d v="2015-08-23T08:35:08"/>
    <x v="605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x v="3"/>
    <n v="1432479600"/>
    <n v="1428507409"/>
    <b v="0"/>
    <n v="1"/>
    <b v="0"/>
    <s v="technology/web"/>
    <n v="2E-3"/>
    <n v="10"/>
    <x v="2"/>
    <s v="web"/>
    <x v="1"/>
    <d v="2015-05-24T15:00:00"/>
    <x v="606"/>
    <x v="606"/>
    <x v="606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x v="0"/>
    <n v="1448225336"/>
    <n v="1445629736"/>
    <b v="0"/>
    <n v="0"/>
    <b v="0"/>
    <s v="technology/web"/>
    <n v="0"/>
    <n v="0"/>
    <x v="2"/>
    <s v="web"/>
    <x v="1"/>
    <d v="2015-11-22T20:48:56"/>
    <x v="60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x v="0"/>
    <n v="1434405980"/>
    <n v="1431813980"/>
    <b v="0"/>
    <n v="5"/>
    <b v="0"/>
    <s v="technology/web"/>
    <n v="9.7400000000000004E-3"/>
    <n v="292.2"/>
    <x v="2"/>
    <s v="web"/>
    <x v="1"/>
    <d v="2015-06-15T22:06:20"/>
    <x v="608"/>
    <x v="608"/>
    <x v="608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x v="1"/>
    <n v="1448761744"/>
    <n v="1446166144"/>
    <b v="0"/>
    <n v="1"/>
    <b v="0"/>
    <s v="technology/web"/>
    <n v="6.41025641025641E-3"/>
    <n v="5"/>
    <x v="2"/>
    <s v="web"/>
    <x v="1"/>
    <d v="2015-11-29T01:49:04"/>
    <x v="609"/>
    <x v="609"/>
    <x v="609"/>
  </r>
  <r>
    <n v="610"/>
    <s v="UniteChrist (Canceled)"/>
    <s v="We are creating a Christian social network to empower, educate, and connect Christians all over the world."/>
    <x v="154"/>
    <n v="0"/>
    <x v="1"/>
    <x v="0"/>
    <x v="0"/>
    <n v="1429732586"/>
    <n v="1427140586"/>
    <b v="0"/>
    <n v="0"/>
    <b v="0"/>
    <s v="technology/web"/>
    <n v="0"/>
    <n v="0"/>
    <x v="2"/>
    <s v="web"/>
    <x v="1"/>
    <d v="2015-04-22T19:56:26"/>
    <x v="610"/>
    <x v="610"/>
    <x v="61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x v="3"/>
    <n v="1453210037"/>
    <n v="1448026037"/>
    <b v="0"/>
    <n v="0"/>
    <b v="0"/>
    <s v="technology/web"/>
    <n v="0"/>
    <n v="0"/>
    <x v="2"/>
    <s v="web"/>
    <x v="1"/>
    <d v="2016-01-19T13:27:17"/>
    <x v="611"/>
    <x v="611"/>
    <x v="611"/>
  </r>
  <r>
    <n v="612"/>
    <s v="Web Streaming 2.0 (Canceled)"/>
    <s v="A Fast and Reliable new Web platform to stream videos from Internet"/>
    <x v="3"/>
    <n v="0"/>
    <x v="1"/>
    <x v="13"/>
    <x v="3"/>
    <n v="1472777146"/>
    <n v="1470185146"/>
    <b v="0"/>
    <n v="0"/>
    <b v="0"/>
    <s v="technology/web"/>
    <n v="0"/>
    <n v="0"/>
    <x v="2"/>
    <s v="web"/>
    <x v="1"/>
    <d v="2016-09-02T00:45:46"/>
    <x v="612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x v="0"/>
    <n v="1443675540"/>
    <n v="1441022120"/>
    <b v="0"/>
    <n v="121"/>
    <b v="0"/>
    <s v="technology/web"/>
    <n v="0.21363333333333334"/>
    <n v="105.93388429752066"/>
    <x v="2"/>
    <s v="web"/>
    <x v="1"/>
    <d v="2015-10-01T04:59:00"/>
    <x v="613"/>
    <x v="613"/>
    <x v="613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x v="0"/>
    <n v="1466731740"/>
    <n v="1464139740"/>
    <b v="0"/>
    <n v="0"/>
    <b v="0"/>
    <s v="technology/web"/>
    <n v="0"/>
    <n v="0"/>
    <x v="2"/>
    <s v="web"/>
    <x v="1"/>
    <d v="2016-06-24T01:29:00"/>
    <x v="614"/>
    <x v="614"/>
    <x v="614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x v="4"/>
    <n v="1443149759"/>
    <n v="1440557759"/>
    <b v="0"/>
    <n v="0"/>
    <b v="0"/>
    <s v="technology/web"/>
    <n v="0"/>
    <n v="0"/>
    <x v="2"/>
    <s v="web"/>
    <x v="1"/>
    <d v="2015-09-25T02:55:59"/>
    <x v="615"/>
    <x v="615"/>
    <x v="615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x v="3"/>
    <n v="1488013307"/>
    <n v="1485421307"/>
    <b v="0"/>
    <n v="0"/>
    <b v="0"/>
    <s v="technology/web"/>
    <n v="0"/>
    <n v="0"/>
    <x v="2"/>
    <s v="web"/>
    <x v="1"/>
    <d v="2017-02-25T09:01:47"/>
    <x v="616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x v="1"/>
    <n v="1431072843"/>
    <n v="1427184843"/>
    <b v="0"/>
    <n v="3"/>
    <b v="0"/>
    <s v="technology/web"/>
    <n v="0.03"/>
    <n v="20"/>
    <x v="2"/>
    <s v="web"/>
    <x v="1"/>
    <d v="2015-05-08T08:14:03"/>
    <x v="617"/>
    <x v="617"/>
    <x v="61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x v="0"/>
    <n v="1449689203"/>
    <n v="1447097203"/>
    <b v="0"/>
    <n v="0"/>
    <b v="0"/>
    <s v="technology/web"/>
    <n v="0"/>
    <n v="0"/>
    <x v="2"/>
    <s v="web"/>
    <x v="1"/>
    <d v="2015-12-09T19:26:43"/>
    <x v="618"/>
    <x v="618"/>
    <x v="618"/>
  </r>
  <r>
    <n v="619"/>
    <s v="Big Data (Canceled)"/>
    <s v="Big Data Sets for researchers interested in improving the quality of life."/>
    <x v="156"/>
    <n v="1"/>
    <x v="1"/>
    <x v="0"/>
    <x v="0"/>
    <n v="1416933390"/>
    <n v="1411745790"/>
    <b v="0"/>
    <n v="1"/>
    <b v="0"/>
    <s v="technology/web"/>
    <n v="3.9999999999999998E-7"/>
    <n v="1"/>
    <x v="2"/>
    <s v="web"/>
    <x v="1"/>
    <d v="2014-11-25T16:36:30"/>
    <x v="619"/>
    <x v="619"/>
    <x v="619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x v="5"/>
    <n v="1408986738"/>
    <n v="1405098738"/>
    <b v="0"/>
    <n v="1"/>
    <b v="0"/>
    <s v="technology/web"/>
    <n v="0.01"/>
    <n v="300"/>
    <x v="2"/>
    <s v="web"/>
    <x v="1"/>
    <d v="2014-08-25T17:12:18"/>
    <x v="620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x v="0"/>
    <n v="1467934937"/>
    <n v="1465342937"/>
    <b v="0"/>
    <n v="3"/>
    <b v="0"/>
    <s v="technology/web"/>
    <n v="1.044E-2"/>
    <n v="87"/>
    <x v="2"/>
    <s v="web"/>
    <x v="1"/>
    <d v="2016-07-07T23:42:17"/>
    <x v="621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x v="0"/>
    <n v="1467398138"/>
    <n v="1465670138"/>
    <b v="0"/>
    <n v="9"/>
    <b v="0"/>
    <s v="technology/web"/>
    <n v="5.6833333333333333E-2"/>
    <n v="37.888888888888886"/>
    <x v="2"/>
    <s v="web"/>
    <x v="1"/>
    <d v="2016-07-01T18:35:38"/>
    <x v="622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x v="2"/>
    <n v="1432771997"/>
    <n v="1430179997"/>
    <b v="0"/>
    <n v="0"/>
    <b v="0"/>
    <s v="technology/web"/>
    <n v="0"/>
    <n v="0"/>
    <x v="2"/>
    <s v="web"/>
    <x v="1"/>
    <d v="2015-05-28T00:13:17"/>
    <x v="623"/>
    <x v="623"/>
    <x v="623"/>
  </r>
  <r>
    <n v="624"/>
    <s v="NeedSomeLoven.com (Canceled)"/>
    <s v="I am designing a fun, high tech dating website, with over 25 cool features. It is innovate as well as user friendly."/>
    <x v="10"/>
    <n v="0"/>
    <x v="1"/>
    <x v="0"/>
    <x v="0"/>
    <n v="1431647041"/>
    <n v="1429055041"/>
    <b v="0"/>
    <n v="0"/>
    <b v="0"/>
    <s v="technology/web"/>
    <n v="0"/>
    <n v="0"/>
    <x v="2"/>
    <s v="web"/>
    <x v="1"/>
    <d v="2015-05-14T23:44:01"/>
    <x v="624"/>
    <x v="624"/>
    <x v="624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x v="5"/>
    <n v="1490560177"/>
    <n v="1487971777"/>
    <b v="0"/>
    <n v="0"/>
    <b v="0"/>
    <s v="technology/web"/>
    <n v="0"/>
    <n v="0"/>
    <x v="2"/>
    <s v="web"/>
    <x v="1"/>
    <d v="2017-03-26T20:29:37"/>
    <x v="625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x v="0"/>
    <n v="1439644920"/>
    <n v="1436793939"/>
    <b v="0"/>
    <n v="39"/>
    <b v="0"/>
    <s v="technology/web"/>
    <n v="0.17380000000000001"/>
    <n v="111.41025641025641"/>
    <x v="2"/>
    <s v="web"/>
    <x v="1"/>
    <d v="2015-08-15T13:22:00"/>
    <x v="626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x v="9"/>
    <n v="1457996400"/>
    <n v="1452842511"/>
    <b v="0"/>
    <n v="1"/>
    <b v="0"/>
    <s v="technology/web"/>
    <n v="2.0000000000000001E-4"/>
    <n v="90"/>
    <x v="2"/>
    <s v="web"/>
    <x v="1"/>
    <d v="2016-03-14T23:00:00"/>
    <x v="627"/>
    <x v="627"/>
    <x v="62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x v="0"/>
    <n v="1405269457"/>
    <n v="1402677457"/>
    <b v="0"/>
    <n v="0"/>
    <b v="0"/>
    <s v="technology/web"/>
    <n v="0"/>
    <n v="0"/>
    <x v="2"/>
    <s v="web"/>
    <x v="1"/>
    <d v="2014-07-13T16:37:37"/>
    <x v="628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x v="2"/>
    <n v="1463239108"/>
    <n v="1460647108"/>
    <b v="0"/>
    <n v="3"/>
    <b v="0"/>
    <s v="technology/web"/>
    <n v="1.75E-3"/>
    <n v="116.66666666666667"/>
    <x v="2"/>
    <s v="web"/>
    <x v="1"/>
    <d v="2016-05-14T15:18:28"/>
    <x v="629"/>
    <x v="629"/>
    <x v="629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x v="0"/>
    <n v="1441516200"/>
    <n v="1438959121"/>
    <b v="0"/>
    <n v="1"/>
    <b v="0"/>
    <s v="technology/web"/>
    <n v="8.3340278356529708E-4"/>
    <n v="10"/>
    <x v="2"/>
    <s v="web"/>
    <x v="1"/>
    <d v="2015-09-06T05:10:00"/>
    <x v="630"/>
    <x v="630"/>
    <x v="630"/>
  </r>
  <r>
    <n v="631"/>
    <s v="Brevity: A Powerful Online Publishing Software! (Canceled)"/>
    <s v="A Powerful Multimedia-Rich Software that aims at making online publishing very simple."/>
    <x v="63"/>
    <n v="690"/>
    <x v="1"/>
    <x v="5"/>
    <x v="5"/>
    <n v="1464460329"/>
    <n v="1461954729"/>
    <b v="0"/>
    <n v="9"/>
    <b v="0"/>
    <s v="technology/web"/>
    <n v="1.38E-2"/>
    <n v="76.666666666666671"/>
    <x v="2"/>
    <s v="web"/>
    <x v="1"/>
    <d v="2016-05-28T18:32:09"/>
    <x v="631"/>
    <x v="631"/>
    <x v="631"/>
  </r>
  <r>
    <n v="632"/>
    <s v="UniWherse.com - Bring students future (Canceled)"/>
    <s v="Our goal is to create a system, students can find universities that best match their interests."/>
    <x v="22"/>
    <n v="0"/>
    <x v="1"/>
    <x v="9"/>
    <x v="3"/>
    <n v="1448470165"/>
    <n v="1445874565"/>
    <b v="0"/>
    <n v="0"/>
    <b v="0"/>
    <s v="technology/web"/>
    <n v="0"/>
    <n v="0"/>
    <x v="2"/>
    <s v="web"/>
    <x v="1"/>
    <d v="2015-11-25T16:49:25"/>
    <x v="632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x v="0"/>
    <n v="1466204400"/>
    <n v="1463469062"/>
    <b v="0"/>
    <n v="25"/>
    <b v="0"/>
    <s v="technology/web"/>
    <n v="0.1245"/>
    <n v="49.8"/>
    <x v="2"/>
    <s v="web"/>
    <x v="1"/>
    <d v="2016-06-17T23:00:00"/>
    <x v="633"/>
    <x v="633"/>
    <x v="633"/>
  </r>
  <r>
    <n v="634"/>
    <s v="pitchtograndma (Canceled)"/>
    <s v="We help companies to explain what they do in simple, grandma-would-understand terms."/>
    <x v="10"/>
    <n v="1"/>
    <x v="1"/>
    <x v="0"/>
    <x v="0"/>
    <n v="1424989029"/>
    <n v="1422397029"/>
    <b v="0"/>
    <n v="1"/>
    <b v="0"/>
    <s v="technology/web"/>
    <n v="2.0000000000000001E-4"/>
    <n v="1"/>
    <x v="2"/>
    <s v="web"/>
    <x v="1"/>
    <d v="2015-02-26T22:17:09"/>
    <x v="634"/>
    <x v="634"/>
    <x v="634"/>
  </r>
  <r>
    <n v="635"/>
    <s v="Pleero, A Technology Team Building Website (Canceled)"/>
    <s v="Network used for building technology development teams."/>
    <x v="31"/>
    <n v="2"/>
    <x v="1"/>
    <x v="0"/>
    <x v="0"/>
    <n v="1428804762"/>
    <n v="1426212762"/>
    <b v="0"/>
    <n v="1"/>
    <b v="0"/>
    <s v="technology/web"/>
    <n v="8.0000000000000007E-5"/>
    <n v="2"/>
    <x v="2"/>
    <s v="web"/>
    <x v="1"/>
    <d v="2015-04-12T02:12:42"/>
    <x v="635"/>
    <x v="635"/>
    <x v="635"/>
  </r>
  <r>
    <n v="636"/>
    <s v="Keto Advice (Canceled)"/>
    <s v="With no central location for keto knowledge, keto advice will be a community run knowledge base."/>
    <x v="13"/>
    <n v="4"/>
    <x v="1"/>
    <x v="1"/>
    <x v="1"/>
    <n v="1433587620"/>
    <n v="1430996150"/>
    <b v="0"/>
    <n v="1"/>
    <b v="0"/>
    <s v="technology/web"/>
    <n v="2E-3"/>
    <n v="4"/>
    <x v="2"/>
    <s v="web"/>
    <x v="1"/>
    <d v="2015-06-06T10:47:00"/>
    <x v="636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x v="1"/>
    <n v="1488063840"/>
    <n v="1485558318"/>
    <b v="0"/>
    <n v="0"/>
    <b v="0"/>
    <s v="technology/web"/>
    <n v="0"/>
    <n v="0"/>
    <x v="2"/>
    <s v="web"/>
    <x v="1"/>
    <d v="2017-02-25T23:04:00"/>
    <x v="637"/>
    <x v="637"/>
    <x v="637"/>
  </r>
  <r>
    <n v="638"/>
    <s v="W (Canceled)"/>
    <s v="O0"/>
    <x v="61"/>
    <n v="18"/>
    <x v="1"/>
    <x v="12"/>
    <x v="3"/>
    <n v="1490447662"/>
    <n v="1485267262"/>
    <b v="0"/>
    <n v="6"/>
    <b v="0"/>
    <s v="technology/web"/>
    <n v="9.0000000000000006E-5"/>
    <n v="3"/>
    <x v="2"/>
    <s v="web"/>
    <x v="1"/>
    <d v="2017-03-25T13:14:22"/>
    <x v="638"/>
    <x v="638"/>
    <x v="638"/>
  </r>
  <r>
    <n v="639"/>
    <s v="Kids Educational Social Media Site (Canceled)"/>
    <s v="Development of a Safe and Educational Social Media site for kids."/>
    <x v="80"/>
    <n v="1"/>
    <x v="1"/>
    <x v="0"/>
    <x v="0"/>
    <n v="1413208795"/>
    <n v="1408024795"/>
    <b v="0"/>
    <n v="1"/>
    <b v="0"/>
    <s v="technology/web"/>
    <n v="9.9999999999999995E-7"/>
    <n v="1"/>
    <x v="2"/>
    <s v="web"/>
    <x v="1"/>
    <d v="2014-10-13T13:59:55"/>
    <x v="639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x v="3"/>
    <n v="1480028400"/>
    <n v="1478685915"/>
    <b v="0"/>
    <n v="2"/>
    <b v="1"/>
    <s v="technology/wearables"/>
    <n v="1.4428571428571428"/>
    <n v="50.5"/>
    <x v="2"/>
    <s v="wearables"/>
    <x v="0"/>
    <d v="2016-11-24T23:00:00"/>
    <x v="640"/>
    <x v="640"/>
    <x v="64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x v="0"/>
    <n v="1439473248"/>
    <n v="1436881248"/>
    <b v="0"/>
    <n v="315"/>
    <b v="1"/>
    <s v="technology/wearables"/>
    <n v="1.1916249999999999"/>
    <n v="151.31746031746033"/>
    <x v="2"/>
    <s v="wearables"/>
    <x v="0"/>
    <d v="2015-08-13T13:40:48"/>
    <x v="641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x v="3"/>
    <n v="1439998674"/>
    <n v="1436888274"/>
    <b v="0"/>
    <n v="2174"/>
    <b v="1"/>
    <s v="technology/wearables"/>
    <n v="14.604850000000001"/>
    <n v="134.3592456301748"/>
    <x v="2"/>
    <s v="wearables"/>
    <x v="0"/>
    <d v="2015-08-19T15:37:54"/>
    <x v="642"/>
    <x v="642"/>
    <x v="642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x v="0"/>
    <n v="1433085875"/>
    <n v="1428333875"/>
    <b v="0"/>
    <n v="152"/>
    <b v="1"/>
    <s v="technology/wearables"/>
    <n v="1.0580799999999999"/>
    <n v="174.02631578947367"/>
    <x v="2"/>
    <s v="wearables"/>
    <x v="0"/>
    <d v="2015-05-31T15:24:35"/>
    <x v="643"/>
    <x v="643"/>
    <x v="643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x v="0"/>
    <n v="1414544400"/>
    <n v="1410883139"/>
    <b v="0"/>
    <n v="1021"/>
    <b v="1"/>
    <s v="technology/wearables"/>
    <n v="3.0011791999999997"/>
    <n v="73.486268364348675"/>
    <x v="2"/>
    <s v="wearables"/>
    <x v="0"/>
    <d v="2014-10-29T01:00:00"/>
    <x v="644"/>
    <x v="644"/>
    <x v="644"/>
  </r>
  <r>
    <n v="645"/>
    <s v="Carbon Fiber Collar Stays"/>
    <s v="Ever wanted to own something made out of carbon fiber? Now you can!"/>
    <x v="13"/>
    <n v="5574"/>
    <x v="0"/>
    <x v="0"/>
    <x v="0"/>
    <n v="1470962274"/>
    <n v="1468370274"/>
    <b v="0"/>
    <n v="237"/>
    <b v="1"/>
    <s v="technology/wearables"/>
    <n v="2.7869999999999999"/>
    <n v="23.518987341772153"/>
    <x v="2"/>
    <s v="wearables"/>
    <x v="0"/>
    <d v="2016-08-12T00:37:54"/>
    <x v="645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x v="0"/>
    <n v="1407788867"/>
    <n v="1405196867"/>
    <b v="0"/>
    <n v="27"/>
    <b v="1"/>
    <s v="technology/wearables"/>
    <n v="1.3187625000000001"/>
    <n v="39.074444444444445"/>
    <x v="2"/>
    <s v="wearables"/>
    <x v="0"/>
    <d v="2014-08-11T20:27:47"/>
    <x v="646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x v="5"/>
    <n v="1458235549"/>
    <n v="1455647149"/>
    <b v="0"/>
    <n v="17"/>
    <b v="1"/>
    <s v="technology/wearables"/>
    <n v="1.0705"/>
    <n v="125.94117647058823"/>
    <x v="2"/>
    <s v="wearables"/>
    <x v="0"/>
    <d v="2016-03-17T17:25:49"/>
    <x v="647"/>
    <x v="647"/>
    <x v="647"/>
  </r>
  <r>
    <n v="648"/>
    <s v="Audio Jacket"/>
    <s v="Get ready for the next product that you canâ€™t live without"/>
    <x v="19"/>
    <n v="44388"/>
    <x v="0"/>
    <x v="0"/>
    <x v="0"/>
    <n v="1413304708"/>
    <n v="1410280708"/>
    <b v="0"/>
    <n v="27"/>
    <b v="1"/>
    <s v="technology/wearables"/>
    <n v="1.2682285714285715"/>
    <n v="1644"/>
    <x v="2"/>
    <s v="wearables"/>
    <x v="0"/>
    <d v="2014-10-14T16:38:28"/>
    <x v="648"/>
    <x v="648"/>
    <x v="64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x v="0"/>
    <n v="1410904413"/>
    <n v="1409090013"/>
    <b v="0"/>
    <n v="82"/>
    <b v="1"/>
    <s v="technology/wearables"/>
    <n v="1.3996"/>
    <n v="42.670731707317074"/>
    <x v="2"/>
    <s v="wearables"/>
    <x v="0"/>
    <d v="2014-09-16T21:53:33"/>
    <x v="649"/>
    <x v="649"/>
    <x v="649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x v="0"/>
    <n v="1418953984"/>
    <n v="1413766384"/>
    <b v="0"/>
    <n v="48"/>
    <b v="1"/>
    <s v="technology/wearables"/>
    <n v="1.1240000000000001"/>
    <n v="35.125"/>
    <x v="2"/>
    <s v="wearables"/>
    <x v="0"/>
    <d v="2014-12-19T01:53:04"/>
    <x v="650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x v="0"/>
    <n v="1418430311"/>
    <n v="1415838311"/>
    <b v="0"/>
    <n v="105"/>
    <b v="1"/>
    <s v="technology/wearables"/>
    <n v="1.00528"/>
    <n v="239.35238095238094"/>
    <x v="2"/>
    <s v="wearables"/>
    <x v="0"/>
    <d v="2014-12-13T00:25:11"/>
    <x v="651"/>
    <x v="651"/>
    <x v="651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x v="0"/>
    <n v="1480613650"/>
    <n v="1478018050"/>
    <b v="0"/>
    <n v="28"/>
    <b v="1"/>
    <s v="technology/wearables"/>
    <n v="1.0046666666666666"/>
    <n v="107.64285714285714"/>
    <x v="2"/>
    <s v="wearables"/>
    <x v="0"/>
    <d v="2016-12-01T17:34:10"/>
    <x v="652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x v="0"/>
    <n v="1440082240"/>
    <n v="1436885440"/>
    <b v="0"/>
    <n v="1107"/>
    <b v="1"/>
    <s v="technology/wearables"/>
    <n v="1.4144600000000001"/>
    <n v="95.830623306233065"/>
    <x v="2"/>
    <s v="wearables"/>
    <x v="0"/>
    <d v="2015-08-20T14:50:40"/>
    <x v="653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x v="0"/>
    <n v="1436396313"/>
    <n v="1433804313"/>
    <b v="0"/>
    <n v="1013"/>
    <b v="1"/>
    <s v="technology/wearables"/>
    <n v="2.6729166666666666"/>
    <n v="31.663376110562684"/>
    <x v="2"/>
    <s v="wearables"/>
    <x v="0"/>
    <d v="2015-07-08T22:58:33"/>
    <x v="654"/>
    <x v="654"/>
    <x v="654"/>
  </r>
  <r>
    <n v="655"/>
    <s v="Spark: The Watch That Keeps You Awake"/>
    <s v="Meet Spark: The friendly companion that helps you stay awake during the day. Re-released with new features!"/>
    <x v="6"/>
    <n v="11751"/>
    <x v="0"/>
    <x v="0"/>
    <x v="0"/>
    <n v="1426197512"/>
    <n v="1423609112"/>
    <b v="0"/>
    <n v="274"/>
    <b v="1"/>
    <s v="technology/wearables"/>
    <n v="1.4688749999999999"/>
    <n v="42.886861313868614"/>
    <x v="2"/>
    <s v="wearables"/>
    <x v="0"/>
    <d v="2015-03-12T21:58:32"/>
    <x v="655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x v="0"/>
    <n v="1460917119"/>
    <n v="1455736719"/>
    <b v="0"/>
    <n v="87"/>
    <b v="1"/>
    <s v="technology/wearables"/>
    <n v="2.1356000000000002"/>
    <n v="122.73563218390805"/>
    <x v="2"/>
    <s v="wearables"/>
    <x v="0"/>
    <d v="2016-04-17T18:18:39"/>
    <x v="656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x v="0"/>
    <n v="1450901872"/>
    <n v="1448309872"/>
    <b v="0"/>
    <n v="99"/>
    <b v="1"/>
    <s v="technology/wearables"/>
    <n v="1.2569999999999999"/>
    <n v="190.45454545454547"/>
    <x v="2"/>
    <s v="wearables"/>
    <x v="0"/>
    <d v="2015-12-23T20:17:52"/>
    <x v="657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x v="0"/>
    <n v="1437933600"/>
    <n v="1435117889"/>
    <b v="0"/>
    <n v="276"/>
    <b v="1"/>
    <s v="technology/wearables"/>
    <n v="1.0446206037108834"/>
    <n v="109.33695652173913"/>
    <x v="2"/>
    <s v="wearables"/>
    <x v="0"/>
    <d v="2015-07-26T18:00:00"/>
    <x v="658"/>
    <x v="658"/>
    <x v="658"/>
  </r>
  <r>
    <n v="659"/>
    <s v="Lulu Watch Designs - Apple Watch"/>
    <s v="Sync up your lifestyle"/>
    <x v="9"/>
    <n v="3017"/>
    <x v="0"/>
    <x v="0"/>
    <x v="0"/>
    <n v="1440339295"/>
    <n v="1437747295"/>
    <b v="0"/>
    <n v="21"/>
    <b v="1"/>
    <s v="technology/wearables"/>
    <n v="1.0056666666666667"/>
    <n v="143.66666666666666"/>
    <x v="2"/>
    <s v="wearables"/>
    <x v="0"/>
    <d v="2015-08-23T14:14:55"/>
    <x v="659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x v="0"/>
    <n v="1415558879"/>
    <n v="1412963279"/>
    <b v="0"/>
    <n v="18"/>
    <b v="0"/>
    <s v="technology/wearables"/>
    <n v="3.058E-2"/>
    <n v="84.944444444444443"/>
    <x v="2"/>
    <s v="wearables"/>
    <x v="2"/>
    <d v="2014-11-09T18:47:59"/>
    <x v="660"/>
    <x v="660"/>
    <x v="660"/>
  </r>
  <r>
    <n v="661"/>
    <s v="AirString"/>
    <s v="AirString keeps your AirPods from getting lost by keeping the pair together with a  durable and premium quality string."/>
    <x v="3"/>
    <n v="95"/>
    <x v="2"/>
    <x v="0"/>
    <x v="0"/>
    <n v="1477236559"/>
    <n v="1474644559"/>
    <b v="0"/>
    <n v="9"/>
    <b v="0"/>
    <s v="technology/wearables"/>
    <n v="9.4999999999999998E-3"/>
    <n v="10.555555555555555"/>
    <x v="2"/>
    <s v="wearables"/>
    <x v="2"/>
    <d v="2016-10-23T15:29:19"/>
    <x v="661"/>
    <x v="661"/>
    <x v="661"/>
  </r>
  <r>
    <n v="662"/>
    <s v="LW - the cool luminescent band with a watch"/>
    <s v="A stylish, durable safety light band on your wrist or ankle holds a watch or another modular accessory."/>
    <x v="130"/>
    <n v="156"/>
    <x v="2"/>
    <x v="0"/>
    <x v="0"/>
    <n v="1421404247"/>
    <n v="1418812247"/>
    <b v="0"/>
    <n v="4"/>
    <b v="0"/>
    <s v="technology/wearables"/>
    <n v="4.0000000000000001E-3"/>
    <n v="39"/>
    <x v="2"/>
    <s v="wearables"/>
    <x v="2"/>
    <d v="2015-01-16T10:30:47"/>
    <x v="662"/>
    <x v="662"/>
    <x v="662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x v="7"/>
    <n v="1437250456"/>
    <n v="1434658456"/>
    <b v="0"/>
    <n v="7"/>
    <b v="0"/>
    <s v="technology/wearables"/>
    <n v="3.5000000000000001E-3"/>
    <n v="100"/>
    <x v="2"/>
    <s v="wearables"/>
    <x v="2"/>
    <d v="2015-07-18T20:14:16"/>
    <x v="663"/>
    <x v="663"/>
    <x v="663"/>
  </r>
  <r>
    <n v="664"/>
    <s v="Oregon Babyâ„¢ Diapers"/>
    <s v="Save Oregon Babyâ„¢ Diapers, a handmade business, run by awesome moms in Southern Oregon, from permanently closing!"/>
    <x v="14"/>
    <n v="904"/>
    <x v="2"/>
    <x v="0"/>
    <x v="0"/>
    <n v="1428940775"/>
    <n v="1426348775"/>
    <b v="0"/>
    <n v="29"/>
    <b v="0"/>
    <s v="technology/wearables"/>
    <n v="7.5333333333333335E-2"/>
    <n v="31.172413793103448"/>
    <x v="2"/>
    <s v="wearables"/>
    <x v="2"/>
    <d v="2015-04-13T15:59:35"/>
    <x v="664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x v="0"/>
    <n v="1484327061"/>
    <n v="1479143061"/>
    <b v="0"/>
    <n v="12"/>
    <b v="0"/>
    <s v="technology/wearables"/>
    <n v="0.18640000000000001"/>
    <n v="155.33333333333334"/>
    <x v="2"/>
    <s v="wearables"/>
    <x v="2"/>
    <d v="2017-01-13T17:04:21"/>
    <x v="665"/>
    <x v="665"/>
    <x v="665"/>
  </r>
  <r>
    <n v="666"/>
    <s v="Ducky Diapers"/>
    <s v="Have you ever dreamed of having a pet duckling, but concerned about all the pooping, here is a a solution to help solve that issue."/>
    <x v="61"/>
    <n v="8"/>
    <x v="2"/>
    <x v="0"/>
    <x v="0"/>
    <n v="1408305498"/>
    <n v="1405713498"/>
    <b v="0"/>
    <n v="4"/>
    <b v="0"/>
    <s v="technology/wearables"/>
    <n v="4.0000000000000003E-5"/>
    <n v="2"/>
    <x v="2"/>
    <s v="wearables"/>
    <x v="2"/>
    <d v="2014-08-17T19:58:18"/>
    <x v="666"/>
    <x v="666"/>
    <x v="666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x v="3"/>
    <n v="1477731463"/>
    <n v="1474275463"/>
    <b v="0"/>
    <n v="28"/>
    <b v="0"/>
    <s v="technology/wearables"/>
    <n v="0.1002"/>
    <n v="178.92857142857142"/>
    <x v="2"/>
    <s v="wearables"/>
    <x v="2"/>
    <d v="2016-10-29T08:57:43"/>
    <x v="667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x v="0"/>
    <n v="1431374222"/>
    <n v="1427486222"/>
    <b v="0"/>
    <n v="25"/>
    <b v="0"/>
    <s v="technology/wearables"/>
    <n v="4.5600000000000002E-2"/>
    <n v="27.36"/>
    <x v="2"/>
    <s v="wearables"/>
    <x v="2"/>
    <d v="2015-05-11T19:57:02"/>
    <x v="668"/>
    <x v="668"/>
    <x v="66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x v="9"/>
    <n v="1467817258"/>
    <n v="1465225258"/>
    <b v="0"/>
    <n v="28"/>
    <b v="0"/>
    <s v="technology/wearables"/>
    <n v="0.21507499999999999"/>
    <n v="1536.25"/>
    <x v="2"/>
    <s v="wearables"/>
    <x v="2"/>
    <d v="2016-07-06T15:00:58"/>
    <x v="669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x v="3"/>
    <n v="1466323800"/>
    <n v="1463418120"/>
    <b v="0"/>
    <n v="310"/>
    <b v="0"/>
    <s v="technology/wearables"/>
    <n v="0.29276666666666668"/>
    <n v="84.99677419354839"/>
    <x v="2"/>
    <s v="wearables"/>
    <x v="2"/>
    <d v="2016-06-19T08:10:00"/>
    <x v="670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x v="0"/>
    <n v="1421208000"/>
    <n v="1418315852"/>
    <b v="0"/>
    <n v="15"/>
    <b v="0"/>
    <s v="technology/wearables"/>
    <n v="0.39426666666666665"/>
    <n v="788.5333333333333"/>
    <x v="2"/>
    <s v="wearables"/>
    <x v="2"/>
    <d v="2015-01-14T04:00:00"/>
    <x v="671"/>
    <x v="671"/>
    <x v="671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x v="0"/>
    <n v="1420088340"/>
    <n v="1417410964"/>
    <b v="0"/>
    <n v="215"/>
    <b v="0"/>
    <s v="technology/wearables"/>
    <n v="0.21628"/>
    <n v="50.29767441860465"/>
    <x v="2"/>
    <s v="wearables"/>
    <x v="2"/>
    <d v="2015-01-01T04:59:00"/>
    <x v="672"/>
    <x v="672"/>
    <x v="672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x v="0"/>
    <n v="1409602217"/>
    <n v="1405714217"/>
    <b v="0"/>
    <n v="3"/>
    <b v="0"/>
    <s v="technology/wearables"/>
    <n v="2.0500000000000002E-3"/>
    <n v="68.333333333333329"/>
    <x v="2"/>
    <s v="wearables"/>
    <x v="2"/>
    <d v="2014-09-01T20:10:17"/>
    <x v="673"/>
    <x v="673"/>
    <x v="673"/>
  </r>
  <r>
    <n v="674"/>
    <s v="Something To Wear For Hearing Sounds By Feeling Vibrations"/>
    <s v="Listen to sounds by feeling an array of vibrational patterns against your body."/>
    <x v="63"/>
    <n v="15"/>
    <x v="2"/>
    <x v="0"/>
    <x v="0"/>
    <n v="1407811627"/>
    <n v="1402627627"/>
    <b v="0"/>
    <n v="2"/>
    <b v="0"/>
    <s v="technology/wearables"/>
    <n v="2.9999999999999997E-4"/>
    <n v="7.5"/>
    <x v="2"/>
    <s v="wearables"/>
    <x v="2"/>
    <d v="2014-08-12T02:47:07"/>
    <x v="674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x v="0"/>
    <n v="1420095540"/>
    <n v="1417558804"/>
    <b v="0"/>
    <n v="26"/>
    <b v="0"/>
    <s v="technology/wearables"/>
    <n v="0.14849999999999999"/>
    <n v="34.269230769230766"/>
    <x v="2"/>
    <s v="wearables"/>
    <x v="2"/>
    <d v="2015-01-01T06:59:00"/>
    <x v="675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x v="5"/>
    <n v="1423333581"/>
    <n v="1420741581"/>
    <b v="0"/>
    <n v="24"/>
    <b v="0"/>
    <s v="technology/wearables"/>
    <n v="1.4710000000000001E-2"/>
    <n v="61.291666666666664"/>
    <x v="2"/>
    <s v="wearables"/>
    <x v="2"/>
    <d v="2015-02-07T18:26:21"/>
    <x v="676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x v="3"/>
    <n v="1467106895"/>
    <n v="1463218895"/>
    <b v="0"/>
    <n v="96"/>
    <b v="0"/>
    <s v="technology/wearables"/>
    <n v="0.25584000000000001"/>
    <n v="133.25"/>
    <x v="2"/>
    <s v="wearables"/>
    <x v="2"/>
    <d v="2016-06-28T09:41:35"/>
    <x v="677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x v="0"/>
    <n v="1463821338"/>
    <n v="1461229338"/>
    <b v="0"/>
    <n v="17"/>
    <b v="0"/>
    <s v="technology/wearables"/>
    <n v="3.8206896551724136E-2"/>
    <n v="65.17647058823529"/>
    <x v="2"/>
    <s v="wearables"/>
    <x v="2"/>
    <d v="2016-05-21T09:02:18"/>
    <x v="678"/>
    <x v="678"/>
    <x v="67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x v="0"/>
    <n v="1472920909"/>
    <n v="1467736909"/>
    <b v="0"/>
    <n v="94"/>
    <b v="0"/>
    <s v="technology/wearables"/>
    <n v="0.15485964912280703"/>
    <n v="93.90425531914893"/>
    <x v="2"/>
    <s v="wearables"/>
    <x v="2"/>
    <d v="2016-09-03T16:41:49"/>
    <x v="679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x v="0"/>
    <n v="1410955331"/>
    <n v="1407931331"/>
    <b v="0"/>
    <n v="129"/>
    <b v="0"/>
    <s v="technology/wearables"/>
    <n v="0.25912000000000002"/>
    <n v="150.65116279069767"/>
    <x v="2"/>
    <s v="wearables"/>
    <x v="2"/>
    <d v="2014-09-17T12:02:11"/>
    <x v="680"/>
    <x v="680"/>
    <x v="680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x v="0"/>
    <n v="1477509604"/>
    <n v="1474917604"/>
    <b v="0"/>
    <n v="1"/>
    <b v="0"/>
    <s v="technology/wearables"/>
    <n v="4.0000000000000002E-4"/>
    <n v="1"/>
    <x v="2"/>
    <s v="wearables"/>
    <x v="2"/>
    <d v="2016-10-26T19:20:04"/>
    <x v="681"/>
    <x v="681"/>
    <x v="681"/>
  </r>
  <r>
    <n v="682"/>
    <s v="Deception Belt"/>
    <s v="The Deception Belt is an innovative belt with app capability, designed to assist any user gain control over their appetite."/>
    <x v="63"/>
    <n v="53"/>
    <x v="2"/>
    <x v="0"/>
    <x v="0"/>
    <n v="1489512122"/>
    <n v="1486923722"/>
    <b v="0"/>
    <n v="4"/>
    <b v="0"/>
    <s v="technology/wearables"/>
    <n v="1.06E-3"/>
    <n v="13.25"/>
    <x v="2"/>
    <s v="wearables"/>
    <x v="2"/>
    <d v="2017-03-14T17:22:02"/>
    <x v="682"/>
    <x v="682"/>
    <x v="68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x v="0"/>
    <n v="1477949764"/>
    <n v="1474493764"/>
    <b v="0"/>
    <n v="3"/>
    <b v="0"/>
    <s v="technology/wearables"/>
    <n v="8.5142857142857138E-3"/>
    <n v="99.333333333333329"/>
    <x v="2"/>
    <s v="wearables"/>
    <x v="2"/>
    <d v="2016-10-31T21:36:04"/>
    <x v="683"/>
    <x v="683"/>
    <x v="683"/>
  </r>
  <r>
    <n v="684"/>
    <s v="Arcus Motion Analyzer | The Versatile Smart Ring"/>
    <s v="Arcus gives your fingers super powers."/>
    <x v="163"/>
    <n v="23948"/>
    <x v="2"/>
    <x v="0"/>
    <x v="0"/>
    <n v="1406257200"/>
    <n v="1403176891"/>
    <b v="0"/>
    <n v="135"/>
    <b v="0"/>
    <s v="technology/wearables"/>
    <n v="7.4837500000000001E-2"/>
    <n v="177.39259259259259"/>
    <x v="2"/>
    <s v="wearables"/>
    <x v="2"/>
    <d v="2014-07-25T03:00:00"/>
    <x v="684"/>
    <x v="684"/>
    <x v="684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x v="0"/>
    <n v="1421095672"/>
    <n v="1417207672"/>
    <b v="0"/>
    <n v="10"/>
    <b v="0"/>
    <s v="technology/wearables"/>
    <n v="0.27650000000000002"/>
    <n v="55.3"/>
    <x v="2"/>
    <s v="wearables"/>
    <x v="2"/>
    <d v="2015-01-12T20:47:52"/>
    <x v="685"/>
    <x v="685"/>
    <x v="685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x v="3"/>
    <n v="1438618170"/>
    <n v="1436026170"/>
    <b v="0"/>
    <n v="0"/>
    <b v="0"/>
    <s v="technology/wearables"/>
    <n v="0"/>
    <n v="0"/>
    <x v="2"/>
    <s v="wearables"/>
    <x v="2"/>
    <d v="2015-08-03T16:09:30"/>
    <x v="686"/>
    <x v="686"/>
    <x v="686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x v="10"/>
    <n v="1486317653"/>
    <n v="1481133653"/>
    <b v="0"/>
    <n v="6"/>
    <b v="0"/>
    <s v="technology/wearables"/>
    <n v="3.5499999999999997E-2"/>
    <n v="591.66666666666663"/>
    <x v="2"/>
    <s v="wearables"/>
    <x v="2"/>
    <d v="2017-02-05T18:00:53"/>
    <x v="687"/>
    <x v="687"/>
    <x v="687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x v="0"/>
    <n v="1444876253"/>
    <n v="1442284253"/>
    <b v="0"/>
    <n v="36"/>
    <b v="0"/>
    <s v="technology/wearables"/>
    <n v="0.72989999999999999"/>
    <n v="405.5"/>
    <x v="2"/>
    <s v="wearables"/>
    <x v="2"/>
    <d v="2015-10-15T02:30:53"/>
    <x v="68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x v="0"/>
    <n v="1481173140"/>
    <n v="1478016097"/>
    <b v="0"/>
    <n v="336"/>
    <b v="0"/>
    <s v="technology/wearables"/>
    <n v="0.57648750000000004"/>
    <n v="343.14732142857144"/>
    <x v="2"/>
    <s v="wearables"/>
    <x v="2"/>
    <d v="2016-12-08T04:59:00"/>
    <x v="689"/>
    <x v="689"/>
    <x v="689"/>
  </r>
  <r>
    <n v="690"/>
    <s v="BLOXSHIELD"/>
    <s v="A radiation shield for your fitness tracker, smartwatch or other wearable smart device"/>
    <x v="22"/>
    <n v="2468"/>
    <x v="2"/>
    <x v="0"/>
    <x v="0"/>
    <n v="1473400800"/>
    <n v="1469718841"/>
    <b v="0"/>
    <n v="34"/>
    <b v="0"/>
    <s v="technology/wearables"/>
    <n v="0.1234"/>
    <n v="72.588235294117652"/>
    <x v="2"/>
    <s v="wearables"/>
    <x v="2"/>
    <d v="2016-09-09T06:00:00"/>
    <x v="690"/>
    <x v="690"/>
    <x v="69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x v="0"/>
    <n v="1435711246"/>
    <n v="1433292046"/>
    <b v="0"/>
    <n v="10"/>
    <b v="0"/>
    <s v="technology/wearables"/>
    <n v="5.1999999999999998E-3"/>
    <n v="26"/>
    <x v="2"/>
    <s v="wearables"/>
    <x v="2"/>
    <d v="2015-07-01T00:40:46"/>
    <x v="691"/>
    <x v="691"/>
    <x v="691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x v="1"/>
    <n v="1482397263"/>
    <n v="1479805263"/>
    <b v="0"/>
    <n v="201"/>
    <b v="0"/>
    <s v="technology/wearables"/>
    <n v="6.5299999999999997E-2"/>
    <n v="6.4975124378109452"/>
    <x v="2"/>
    <s v="wearables"/>
    <x v="2"/>
    <d v="2016-12-22T09:01:03"/>
    <x v="692"/>
    <x v="692"/>
    <x v="692"/>
  </r>
  <r>
    <n v="693"/>
    <s v="Prana: Wearable for Breathing and Posture"/>
    <s v="Prana is the first wearable combining breath and posture tracking to make your sitting time count."/>
    <x v="57"/>
    <n v="35338"/>
    <x v="2"/>
    <x v="0"/>
    <x v="0"/>
    <n v="1430421827"/>
    <n v="1427829827"/>
    <b v="0"/>
    <n v="296"/>
    <b v="0"/>
    <s v="technology/wearables"/>
    <n v="0.35338000000000003"/>
    <n v="119.38513513513513"/>
    <x v="2"/>
    <s v="wearables"/>
    <x v="2"/>
    <d v="2015-04-30T19:23:47"/>
    <x v="693"/>
    <x v="693"/>
    <x v="693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x v="0"/>
    <n v="1485964559"/>
    <n v="1483372559"/>
    <b v="0"/>
    <n v="7"/>
    <b v="0"/>
    <s v="technology/wearables"/>
    <n v="3.933333333333333E-3"/>
    <n v="84.285714285714292"/>
    <x v="2"/>
    <s v="wearables"/>
    <x v="2"/>
    <d v="2017-02-01T15:55:59"/>
    <x v="694"/>
    <x v="694"/>
    <x v="694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x v="0"/>
    <n v="1414758620"/>
    <n v="1412166620"/>
    <b v="0"/>
    <n v="7"/>
    <b v="0"/>
    <s v="technology/wearables"/>
    <n v="1.06E-2"/>
    <n v="90.857142857142861"/>
    <x v="2"/>
    <s v="wearables"/>
    <x v="2"/>
    <d v="2014-10-31T12:30:20"/>
    <x v="695"/>
    <x v="695"/>
    <x v="695"/>
  </r>
  <r>
    <n v="696"/>
    <s v="trustee"/>
    <s v="Show your fidelity by wearing the Trustee rings! Show where you are (at)!"/>
    <x v="164"/>
    <n v="1"/>
    <x v="2"/>
    <x v="9"/>
    <x v="3"/>
    <n v="1406326502"/>
    <n v="1403734502"/>
    <b v="0"/>
    <n v="1"/>
    <b v="0"/>
    <s v="technology/wearables"/>
    <n v="5.7142857142857145E-6"/>
    <n v="1"/>
    <x v="2"/>
    <s v="wearables"/>
    <x v="2"/>
    <d v="2014-07-25T22:15:02"/>
    <x v="696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x v="3"/>
    <n v="1454502789"/>
    <n v="1453206789"/>
    <b v="0"/>
    <n v="114"/>
    <b v="0"/>
    <s v="technology/wearables"/>
    <n v="0.46379999999999999"/>
    <n v="20.342105263157894"/>
    <x v="2"/>
    <s v="wearables"/>
    <x v="2"/>
    <d v="2016-02-03T12:33:09"/>
    <x v="697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x v="0"/>
    <n v="1411005600"/>
    <n v="1408141245"/>
    <b v="0"/>
    <n v="29"/>
    <b v="0"/>
    <s v="technology/wearables"/>
    <n v="0.15390000000000001"/>
    <n v="530.68965517241384"/>
    <x v="2"/>
    <s v="wearables"/>
    <x v="2"/>
    <d v="2014-09-18T02:00:00"/>
    <x v="698"/>
    <x v="698"/>
    <x v="69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x v="0"/>
    <n v="1385136000"/>
    <n v="1381923548"/>
    <b v="0"/>
    <n v="890"/>
    <b v="0"/>
    <s v="technology/wearables"/>
    <n v="0.824221076923077"/>
    <n v="120.39184269662923"/>
    <x v="2"/>
    <s v="wearables"/>
    <x v="2"/>
    <d v="2013-11-22T16:00:00"/>
    <x v="699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x v="3"/>
    <n v="1484065881"/>
    <n v="1481473881"/>
    <b v="0"/>
    <n v="31"/>
    <b v="0"/>
    <s v="technology/wearables"/>
    <n v="2.6866666666666667E-2"/>
    <n v="13"/>
    <x v="2"/>
    <s v="wearables"/>
    <x v="2"/>
    <d v="2017-01-10T16:31:21"/>
    <x v="700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x v="1"/>
    <n v="1406130880"/>
    <n v="1403538880"/>
    <b v="0"/>
    <n v="21"/>
    <b v="0"/>
    <s v="technology/wearables"/>
    <n v="0.26600000000000001"/>
    <n v="291.33333333333331"/>
    <x v="2"/>
    <s v="wearables"/>
    <x v="2"/>
    <d v="2014-07-23T15:54:40"/>
    <x v="701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x v="0"/>
    <n v="1480011987"/>
    <n v="1477416387"/>
    <b v="0"/>
    <n v="37"/>
    <b v="0"/>
    <s v="technology/wearables"/>
    <n v="0.30813400000000002"/>
    <n v="124.9191891891892"/>
    <x v="2"/>
    <s v="wearables"/>
    <x v="2"/>
    <d v="2016-11-24T18:26:27"/>
    <x v="702"/>
    <x v="702"/>
    <x v="70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x v="0"/>
    <n v="1485905520"/>
    <n v="1481150949"/>
    <b v="0"/>
    <n v="7"/>
    <b v="0"/>
    <s v="technology/wearables"/>
    <n v="5.5800000000000002E-2"/>
    <n v="119.57142857142857"/>
    <x v="2"/>
    <s v="wearables"/>
    <x v="2"/>
    <d v="2017-01-31T23:32:00"/>
    <x v="703"/>
    <x v="703"/>
    <x v="703"/>
  </r>
  <r>
    <n v="704"/>
    <s v="ZNITCH- The Evolution in Helmet Safety"/>
    <s v="Turn you helmet into the safest helmet and don't worry about a thing,you will always have the right fit!!"/>
    <x v="56"/>
    <n v="481"/>
    <x v="2"/>
    <x v="5"/>
    <x v="5"/>
    <n v="1487565468"/>
    <n v="1482381468"/>
    <b v="0"/>
    <n v="4"/>
    <b v="0"/>
    <s v="technology/wearables"/>
    <n v="8.7454545454545458E-3"/>
    <n v="120.25"/>
    <x v="2"/>
    <s v="wearables"/>
    <x v="2"/>
    <d v="2017-02-20T04:37:48"/>
    <x v="704"/>
    <x v="704"/>
    <x v="704"/>
  </r>
  <r>
    <n v="705"/>
    <s v="SomnoScope"/>
    <s v="The closest thing ever to the Holy Grail of wearables technology"/>
    <x v="57"/>
    <n v="977"/>
    <x v="2"/>
    <x v="9"/>
    <x v="3"/>
    <n v="1484999278"/>
    <n v="1482407278"/>
    <b v="0"/>
    <n v="5"/>
    <b v="0"/>
    <s v="technology/wearables"/>
    <n v="9.7699999999999992E-3"/>
    <n v="195.4"/>
    <x v="2"/>
    <s v="wearables"/>
    <x v="2"/>
    <d v="2017-01-21T11:47:58"/>
    <x v="705"/>
    <x v="705"/>
    <x v="705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x v="3"/>
    <n v="1481740740"/>
    <n v="1478130783"/>
    <b v="0"/>
    <n v="0"/>
    <b v="0"/>
    <s v="technology/wearables"/>
    <n v="0"/>
    <n v="0"/>
    <x v="2"/>
    <s v="wearables"/>
    <x v="2"/>
    <d v="2016-12-14T18:39:00"/>
    <x v="706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x v="1"/>
    <n v="1483286127"/>
    <n v="1479830127"/>
    <b v="0"/>
    <n v="456"/>
    <b v="0"/>
    <s v="technology/wearables"/>
    <n v="0.78927352941176465"/>
    <n v="117.69868421052631"/>
    <x v="2"/>
    <s v="wearables"/>
    <x v="2"/>
    <d v="2017-01-01T15:55:27"/>
    <x v="707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x v="1"/>
    <n v="1410616600"/>
    <n v="1405432600"/>
    <b v="0"/>
    <n v="369"/>
    <b v="0"/>
    <s v="technology/wearables"/>
    <n v="0.22092500000000001"/>
    <n v="23.948509485094849"/>
    <x v="2"/>
    <s v="wearables"/>
    <x v="2"/>
    <d v="2014-09-13T13:56:40"/>
    <x v="708"/>
    <x v="708"/>
    <x v="708"/>
  </r>
  <r>
    <n v="709"/>
    <s v="lumiglove"/>
    <s v="A &quot;handheld&quot; light, which eases the way you illuminate objects and/or paths."/>
    <x v="36"/>
    <n v="61"/>
    <x v="2"/>
    <x v="0"/>
    <x v="0"/>
    <n v="1417741159"/>
    <n v="1415149159"/>
    <b v="0"/>
    <n v="2"/>
    <b v="0"/>
    <s v="technology/wearables"/>
    <n v="4.0666666666666663E-3"/>
    <n v="30.5"/>
    <x v="2"/>
    <s v="wearables"/>
    <x v="2"/>
    <d v="2014-12-05T00:59:19"/>
    <x v="709"/>
    <x v="709"/>
    <x v="709"/>
  </r>
  <r>
    <n v="710"/>
    <s v="Hate York Shirt 2.0"/>
    <s v="Shirts, so technologically advanced, they connect mentally to their audience upon sight."/>
    <x v="38"/>
    <n v="0"/>
    <x v="2"/>
    <x v="5"/>
    <x v="5"/>
    <n v="1408495440"/>
    <n v="1405640302"/>
    <b v="0"/>
    <n v="0"/>
    <b v="0"/>
    <s v="technology/wearables"/>
    <n v="0"/>
    <n v="0"/>
    <x v="2"/>
    <s v="wearables"/>
    <x v="2"/>
    <d v="2014-08-20T00:44:00"/>
    <x v="710"/>
    <x v="710"/>
    <x v="710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x v="3"/>
    <n v="1481716868"/>
    <n v="1478257268"/>
    <b v="0"/>
    <n v="338"/>
    <b v="0"/>
    <s v="technology/wearables"/>
    <n v="0.33790999999999999"/>
    <n v="99.973372781065095"/>
    <x v="2"/>
    <s v="wearables"/>
    <x v="2"/>
    <d v="2016-12-14T12:01:08"/>
    <x v="711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x v="0"/>
    <n v="1455466832"/>
    <n v="1452874832"/>
    <b v="0"/>
    <n v="4"/>
    <b v="0"/>
    <s v="technology/wearables"/>
    <n v="2.1649484536082476E-3"/>
    <n v="26.25"/>
    <x v="2"/>
    <s v="wearables"/>
    <x v="2"/>
    <d v="2016-02-14T16:20:32"/>
    <x v="712"/>
    <x v="712"/>
    <x v="71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x v="3"/>
    <n v="1465130532"/>
    <n v="1462538532"/>
    <b v="0"/>
    <n v="1"/>
    <b v="0"/>
    <s v="technology/wearables"/>
    <n v="7.9600000000000001E-3"/>
    <n v="199"/>
    <x v="2"/>
    <s v="wearables"/>
    <x v="2"/>
    <d v="2016-06-05T12:42:12"/>
    <x v="713"/>
    <x v="713"/>
    <x v="713"/>
  </r>
  <r>
    <n v="714"/>
    <s v="Prep Packs Survival Belt"/>
    <s v="The Prep Packs Survival Belt allows you to carry all of the essentials for outdoor survival inside your belt buckle"/>
    <x v="36"/>
    <n v="2249"/>
    <x v="2"/>
    <x v="0"/>
    <x v="0"/>
    <n v="1488308082"/>
    <n v="1483124082"/>
    <b v="0"/>
    <n v="28"/>
    <b v="0"/>
    <s v="technology/wearables"/>
    <n v="0.14993333333333334"/>
    <n v="80.321428571428569"/>
    <x v="2"/>
    <s v="wearables"/>
    <x v="2"/>
    <d v="2017-02-28T18:54:42"/>
    <x v="714"/>
    <x v="714"/>
    <x v="714"/>
  </r>
  <r>
    <n v="715"/>
    <s v="Mouse^3"/>
    <s v="Mouse^3 is the next generation of input devices. With cursor control and customized gesture recognition, its applications are endless!"/>
    <x v="167"/>
    <n v="1389"/>
    <x v="2"/>
    <x v="0"/>
    <x v="0"/>
    <n v="1446693040"/>
    <n v="1443233440"/>
    <b v="0"/>
    <n v="12"/>
    <b v="0"/>
    <s v="technology/wearables"/>
    <n v="5.0509090909090906E-2"/>
    <n v="115.75"/>
    <x v="2"/>
    <s v="wearables"/>
    <x v="2"/>
    <d v="2015-11-05T03:10:40"/>
    <x v="715"/>
    <x v="715"/>
    <x v="715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x v="0"/>
    <n v="1417392000"/>
    <n v="1414511307"/>
    <b v="0"/>
    <n v="16"/>
    <b v="0"/>
    <s v="technology/wearables"/>
    <n v="0.10214285714285715"/>
    <n v="44.6875"/>
    <x v="2"/>
    <s v="wearables"/>
    <x v="2"/>
    <d v="2014-12-01T00:00:00"/>
    <x v="716"/>
    <x v="716"/>
    <x v="716"/>
  </r>
  <r>
    <n v="717"/>
    <s v="cool air belt"/>
    <s v="Cool air flowing under clothing keeps you cool."/>
    <x v="57"/>
    <n v="305"/>
    <x v="2"/>
    <x v="0"/>
    <x v="0"/>
    <n v="1409949002"/>
    <n v="1407357002"/>
    <b v="0"/>
    <n v="4"/>
    <b v="0"/>
    <s v="technology/wearables"/>
    <n v="3.0500000000000002E-3"/>
    <n v="76.25"/>
    <x v="2"/>
    <s v="wearables"/>
    <x v="2"/>
    <d v="2014-09-05T20:30:02"/>
    <x v="717"/>
    <x v="717"/>
    <x v="717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x v="0"/>
    <n v="1487397540"/>
    <n v="1484684247"/>
    <b v="0"/>
    <n v="4"/>
    <b v="0"/>
    <s v="technology/wearables"/>
    <n v="7.4999999999999997E-3"/>
    <n v="22.5"/>
    <x v="2"/>
    <s v="wearables"/>
    <x v="2"/>
    <d v="2017-02-18T05:59:00"/>
    <x v="71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x v="0"/>
    <n v="1456189076"/>
    <n v="1454979476"/>
    <b v="0"/>
    <n v="10"/>
    <b v="0"/>
    <s v="technology/wearables"/>
    <n v="1.2933333333333333E-2"/>
    <n v="19.399999999999999"/>
    <x v="2"/>
    <s v="wearables"/>
    <x v="2"/>
    <d v="2016-02-23T00:57:56"/>
    <x v="719"/>
    <x v="719"/>
    <x v="719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x v="0"/>
    <n v="1327851291"/>
    <n v="1325432091"/>
    <b v="0"/>
    <n v="41"/>
    <b v="1"/>
    <s v="publishing/nonfiction"/>
    <n v="1.4394736842105262"/>
    <n v="66.707317073170728"/>
    <x v="3"/>
    <s v="nonfiction"/>
    <x v="0"/>
    <d v="2012-01-29T15:34:51"/>
    <x v="720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x v="0"/>
    <n v="1406900607"/>
    <n v="1403012607"/>
    <b v="0"/>
    <n v="119"/>
    <b v="1"/>
    <s v="publishing/nonfiction"/>
    <n v="1.2210975609756098"/>
    <n v="84.142857142857139"/>
    <x v="3"/>
    <s v="nonfiction"/>
    <x v="0"/>
    <d v="2014-08-01T13:43:27"/>
    <x v="721"/>
    <x v="721"/>
    <x v="721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x v="0"/>
    <n v="1333909178"/>
    <n v="1331320778"/>
    <b v="0"/>
    <n v="153"/>
    <b v="1"/>
    <s v="publishing/nonfiction"/>
    <n v="1.3202400000000001"/>
    <n v="215.72549019607843"/>
    <x v="3"/>
    <s v="nonfiction"/>
    <x v="0"/>
    <d v="2012-04-08T18:19:38"/>
    <x v="722"/>
    <x v="722"/>
    <x v="722"/>
  </r>
  <r>
    <n v="723"/>
    <s v="The 2015 Pro Football Beast Book"/>
    <s v="The Definitive (and Slightly Ridiculous) Guide to Enjoying the 2015 Pro Football Season"/>
    <x v="10"/>
    <n v="5469"/>
    <x v="0"/>
    <x v="0"/>
    <x v="0"/>
    <n v="1438228740"/>
    <n v="1435606549"/>
    <b v="0"/>
    <n v="100"/>
    <b v="1"/>
    <s v="publishing/nonfiction"/>
    <n v="1.0938000000000001"/>
    <n v="54.69"/>
    <x v="3"/>
    <s v="nonfiction"/>
    <x v="0"/>
    <d v="2015-07-30T03:59:00"/>
    <x v="723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x v="0"/>
    <n v="1309447163"/>
    <n v="1306855163"/>
    <b v="0"/>
    <n v="143"/>
    <b v="1"/>
    <s v="publishing/nonfiction"/>
    <n v="1.0547157142857144"/>
    <n v="51.62944055944056"/>
    <x v="3"/>
    <s v="nonfiction"/>
    <x v="0"/>
    <d v="2011-06-30T15:19:23"/>
    <x v="724"/>
    <x v="724"/>
    <x v="724"/>
  </r>
  <r>
    <n v="725"/>
    <s v="The Year It All Made Sense"/>
    <s v="A true story about inspiration and survival - David Alfred George turns his powerful experience into a compelling vBook."/>
    <x v="22"/>
    <n v="20070"/>
    <x v="0"/>
    <x v="0"/>
    <x v="0"/>
    <n v="1450018912"/>
    <n v="1447426912"/>
    <b v="0"/>
    <n v="140"/>
    <b v="1"/>
    <s v="publishing/nonfiction"/>
    <n v="1.0035000000000001"/>
    <n v="143.35714285714286"/>
    <x v="3"/>
    <s v="nonfiction"/>
    <x v="0"/>
    <d v="2015-12-13T15:01:52"/>
    <x v="725"/>
    <x v="725"/>
    <x v="725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x v="0"/>
    <n v="1365728487"/>
    <n v="1363136487"/>
    <b v="0"/>
    <n v="35"/>
    <b v="1"/>
    <s v="publishing/nonfiction"/>
    <n v="1.014"/>
    <n v="72.428571428571431"/>
    <x v="3"/>
    <s v="nonfiction"/>
    <x v="0"/>
    <d v="2013-04-12T01:01:27"/>
    <x v="726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x v="0"/>
    <n v="1358198400"/>
    <n v="1354580949"/>
    <b v="0"/>
    <n v="149"/>
    <b v="1"/>
    <s v="publishing/nonfiction"/>
    <n v="1.5551428571428572"/>
    <n v="36.530201342281877"/>
    <x v="3"/>
    <s v="nonfiction"/>
    <x v="0"/>
    <d v="2013-01-14T21:20:00"/>
    <x v="727"/>
    <x v="727"/>
    <x v="727"/>
  </r>
  <r>
    <n v="728"/>
    <s v="The Age of the Platform: My Fourth Book"/>
    <s v="A big idea non-fiction book by an impatient three-time author and insomniac willing to bet on himself."/>
    <x v="51"/>
    <n v="7917.45"/>
    <x v="0"/>
    <x v="0"/>
    <x v="0"/>
    <n v="1313957157"/>
    <n v="1310069157"/>
    <b v="0"/>
    <n v="130"/>
    <b v="1"/>
    <s v="publishing/nonfiction"/>
    <n v="1.05566"/>
    <n v="60.903461538461535"/>
    <x v="3"/>
    <s v="nonfiction"/>
    <x v="0"/>
    <d v="2011-08-21T20:05:57"/>
    <x v="728"/>
    <x v="728"/>
    <x v="728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x v="0"/>
    <n v="1348028861"/>
    <n v="1342844861"/>
    <b v="0"/>
    <n v="120"/>
    <b v="1"/>
    <s v="publishing/nonfiction"/>
    <n v="1.3065"/>
    <n v="43.55"/>
    <x v="3"/>
    <s v="nonfiction"/>
    <x v="0"/>
    <d v="2012-09-19T04:27:41"/>
    <x v="729"/>
    <x v="729"/>
    <x v="729"/>
  </r>
  <r>
    <n v="730"/>
    <s v="Encyclopedia of Surfing"/>
    <s v="A Massive but Cheerful Online Digital Archive of Surfing"/>
    <x v="22"/>
    <n v="26438"/>
    <x v="0"/>
    <x v="0"/>
    <x v="0"/>
    <n v="1323280391"/>
    <n v="1320688391"/>
    <b v="0"/>
    <n v="265"/>
    <b v="1"/>
    <s v="publishing/nonfiction"/>
    <n v="1.3219000000000001"/>
    <n v="99.766037735849054"/>
    <x v="3"/>
    <s v="nonfiction"/>
    <x v="0"/>
    <d v="2011-12-07T17:53:11"/>
    <x v="730"/>
    <x v="730"/>
    <x v="730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x v="0"/>
    <n v="1327212000"/>
    <n v="1322852747"/>
    <b v="0"/>
    <n v="71"/>
    <b v="1"/>
    <s v="publishing/nonfiction"/>
    <n v="1.26"/>
    <n v="88.732394366197184"/>
    <x v="3"/>
    <s v="nonfiction"/>
    <x v="0"/>
    <d v="2012-01-22T06:00:00"/>
    <x v="731"/>
    <x v="731"/>
    <x v="731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x v="1"/>
    <n v="1380449461"/>
    <n v="1375265461"/>
    <b v="0"/>
    <n v="13"/>
    <b v="1"/>
    <s v="publishing/nonfiction"/>
    <n v="1.6"/>
    <n v="4.9230769230769234"/>
    <x v="3"/>
    <s v="nonfiction"/>
    <x v="0"/>
    <d v="2013-09-29T10:11:01"/>
    <x v="732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x v="1"/>
    <n v="1387533892"/>
    <n v="1384941892"/>
    <b v="0"/>
    <n v="169"/>
    <b v="1"/>
    <s v="publishing/nonfiction"/>
    <n v="1.2048000000000001"/>
    <n v="17.822485207100591"/>
    <x v="3"/>
    <s v="nonfiction"/>
    <x v="0"/>
    <d v="2013-12-20T10:04:52"/>
    <x v="733"/>
    <x v="733"/>
    <x v="733"/>
  </r>
  <r>
    <n v="734"/>
    <s v="Sideswiped"/>
    <s v="Sideswiped is my story of growing in and trusting God through the mess and mysteries of life."/>
    <x v="0"/>
    <n v="10670"/>
    <x v="0"/>
    <x v="5"/>
    <x v="5"/>
    <n v="1431147600"/>
    <n v="1428465420"/>
    <b v="0"/>
    <n v="57"/>
    <b v="1"/>
    <s v="publishing/nonfiction"/>
    <n v="1.2552941176470589"/>
    <n v="187.19298245614036"/>
    <x v="3"/>
    <s v="nonfiction"/>
    <x v="0"/>
    <d v="2015-05-09T05:00:00"/>
    <x v="734"/>
    <x v="734"/>
    <x v="734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x v="0"/>
    <n v="1417653540"/>
    <n v="1414975346"/>
    <b v="0"/>
    <n v="229"/>
    <b v="1"/>
    <s v="publishing/nonfiction"/>
    <n v="1.1440638297872341"/>
    <n v="234.80786026200875"/>
    <x v="3"/>
    <s v="nonfiction"/>
    <x v="0"/>
    <d v="2014-12-04T00:39:00"/>
    <x v="735"/>
    <x v="735"/>
    <x v="735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x v="0"/>
    <n v="1385009940"/>
    <n v="1383327440"/>
    <b v="0"/>
    <n v="108"/>
    <b v="1"/>
    <s v="publishing/nonfiction"/>
    <n v="3.151388888888889"/>
    <n v="105.04629629629629"/>
    <x v="3"/>
    <s v="nonfiction"/>
    <x v="0"/>
    <d v="2013-11-21T04:59:00"/>
    <x v="736"/>
    <x v="736"/>
    <x v="736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x v="0"/>
    <n v="1392408000"/>
    <n v="1390890987"/>
    <b v="0"/>
    <n v="108"/>
    <b v="1"/>
    <s v="publishing/nonfiction"/>
    <n v="1.224"/>
    <n v="56.666666666666664"/>
    <x v="3"/>
    <s v="nonfiction"/>
    <x v="0"/>
    <d v="2014-02-14T20:00:00"/>
    <x v="737"/>
    <x v="737"/>
    <x v="737"/>
  </r>
  <r>
    <n v="738"/>
    <s v="Under the Sour Sun: Hunger through the Eyes of a Child"/>
    <s v="The true story of a child's struggle with hunger, poverty, and war in El Salvador."/>
    <x v="15"/>
    <n v="1601"/>
    <x v="0"/>
    <x v="0"/>
    <x v="0"/>
    <n v="1417409940"/>
    <n v="1414765794"/>
    <b v="0"/>
    <n v="41"/>
    <b v="1"/>
    <s v="publishing/nonfiction"/>
    <n v="1.0673333333333332"/>
    <n v="39.048780487804876"/>
    <x v="3"/>
    <s v="nonfiction"/>
    <x v="0"/>
    <d v="2014-12-01T04:59:00"/>
    <x v="738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x v="0"/>
    <n v="1407758629"/>
    <n v="1404907429"/>
    <b v="0"/>
    <n v="139"/>
    <b v="1"/>
    <s v="publishing/nonfiction"/>
    <n v="1.5833333333333333"/>
    <n v="68.345323741007192"/>
    <x v="3"/>
    <s v="nonfiction"/>
    <x v="0"/>
    <d v="2014-08-11T12:03:49"/>
    <x v="73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x v="0"/>
    <n v="1434857482"/>
    <n v="1433647882"/>
    <b v="0"/>
    <n v="19"/>
    <b v="1"/>
    <s v="publishing/nonfiction"/>
    <n v="1.0740000000000001"/>
    <n v="169.57894736842104"/>
    <x v="3"/>
    <s v="nonfiction"/>
    <x v="0"/>
    <d v="2015-06-21T03:31:22"/>
    <x v="740"/>
    <x v="740"/>
    <x v="740"/>
  </r>
  <r>
    <n v="741"/>
    <s v="reVILNA: the vilna ghetto project"/>
    <s v="A revolutionary digital mapping project of the Vilna Ghetto"/>
    <x v="93"/>
    <n v="13293.8"/>
    <x v="0"/>
    <x v="0"/>
    <x v="0"/>
    <n v="1370964806"/>
    <n v="1367940806"/>
    <b v="0"/>
    <n v="94"/>
    <b v="1"/>
    <s v="publishing/nonfiction"/>
    <n v="1.0226"/>
    <n v="141.42340425531913"/>
    <x v="3"/>
    <s v="nonfiction"/>
    <x v="0"/>
    <d v="2013-06-11T15:33:26"/>
    <x v="741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x v="0"/>
    <n v="1395435712"/>
    <n v="1392847312"/>
    <b v="0"/>
    <n v="23"/>
    <b v="1"/>
    <s v="publishing/nonfiction"/>
    <n v="1.1071428571428572"/>
    <n v="67.391304347826093"/>
    <x v="3"/>
    <s v="nonfiction"/>
    <x v="0"/>
    <d v="2014-03-21T21:01:52"/>
    <x v="742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x v="0"/>
    <n v="1334610000"/>
    <n v="1332435685"/>
    <b v="0"/>
    <n v="15"/>
    <b v="1"/>
    <s v="publishing/nonfiction"/>
    <n v="1.48"/>
    <n v="54.266666666666666"/>
    <x v="3"/>
    <s v="nonfiction"/>
    <x v="0"/>
    <d v="2012-04-16T21:00:00"/>
    <x v="743"/>
    <x v="743"/>
    <x v="743"/>
  </r>
  <r>
    <n v="744"/>
    <s v="A Revolutionary Leadership Resource Book"/>
    <s v="Join others to help create a world that is possible -- in your workplace, community and society!"/>
    <x v="10"/>
    <n v="5116"/>
    <x v="0"/>
    <x v="0"/>
    <x v="0"/>
    <n v="1355439503"/>
    <n v="1352847503"/>
    <b v="0"/>
    <n v="62"/>
    <b v="1"/>
    <s v="publishing/nonfiction"/>
    <n v="1.0232000000000001"/>
    <n v="82.516129032258064"/>
    <x v="3"/>
    <s v="nonfiction"/>
    <x v="0"/>
    <d v="2012-12-13T22:58:23"/>
    <x v="744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x v="0"/>
    <n v="1367588645"/>
    <n v="1364996645"/>
    <b v="0"/>
    <n v="74"/>
    <b v="1"/>
    <s v="publishing/nonfiction"/>
    <n v="1.7909909909909909"/>
    <n v="53.729729729729726"/>
    <x v="3"/>
    <s v="nonfiction"/>
    <x v="0"/>
    <d v="2013-05-03T13:44:05"/>
    <x v="745"/>
    <x v="745"/>
    <x v="745"/>
  </r>
  <r>
    <n v="746"/>
    <s v="Attention: People With Body Parts"/>
    <s v="This is a book of letters. Letters to our body parts."/>
    <x v="174"/>
    <n v="3318"/>
    <x v="0"/>
    <x v="0"/>
    <x v="0"/>
    <n v="1348372740"/>
    <n v="1346806909"/>
    <b v="0"/>
    <n v="97"/>
    <b v="1"/>
    <s v="publishing/nonfiction"/>
    <n v="1.1108135252761968"/>
    <n v="34.206185567010309"/>
    <x v="3"/>
    <s v="nonfiction"/>
    <x v="0"/>
    <d v="2012-09-23T03:59:00"/>
    <x v="746"/>
    <x v="746"/>
    <x v="746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x v="3"/>
    <n v="1421319240"/>
    <n v="1418649019"/>
    <b v="0"/>
    <n v="55"/>
    <b v="1"/>
    <s v="publishing/nonfiction"/>
    <n v="1.0004285714285714"/>
    <n v="127.32727272727273"/>
    <x v="3"/>
    <s v="nonfiction"/>
    <x v="0"/>
    <d v="2015-01-15T10:54:00"/>
    <x v="747"/>
    <x v="747"/>
    <x v="747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x v="0"/>
    <n v="1407701966"/>
    <n v="1405109966"/>
    <b v="0"/>
    <n v="44"/>
    <b v="1"/>
    <s v="publishing/nonfiction"/>
    <n v="1.0024999999999999"/>
    <n v="45.56818181818182"/>
    <x v="3"/>
    <s v="nonfiction"/>
    <x v="0"/>
    <d v="2014-08-10T20:19:26"/>
    <x v="748"/>
    <x v="748"/>
    <x v="748"/>
  </r>
  <r>
    <n v="749"/>
    <s v="chartwellwest.com"/>
    <s v="A place for rational, fact and data based non-partisan political and societal commentary on things that matter to Americans."/>
    <x v="3"/>
    <n v="10556"/>
    <x v="0"/>
    <x v="0"/>
    <x v="0"/>
    <n v="1485642930"/>
    <n v="1483050930"/>
    <b v="0"/>
    <n v="110"/>
    <b v="1"/>
    <s v="publishing/nonfiction"/>
    <n v="1.0556000000000001"/>
    <n v="95.963636363636368"/>
    <x v="3"/>
    <s v="nonfiction"/>
    <x v="0"/>
    <d v="2017-01-28T22:35:30"/>
    <x v="74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x v="0"/>
    <n v="1361739872"/>
    <n v="1359147872"/>
    <b v="0"/>
    <n v="59"/>
    <b v="1"/>
    <s v="publishing/nonfiction"/>
    <n v="1.0258775877587758"/>
    <n v="77.271186440677965"/>
    <x v="3"/>
    <s v="nonfiction"/>
    <x v="0"/>
    <d v="2013-02-24T21:04:32"/>
    <x v="750"/>
    <x v="750"/>
    <x v="750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x v="0"/>
    <n v="1312470475"/>
    <n v="1308496075"/>
    <b v="0"/>
    <n v="62"/>
    <b v="1"/>
    <s v="publishing/nonfiction"/>
    <n v="1.1850000000000001"/>
    <n v="57.338709677419352"/>
    <x v="3"/>
    <s v="nonfiction"/>
    <x v="0"/>
    <d v="2011-08-04T15:07:55"/>
    <x v="751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x v="2"/>
    <n v="1476615600"/>
    <n v="1474884417"/>
    <b v="0"/>
    <n v="105"/>
    <b v="1"/>
    <s v="publishing/nonfiction"/>
    <n v="1.117"/>
    <n v="53.19047619047619"/>
    <x v="3"/>
    <s v="nonfiction"/>
    <x v="0"/>
    <d v="2016-10-16T11:00:00"/>
    <x v="752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x v="0"/>
    <n v="1423922991"/>
    <n v="1421330991"/>
    <b v="0"/>
    <n v="26"/>
    <b v="1"/>
    <s v="publishing/nonfiction"/>
    <n v="1.28"/>
    <n v="492.30769230769232"/>
    <x v="3"/>
    <s v="nonfiction"/>
    <x v="0"/>
    <d v="2015-02-14T14:09:51"/>
    <x v="753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x v="0"/>
    <n v="1357408721"/>
    <n v="1354816721"/>
    <b v="0"/>
    <n v="49"/>
    <b v="1"/>
    <s v="publishing/nonfiction"/>
    <n v="1.0375000000000001"/>
    <n v="42.346938775510203"/>
    <x v="3"/>
    <s v="nonfiction"/>
    <x v="0"/>
    <d v="2013-01-05T17:58:41"/>
    <x v="754"/>
    <x v="754"/>
    <x v="754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x v="0"/>
    <n v="1369010460"/>
    <n v="1366381877"/>
    <b v="0"/>
    <n v="68"/>
    <b v="1"/>
    <s v="publishing/nonfiction"/>
    <n v="1.0190760000000001"/>
    <n v="37.466029411764708"/>
    <x v="3"/>
    <s v="nonfiction"/>
    <x v="0"/>
    <d v="2013-05-20T00:41:00"/>
    <x v="755"/>
    <x v="755"/>
    <x v="755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x v="0"/>
    <n v="1303147459"/>
    <n v="1297880659"/>
    <b v="0"/>
    <n v="22"/>
    <b v="1"/>
    <s v="publishing/nonfiction"/>
    <n v="1.177142857142857"/>
    <n v="37.454545454545453"/>
    <x v="3"/>
    <s v="nonfiction"/>
    <x v="0"/>
    <d v="2011-04-18T17:24:19"/>
    <x v="756"/>
    <x v="756"/>
    <x v="75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x v="0"/>
    <n v="1354756714"/>
    <n v="1353547114"/>
    <b v="0"/>
    <n v="18"/>
    <b v="1"/>
    <s v="publishing/nonfiction"/>
    <n v="2.38"/>
    <n v="33.055555555555557"/>
    <x v="3"/>
    <s v="nonfiction"/>
    <x v="0"/>
    <d v="2012-12-06T01:18:34"/>
    <x v="757"/>
    <x v="757"/>
    <x v="757"/>
  </r>
  <r>
    <n v="758"/>
    <s v="Publish Waiting On Humanity"/>
    <s v="I am publishing my book, Waiting on Humanity and need some finishing funds to do so."/>
    <x v="30"/>
    <n v="2550"/>
    <x v="0"/>
    <x v="0"/>
    <x v="0"/>
    <n v="1286568268"/>
    <n v="1283976268"/>
    <b v="0"/>
    <n v="19"/>
    <b v="1"/>
    <s v="publishing/nonfiction"/>
    <n v="1.02"/>
    <n v="134.21052631578948"/>
    <x v="3"/>
    <s v="nonfiction"/>
    <x v="0"/>
    <d v="2010-10-08T20:04:28"/>
    <x v="758"/>
    <x v="758"/>
    <x v="758"/>
  </r>
  <r>
    <n v="759"/>
    <s v="Wild Ruins"/>
    <s v="Help me search for the lost ruins of the UK. A unique guide to  lesser known and somewhat known ruins of Britain."/>
    <x v="10"/>
    <n v="5096"/>
    <x v="0"/>
    <x v="1"/>
    <x v="1"/>
    <n v="1404892539"/>
    <n v="1401436539"/>
    <b v="0"/>
    <n v="99"/>
    <b v="1"/>
    <s v="publishing/nonfiction"/>
    <n v="1.0192000000000001"/>
    <n v="51.474747474747474"/>
    <x v="3"/>
    <s v="nonfiction"/>
    <x v="0"/>
    <d v="2014-07-09T07:55:39"/>
    <x v="759"/>
    <x v="759"/>
    <x v="75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x v="0"/>
    <n v="1480188013"/>
    <n v="1477592413"/>
    <b v="0"/>
    <n v="0"/>
    <b v="0"/>
    <s v="publishing/fiction"/>
    <n v="0"/>
    <n v="0"/>
    <x v="3"/>
    <s v="fiction"/>
    <x v="2"/>
    <d v="2016-11-26T19:20:13"/>
    <x v="760"/>
    <x v="760"/>
    <x v="760"/>
  </r>
  <r>
    <n v="761"/>
    <s v="DONE WITH DEATH"/>
    <s v="The day Chuck died was the day everything changed. Now he has to save the afterlife from extinction or die again trying."/>
    <x v="10"/>
    <n v="235"/>
    <x v="2"/>
    <x v="0"/>
    <x v="0"/>
    <n v="1391364126"/>
    <n v="1388772126"/>
    <b v="0"/>
    <n v="6"/>
    <b v="0"/>
    <s v="publishing/fiction"/>
    <n v="4.7E-2"/>
    <n v="39.166666666666664"/>
    <x v="3"/>
    <s v="fiction"/>
    <x v="2"/>
    <d v="2014-02-02T18:02:06"/>
    <x v="761"/>
    <x v="761"/>
    <x v="761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x v="10"/>
    <n v="1480831200"/>
    <n v="1479328570"/>
    <b v="0"/>
    <n v="0"/>
    <b v="0"/>
    <s v="publishing/fiction"/>
    <n v="0"/>
    <n v="0"/>
    <x v="3"/>
    <s v="fiction"/>
    <x v="2"/>
    <d v="2016-12-04T06:00:00"/>
    <x v="762"/>
    <x v="762"/>
    <x v="76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x v="1"/>
    <n v="1376563408"/>
    <n v="1373971408"/>
    <b v="0"/>
    <n v="1"/>
    <b v="0"/>
    <s v="publishing/fiction"/>
    <n v="1.1655011655011655E-3"/>
    <n v="5"/>
    <x v="3"/>
    <s v="fiction"/>
    <x v="2"/>
    <d v="2013-08-15T10:43:28"/>
    <x v="763"/>
    <x v="763"/>
    <x v="763"/>
  </r>
  <r>
    <n v="764"/>
    <s v="[JOE]KES"/>
    <s v="[JOE]KES is a book full of over 200 original, sometimes funny, pun-ish Joekes. If you hate the book, use it as a coster!"/>
    <x v="10"/>
    <n v="0"/>
    <x v="2"/>
    <x v="0"/>
    <x v="0"/>
    <n v="1441858161"/>
    <n v="1439266161"/>
    <b v="0"/>
    <n v="0"/>
    <b v="0"/>
    <s v="publishing/fiction"/>
    <n v="0"/>
    <n v="0"/>
    <x v="3"/>
    <s v="fiction"/>
    <x v="2"/>
    <d v="2015-09-10T04:09:21"/>
    <x v="764"/>
    <x v="764"/>
    <x v="764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x v="0"/>
    <n v="1413723684"/>
    <n v="1411131684"/>
    <b v="0"/>
    <n v="44"/>
    <b v="0"/>
    <s v="publishing/fiction"/>
    <n v="0.36014285714285715"/>
    <n v="57.295454545454547"/>
    <x v="3"/>
    <s v="fiction"/>
    <x v="2"/>
    <d v="2014-10-19T13:01:24"/>
    <x v="765"/>
    <x v="765"/>
    <x v="765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x v="5"/>
    <n v="1424112483"/>
    <n v="1421520483"/>
    <b v="0"/>
    <n v="0"/>
    <b v="0"/>
    <s v="publishing/fiction"/>
    <n v="0"/>
    <n v="0"/>
    <x v="3"/>
    <s v="fiction"/>
    <x v="2"/>
    <d v="2015-02-16T18:48:03"/>
    <x v="766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x v="0"/>
    <n v="1432178810"/>
    <n v="1429586810"/>
    <b v="0"/>
    <n v="3"/>
    <b v="0"/>
    <s v="publishing/fiction"/>
    <n v="3.5400000000000001E-2"/>
    <n v="59"/>
    <x v="3"/>
    <s v="fiction"/>
    <x v="2"/>
    <d v="2015-05-21T03:26:50"/>
    <x v="767"/>
    <x v="767"/>
    <x v="767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x v="0"/>
    <n v="1387169890"/>
    <n v="1384577890"/>
    <b v="0"/>
    <n v="0"/>
    <b v="0"/>
    <s v="publishing/fiction"/>
    <n v="0"/>
    <n v="0"/>
    <x v="3"/>
    <s v="fiction"/>
    <x v="2"/>
    <d v="2013-12-16T04:58:10"/>
    <x v="768"/>
    <x v="768"/>
    <x v="768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x v="0"/>
    <n v="1388102094"/>
    <n v="1385510094"/>
    <b v="0"/>
    <n v="52"/>
    <b v="0"/>
    <s v="publishing/fiction"/>
    <n v="0.41399999999999998"/>
    <n v="31.846153846153847"/>
    <x v="3"/>
    <s v="fiction"/>
    <x v="2"/>
    <d v="2013-12-26T23:54:54"/>
    <x v="769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x v="0"/>
    <n v="1361750369"/>
    <n v="1358294369"/>
    <b v="0"/>
    <n v="0"/>
    <b v="0"/>
    <s v="publishing/fiction"/>
    <n v="0"/>
    <n v="0"/>
    <x v="3"/>
    <s v="fiction"/>
    <x v="2"/>
    <d v="2013-02-24T23:59:29"/>
    <x v="770"/>
    <x v="770"/>
    <x v="77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x v="0"/>
    <n v="1454183202"/>
    <n v="1449863202"/>
    <b v="0"/>
    <n v="1"/>
    <b v="0"/>
    <s v="publishing/fiction"/>
    <n v="2.631578947368421E-4"/>
    <n v="10"/>
    <x v="3"/>
    <s v="fiction"/>
    <x v="2"/>
    <d v="2016-01-30T19:46:42"/>
    <x v="771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x v="0"/>
    <n v="1257047940"/>
    <n v="1252718519"/>
    <b v="0"/>
    <n v="1"/>
    <b v="0"/>
    <s v="publishing/fiction"/>
    <n v="3.3333333333333333E-2"/>
    <n v="50"/>
    <x v="3"/>
    <s v="fiction"/>
    <x v="2"/>
    <d v="2009-11-01T03:59:00"/>
    <x v="772"/>
    <x v="772"/>
    <x v="772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x v="1"/>
    <n v="1431298860"/>
    <n v="1428341985"/>
    <b v="0"/>
    <n v="2"/>
    <b v="0"/>
    <s v="publishing/fiction"/>
    <n v="8.5129023676509714E-3"/>
    <n v="16"/>
    <x v="3"/>
    <s v="fiction"/>
    <x v="2"/>
    <d v="2015-05-10T23:01:00"/>
    <x v="773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x v="0"/>
    <n v="1393181018"/>
    <n v="1390589018"/>
    <b v="0"/>
    <n v="9"/>
    <b v="0"/>
    <s v="publishing/fiction"/>
    <n v="0.70199999999999996"/>
    <n v="39"/>
    <x v="3"/>
    <s v="fiction"/>
    <x v="2"/>
    <d v="2014-02-23T18:43:38"/>
    <x v="774"/>
    <x v="774"/>
    <x v="774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x v="0"/>
    <n v="1323998795"/>
    <n v="1321406795"/>
    <b v="0"/>
    <n v="5"/>
    <b v="0"/>
    <s v="publishing/fiction"/>
    <n v="1.7000000000000001E-2"/>
    <n v="34"/>
    <x v="3"/>
    <s v="fiction"/>
    <x v="2"/>
    <d v="2011-12-16T01:26:35"/>
    <x v="775"/>
    <x v="775"/>
    <x v="775"/>
  </r>
  <r>
    <n v="776"/>
    <s v="Run Ragged"/>
    <s v="Would anything change if women were in charge? Book Clubs, readers, and critics herald the latest by award-winning author, Aguila."/>
    <x v="39"/>
    <n v="3598"/>
    <x v="2"/>
    <x v="0"/>
    <x v="0"/>
    <n v="1444539600"/>
    <n v="1441297645"/>
    <b v="0"/>
    <n v="57"/>
    <b v="0"/>
    <s v="publishing/fiction"/>
    <n v="0.51400000000000001"/>
    <n v="63.122807017543863"/>
    <x v="3"/>
    <s v="fiction"/>
    <x v="2"/>
    <d v="2015-10-11T05:00:00"/>
    <x v="776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x v="0"/>
    <n v="1375313577"/>
    <n v="1372721577"/>
    <b v="0"/>
    <n v="3"/>
    <b v="0"/>
    <s v="publishing/fiction"/>
    <n v="7.0000000000000001E-3"/>
    <n v="7"/>
    <x v="3"/>
    <s v="fiction"/>
    <x v="2"/>
    <d v="2013-07-31T23:32:57"/>
    <x v="777"/>
    <x v="777"/>
    <x v="777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x v="0"/>
    <n v="1398876680"/>
    <n v="1396284680"/>
    <b v="0"/>
    <n v="1"/>
    <b v="0"/>
    <s v="publishing/fiction"/>
    <n v="4.0000000000000001E-3"/>
    <n v="2"/>
    <x v="3"/>
    <s v="fiction"/>
    <x v="2"/>
    <d v="2014-04-30T16:51:20"/>
    <x v="778"/>
    <x v="778"/>
    <x v="778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x v="0"/>
    <n v="1287115200"/>
    <n v="1284567905"/>
    <b v="0"/>
    <n v="6"/>
    <b v="0"/>
    <s v="publishing/fiction"/>
    <n v="2.6666666666666668E-2"/>
    <n v="66.666666666666671"/>
    <x v="3"/>
    <s v="fiction"/>
    <x v="2"/>
    <d v="2010-10-15T04:00:00"/>
    <x v="779"/>
    <x v="779"/>
    <x v="779"/>
  </r>
  <r>
    <n v="780"/>
    <s v="Wess Meets West - Press Our New Album on CD!"/>
    <s v="We are finishing up recording our new record and we would like help with its physical CD release."/>
    <x v="28"/>
    <n v="1040"/>
    <x v="0"/>
    <x v="0"/>
    <x v="0"/>
    <n v="1304439025"/>
    <n v="1301847025"/>
    <b v="0"/>
    <n v="27"/>
    <b v="1"/>
    <s v="music/rock"/>
    <n v="1.04"/>
    <n v="38.518518518518519"/>
    <x v="4"/>
    <s v="rock"/>
    <x v="0"/>
    <d v="2011-05-03T16:10:25"/>
    <x v="780"/>
    <x v="780"/>
    <x v="780"/>
  </r>
  <r>
    <n v="781"/>
    <s v="Touring the United States This July"/>
    <s v="&quot;WE ARE ON A MISSION TO TOUR THE UNITED STATES NON-STOP. TO DO SO WE NEED TO PURCHASE A NEW VAN.&quot;"/>
    <x v="134"/>
    <n v="1065.23"/>
    <x v="0"/>
    <x v="0"/>
    <x v="0"/>
    <n v="1370649674"/>
    <n v="1368057674"/>
    <b v="0"/>
    <n v="25"/>
    <b v="1"/>
    <s v="music/rock"/>
    <n v="1.3315375"/>
    <n v="42.609200000000001"/>
    <x v="4"/>
    <s v="rock"/>
    <x v="0"/>
    <d v="2013-06-08T00:01:14"/>
    <x v="781"/>
    <x v="781"/>
    <x v="78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x v="0"/>
    <n v="1345918302"/>
    <n v="1343326302"/>
    <b v="0"/>
    <n v="14"/>
    <b v="1"/>
    <s v="music/rock"/>
    <n v="1"/>
    <n v="50"/>
    <x v="4"/>
    <s v="rock"/>
    <x v="0"/>
    <d v="2012-08-25T18:11:42"/>
    <x v="782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x v="0"/>
    <n v="1335564000"/>
    <n v="1332182049"/>
    <b v="0"/>
    <n v="35"/>
    <b v="1"/>
    <s v="music/rock"/>
    <n v="1.4813333333333334"/>
    <n v="63.485714285714288"/>
    <x v="4"/>
    <s v="rock"/>
    <x v="0"/>
    <d v="2012-04-27T22:00:00"/>
    <x v="783"/>
    <x v="783"/>
    <x v="783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x v="0"/>
    <n v="1395023719"/>
    <n v="1391571319"/>
    <b v="0"/>
    <n v="10"/>
    <b v="1"/>
    <s v="music/rock"/>
    <n v="1.0249999999999999"/>
    <n v="102.5"/>
    <x v="4"/>
    <s v="rock"/>
    <x v="0"/>
    <d v="2014-03-17T02:35:19"/>
    <x v="784"/>
    <x v="784"/>
    <x v="784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x v="0"/>
    <n v="1362060915"/>
    <n v="1359468915"/>
    <b v="0"/>
    <n v="29"/>
    <b v="1"/>
    <s v="music/rock"/>
    <n v="1.8062799999999999"/>
    <n v="31.142758620689655"/>
    <x v="4"/>
    <s v="rock"/>
    <x v="0"/>
    <d v="2013-02-28T14:15:15"/>
    <x v="785"/>
    <x v="785"/>
    <x v="785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x v="0"/>
    <n v="1336751220"/>
    <n v="1331774434"/>
    <b v="0"/>
    <n v="44"/>
    <b v="1"/>
    <s v="music/rock"/>
    <n v="1.4279999999999999"/>
    <n v="162.27272727272728"/>
    <x v="4"/>
    <s v="rock"/>
    <x v="0"/>
    <d v="2012-05-11T15:47:00"/>
    <x v="786"/>
    <x v="786"/>
    <x v="786"/>
  </r>
  <r>
    <n v="787"/>
    <s v="Mahayla CD Pressing"/>
    <s v="We've made our goal with your help. Thanks so much! This is a great time to pre-purchase the album and get some extra perks."/>
    <x v="38"/>
    <n v="1370"/>
    <x v="0"/>
    <x v="0"/>
    <x v="0"/>
    <n v="1383318226"/>
    <n v="1380726226"/>
    <b v="0"/>
    <n v="17"/>
    <b v="1"/>
    <s v="music/rock"/>
    <n v="1.1416666666666666"/>
    <n v="80.588235294117652"/>
    <x v="4"/>
    <s v="rock"/>
    <x v="0"/>
    <d v="2013-11-01T15:03:46"/>
    <x v="787"/>
    <x v="787"/>
    <x v="787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x v="0"/>
    <n v="1341633540"/>
    <n v="1338336588"/>
    <b v="0"/>
    <n v="34"/>
    <b v="1"/>
    <s v="music/rock"/>
    <n v="2.03505"/>
    <n v="59.85441176470588"/>
    <x v="4"/>
    <s v="rock"/>
    <x v="0"/>
    <d v="2012-07-07T03:59:00"/>
    <x v="788"/>
    <x v="788"/>
    <x v="788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x v="0"/>
    <n v="1358755140"/>
    <n v="1357187280"/>
    <b v="0"/>
    <n v="14"/>
    <b v="1"/>
    <s v="music/rock"/>
    <n v="1.0941176470588236"/>
    <n v="132.85714285714286"/>
    <x v="4"/>
    <s v="rock"/>
    <x v="0"/>
    <d v="2013-01-21T07:59:00"/>
    <x v="789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x v="0"/>
    <n v="1359680939"/>
    <n v="1357088939"/>
    <b v="0"/>
    <n v="156"/>
    <b v="1"/>
    <s v="music/rock"/>
    <n v="1.443746"/>
    <n v="92.547820512820508"/>
    <x v="4"/>
    <s v="rock"/>
    <x v="0"/>
    <d v="2013-02-01T01:08:59"/>
    <x v="790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x v="0"/>
    <n v="1384322340"/>
    <n v="1381430646"/>
    <b v="0"/>
    <n v="128"/>
    <b v="1"/>
    <s v="music/rock"/>
    <n v="1.0386666666666666"/>
    <n v="60.859375"/>
    <x v="4"/>
    <s v="rock"/>
    <x v="0"/>
    <d v="2013-11-13T05:59:00"/>
    <x v="791"/>
    <x v="791"/>
    <x v="791"/>
  </r>
  <r>
    <n v="792"/>
    <s v="&quot;Believable Lies&quot; - The Album"/>
    <s v="Rock n' Roll about the intersection of lies and belief: the Believable Lie."/>
    <x v="30"/>
    <n v="2511.11"/>
    <x v="0"/>
    <x v="0"/>
    <x v="0"/>
    <n v="1383861483"/>
    <n v="1381265883"/>
    <b v="0"/>
    <n v="60"/>
    <b v="1"/>
    <s v="music/rock"/>
    <n v="1.0044440000000001"/>
    <n v="41.851833333333339"/>
    <x v="4"/>
    <s v="rock"/>
    <x v="0"/>
    <d v="2013-11-07T21:58:03"/>
    <x v="792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x v="0"/>
    <n v="1372827540"/>
    <n v="1371491244"/>
    <b v="0"/>
    <n v="32"/>
    <b v="1"/>
    <s v="music/rock"/>
    <n v="1.0277927272727272"/>
    <n v="88.325937499999995"/>
    <x v="4"/>
    <s v="rock"/>
    <x v="0"/>
    <d v="2013-07-03T04:59:00"/>
    <x v="793"/>
    <x v="793"/>
    <x v="793"/>
  </r>
  <r>
    <n v="794"/>
    <s v="Begins Again"/>
    <s v="The Brian Davis Band is a group of friends that want to share their lives and experiences through music that connects with people."/>
    <x v="6"/>
    <n v="8425"/>
    <x v="0"/>
    <x v="0"/>
    <x v="0"/>
    <n v="1315242360"/>
    <n v="1310438737"/>
    <b v="0"/>
    <n v="53"/>
    <b v="1"/>
    <s v="music/rock"/>
    <n v="1.0531250000000001"/>
    <n v="158.96226415094338"/>
    <x v="4"/>
    <s v="rock"/>
    <x v="0"/>
    <d v="2011-09-05T17:06:00"/>
    <x v="794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x v="0"/>
    <n v="1333774740"/>
    <n v="1330094566"/>
    <b v="0"/>
    <n v="184"/>
    <b v="1"/>
    <s v="music/rock"/>
    <n v="1.1178571428571429"/>
    <n v="85.054347826086953"/>
    <x v="4"/>
    <s v="rock"/>
    <x v="0"/>
    <d v="2012-04-07T04:59:00"/>
    <x v="795"/>
    <x v="795"/>
    <x v="795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x v="0"/>
    <n v="1379279400"/>
    <n v="1376687485"/>
    <b v="0"/>
    <n v="90"/>
    <b v="1"/>
    <s v="music/rock"/>
    <n v="1.0135000000000001"/>
    <n v="112.61111111111111"/>
    <x v="4"/>
    <s v="rock"/>
    <x v="0"/>
    <d v="2013-09-15T21:10:00"/>
    <x v="796"/>
    <x v="796"/>
    <x v="796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x v="0"/>
    <n v="1335672000"/>
    <n v="1332978688"/>
    <b v="0"/>
    <n v="71"/>
    <b v="1"/>
    <s v="music/rock"/>
    <n v="1.0753333333333333"/>
    <n v="45.436619718309856"/>
    <x v="4"/>
    <s v="rock"/>
    <x v="0"/>
    <d v="2012-04-29T04:00:00"/>
    <x v="797"/>
    <x v="797"/>
    <x v="797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x v="0"/>
    <n v="1412086187"/>
    <n v="1409494187"/>
    <b v="0"/>
    <n v="87"/>
    <b v="1"/>
    <s v="music/rock"/>
    <n v="1.1488571428571428"/>
    <n v="46.218390804597703"/>
    <x v="4"/>
    <s v="rock"/>
    <x v="0"/>
    <d v="2014-09-30T14:09:47"/>
    <x v="798"/>
    <x v="798"/>
    <x v="798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x v="0"/>
    <n v="1335542446"/>
    <n v="1332950446"/>
    <b v="0"/>
    <n v="28"/>
    <b v="1"/>
    <s v="music/rock"/>
    <n v="1.0002"/>
    <n v="178.60714285714286"/>
    <x v="4"/>
    <s v="rock"/>
    <x v="0"/>
    <d v="2012-04-27T16:00:46"/>
    <x v="799"/>
    <x v="799"/>
    <x v="799"/>
  </r>
  <r>
    <n v="800"/>
    <s v="LF4 WildFire"/>
    <s v="Scotland's premier classic rock and metal festival, 3 days, 3-4 stages, family friendly,  for people of all ages"/>
    <x v="15"/>
    <n v="2282"/>
    <x v="0"/>
    <x v="1"/>
    <x v="1"/>
    <n v="1410431054"/>
    <n v="1407839054"/>
    <b v="0"/>
    <n v="56"/>
    <b v="1"/>
    <s v="music/rock"/>
    <n v="1.5213333333333334"/>
    <n v="40.75"/>
    <x v="4"/>
    <s v="rock"/>
    <x v="0"/>
    <d v="2014-09-11T10:24:14"/>
    <x v="800"/>
    <x v="800"/>
    <x v="800"/>
  </r>
  <r>
    <n v="801"/>
    <s v="SLUTEVER DO AMERICA TOUR"/>
    <s v="ALL WE WANT TO DO IS DRIVE AROUND AMERICA AND PLAY A BUNCH OF SHOWS, BUT WE DON'T HAVE ANY MONEY..."/>
    <x v="13"/>
    <n v="2230.4299999999998"/>
    <x v="0"/>
    <x v="0"/>
    <x v="0"/>
    <n v="1309547120"/>
    <n v="1306955120"/>
    <b v="0"/>
    <n v="51"/>
    <b v="1"/>
    <s v="music/rock"/>
    <n v="1.1152149999999998"/>
    <n v="43.733921568627444"/>
    <x v="4"/>
    <s v="rock"/>
    <x v="0"/>
    <d v="2011-07-01T19:05:20"/>
    <x v="80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x v="0"/>
    <n v="1347854700"/>
    <n v="1343867524"/>
    <b v="0"/>
    <n v="75"/>
    <b v="1"/>
    <s v="music/rock"/>
    <n v="1.0133333333333334"/>
    <n v="81.066666666666663"/>
    <x v="4"/>
    <s v="rock"/>
    <x v="0"/>
    <d v="2012-09-17T04:05:00"/>
    <x v="802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x v="0"/>
    <n v="1306630800"/>
    <n v="1304376478"/>
    <b v="0"/>
    <n v="38"/>
    <b v="1"/>
    <s v="music/rock"/>
    <n v="1.232608695652174"/>
    <n v="74.60526315789474"/>
    <x v="4"/>
    <s v="rock"/>
    <x v="0"/>
    <d v="2011-05-29T01:00:00"/>
    <x v="803"/>
    <x v="803"/>
    <x v="803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x v="0"/>
    <n v="1311393540"/>
    <n v="1309919526"/>
    <b v="0"/>
    <n v="18"/>
    <b v="1"/>
    <s v="music/rock"/>
    <n v="1"/>
    <n v="305.55555555555554"/>
    <x v="4"/>
    <s v="rock"/>
    <x v="0"/>
    <d v="2011-07-23T03:59:00"/>
    <x v="804"/>
    <x v="804"/>
    <x v="804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x v="0"/>
    <n v="1310857200"/>
    <n v="1306525512"/>
    <b v="0"/>
    <n v="54"/>
    <b v="1"/>
    <s v="music/rock"/>
    <n v="1.05"/>
    <n v="58.333333333333336"/>
    <x v="4"/>
    <s v="rock"/>
    <x v="0"/>
    <d v="2011-07-16T23:00:00"/>
    <x v="805"/>
    <x v="805"/>
    <x v="805"/>
  </r>
  <r>
    <n v="806"/>
    <s v="Golden Animals NEW Album!"/>
    <s v="Help Golden Animals finish their NEW Album!"/>
    <x v="6"/>
    <n v="8355"/>
    <x v="0"/>
    <x v="0"/>
    <x v="0"/>
    <n v="1315413339"/>
    <n v="1312821339"/>
    <b v="0"/>
    <n v="71"/>
    <b v="1"/>
    <s v="music/rock"/>
    <n v="1.0443750000000001"/>
    <n v="117.67605633802818"/>
    <x v="4"/>
    <s v="rock"/>
    <x v="0"/>
    <d v="2011-09-07T16:35:39"/>
    <x v="806"/>
    <x v="806"/>
    <x v="806"/>
  </r>
  <r>
    <n v="807"/>
    <s v="Sic Vita - New EP Release - 2017"/>
    <s v="Join the Sic Vita family and lend a hand as we create a new album!"/>
    <x v="23"/>
    <n v="4205"/>
    <x v="0"/>
    <x v="0"/>
    <x v="0"/>
    <n v="1488333600"/>
    <n v="1485270311"/>
    <b v="0"/>
    <n v="57"/>
    <b v="1"/>
    <s v="music/rock"/>
    <n v="1.05125"/>
    <n v="73.771929824561397"/>
    <x v="4"/>
    <s v="rock"/>
    <x v="0"/>
    <d v="2017-03-01T02:00:00"/>
    <x v="807"/>
    <x v="807"/>
    <x v="807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x v="5"/>
    <n v="1419224340"/>
    <n v="1416363886"/>
    <b v="0"/>
    <n v="43"/>
    <b v="1"/>
    <s v="music/rock"/>
    <n v="1"/>
    <n v="104.65116279069767"/>
    <x v="4"/>
    <s v="rock"/>
    <x v="0"/>
    <d v="2014-12-22T04:59:00"/>
    <x v="808"/>
    <x v="808"/>
    <x v="808"/>
  </r>
  <r>
    <n v="809"/>
    <s v="Peter's New Album!!"/>
    <s v="Acknowledged songwriter looking to record album of new songs to secure a Publishing Contract"/>
    <x v="23"/>
    <n v="4151"/>
    <x v="0"/>
    <x v="0"/>
    <x v="0"/>
    <n v="1390161630"/>
    <n v="1387569630"/>
    <b v="0"/>
    <n v="52"/>
    <b v="1"/>
    <s v="music/rock"/>
    <n v="1.03775"/>
    <n v="79.82692307692308"/>
    <x v="4"/>
    <s v="rock"/>
    <x v="0"/>
    <d v="2014-01-19T20:00:30"/>
    <x v="809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x v="0"/>
    <n v="1346462462"/>
    <n v="1343870462"/>
    <b v="0"/>
    <n v="27"/>
    <b v="1"/>
    <s v="music/rock"/>
    <n v="1.05"/>
    <n v="58.333333333333336"/>
    <x v="4"/>
    <s v="rock"/>
    <x v="0"/>
    <d v="2012-09-01T01:21:02"/>
    <x v="810"/>
    <x v="810"/>
    <x v="810"/>
  </r>
  <r>
    <n v="811"/>
    <s v="Love Water Tour"/>
    <s v="We need your financial support to cover the tour costs!  (Sound, lights, travel, stage design)"/>
    <x v="28"/>
    <n v="1040"/>
    <x v="0"/>
    <x v="0"/>
    <x v="0"/>
    <n v="1373475120"/>
    <n v="1371569202"/>
    <b v="0"/>
    <n v="12"/>
    <b v="1"/>
    <s v="music/rock"/>
    <n v="1.04"/>
    <n v="86.666666666666671"/>
    <x v="4"/>
    <s v="rock"/>
    <x v="0"/>
    <d v="2013-07-10T16:52:00"/>
    <x v="811"/>
    <x v="811"/>
    <x v="8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x v="0"/>
    <n v="1362146280"/>
    <n v="1357604752"/>
    <b v="0"/>
    <n v="33"/>
    <b v="1"/>
    <s v="music/rock"/>
    <n v="1.5183333333333333"/>
    <n v="27.606060606060606"/>
    <x v="4"/>
    <s v="rock"/>
    <x v="0"/>
    <d v="2013-03-01T13:58:00"/>
    <x v="812"/>
    <x v="812"/>
    <x v="812"/>
  </r>
  <r>
    <n v="813"/>
    <s v="Rules of Civility and Decent Behavior"/>
    <s v="A pre order campaign to fund the pressing of our second full length vinyl LP"/>
    <x v="15"/>
    <n v="2399.94"/>
    <x v="0"/>
    <x v="0"/>
    <x v="0"/>
    <n v="1342825365"/>
    <n v="1340233365"/>
    <b v="0"/>
    <n v="96"/>
    <b v="1"/>
    <s v="music/rock"/>
    <n v="1.59996"/>
    <n v="24.999375000000001"/>
    <x v="4"/>
    <s v="rock"/>
    <x v="0"/>
    <d v="2012-07-20T23:02:45"/>
    <x v="813"/>
    <x v="813"/>
    <x v="813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x v="0"/>
    <n v="1306865040"/>
    <n v="1305568201"/>
    <b v="0"/>
    <n v="28"/>
    <b v="1"/>
    <s v="music/rock"/>
    <n v="1.2729999999999999"/>
    <n v="45.464285714285715"/>
    <x v="4"/>
    <s v="rock"/>
    <x v="0"/>
    <d v="2011-05-31T18:04:00"/>
    <x v="814"/>
    <x v="814"/>
    <x v="814"/>
  </r>
  <r>
    <n v="815"/>
    <s v="Some Late Help for The Early Reset"/>
    <s v="Be a part of helping The Early Reset finish their new 7 song EP."/>
    <x v="23"/>
    <n v="4280"/>
    <x v="0"/>
    <x v="0"/>
    <x v="0"/>
    <n v="1414879303"/>
    <n v="1412287303"/>
    <b v="0"/>
    <n v="43"/>
    <b v="1"/>
    <s v="music/rock"/>
    <n v="1.07"/>
    <n v="99.534883720930239"/>
    <x v="4"/>
    <s v="rock"/>
    <x v="0"/>
    <d v="2014-11-01T22:01:43"/>
    <x v="815"/>
    <x v="815"/>
    <x v="815"/>
  </r>
  <r>
    <n v="816"/>
    <s v="Help Friends and Family Release Their Debut Album"/>
    <s v="Friends and Family have an album for you. They need your help to release it to the world."/>
    <x v="39"/>
    <n v="8058.55"/>
    <x v="0"/>
    <x v="0"/>
    <x v="0"/>
    <n v="1365489000"/>
    <n v="1362776043"/>
    <b v="0"/>
    <n v="205"/>
    <b v="1"/>
    <s v="music/rock"/>
    <n v="1.1512214285714286"/>
    <n v="39.31"/>
    <x v="4"/>
    <s v="rock"/>
    <x v="0"/>
    <d v="2013-04-09T06:30:00"/>
    <x v="816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x v="0"/>
    <n v="1331441940"/>
    <n v="1326810211"/>
    <b v="0"/>
    <n v="23"/>
    <b v="1"/>
    <s v="music/rock"/>
    <n v="1.3711066666666665"/>
    <n v="89.419999999999987"/>
    <x v="4"/>
    <s v="rock"/>
    <x v="0"/>
    <d v="2012-03-11T04:59:00"/>
    <x v="817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x v="0"/>
    <n v="1344358860"/>
    <n v="1343682681"/>
    <b v="0"/>
    <n v="19"/>
    <b v="1"/>
    <s v="music/rock"/>
    <n v="1.5571428571428572"/>
    <n v="28.684210526315791"/>
    <x v="4"/>
    <s v="rock"/>
    <x v="0"/>
    <d v="2012-08-07T17:01:00"/>
    <x v="818"/>
    <x v="818"/>
    <x v="818"/>
  </r>
  <r>
    <n v="819"/>
    <s v="Winter Tour"/>
    <s v="We are touring the Southeast in support of our new EP"/>
    <x v="44"/>
    <n v="435"/>
    <x v="0"/>
    <x v="0"/>
    <x v="0"/>
    <n v="1387601040"/>
    <n v="1386806254"/>
    <b v="0"/>
    <n v="14"/>
    <b v="1"/>
    <s v="music/rock"/>
    <n v="1.0874999999999999"/>
    <n v="31.071428571428573"/>
    <x v="4"/>
    <s v="rock"/>
    <x v="0"/>
    <d v="2013-12-21T04:44:00"/>
    <x v="819"/>
    <x v="819"/>
    <x v="819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x v="0"/>
    <n v="1402290000"/>
    <n v="1399666342"/>
    <b v="0"/>
    <n v="38"/>
    <b v="1"/>
    <s v="music/rock"/>
    <n v="1.3405"/>
    <n v="70.55263157894737"/>
    <x v="4"/>
    <s v="rock"/>
    <x v="0"/>
    <d v="2014-06-09T05:00:00"/>
    <x v="820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x v="0"/>
    <n v="1430712060"/>
    <n v="1427753265"/>
    <b v="0"/>
    <n v="78"/>
    <b v="1"/>
    <s v="music/rock"/>
    <n v="1"/>
    <n v="224.12820512820514"/>
    <x v="4"/>
    <s v="rock"/>
    <x v="0"/>
    <d v="2015-05-04T04:01:00"/>
    <x v="821"/>
    <x v="821"/>
    <x v="821"/>
  </r>
  <r>
    <n v="822"/>
    <s v="Soul Easy - Making music for our friends."/>
    <s v="Soul Easy recording our first full length CD.  Inspired by lots of friends and lots of good times."/>
    <x v="9"/>
    <n v="3575"/>
    <x v="0"/>
    <x v="0"/>
    <x v="0"/>
    <n v="1349477050"/>
    <n v="1346885050"/>
    <b v="0"/>
    <n v="69"/>
    <b v="1"/>
    <s v="music/rock"/>
    <n v="1.1916666666666667"/>
    <n v="51.811594202898547"/>
    <x v="4"/>
    <s v="rock"/>
    <x v="0"/>
    <d v="2012-10-05T22:44:10"/>
    <x v="822"/>
    <x v="822"/>
    <x v="822"/>
  </r>
  <r>
    <n v="823"/>
    <s v="Debut Album"/>
    <s v="Eyes For Fire is finally ready to release their Debut Album but we need YOU to help us put the final touches on it."/>
    <x v="134"/>
    <n v="1436"/>
    <x v="0"/>
    <x v="0"/>
    <x v="0"/>
    <n v="1427062852"/>
    <n v="1424474452"/>
    <b v="0"/>
    <n v="33"/>
    <b v="1"/>
    <s v="music/rock"/>
    <n v="1.7949999999999999"/>
    <n v="43.515151515151516"/>
    <x v="4"/>
    <s v="rock"/>
    <x v="0"/>
    <d v="2015-03-22T22:20:52"/>
    <x v="823"/>
    <x v="823"/>
    <x v="823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x v="0"/>
    <n v="1271573940"/>
    <n v="1268459318"/>
    <b v="0"/>
    <n v="54"/>
    <b v="1"/>
    <s v="music/rock"/>
    <n v="1.3438124999999999"/>
    <n v="39.816666666666663"/>
    <x v="4"/>
    <s v="rock"/>
    <x v="0"/>
    <d v="2010-04-18T06:59:00"/>
    <x v="824"/>
    <x v="824"/>
    <x v="824"/>
  </r>
  <r>
    <n v="825"/>
    <s v="KILL FREEMAN"/>
    <s v="Kickstarting Kill Freeman independently. Help fund the New Record, Video and Live Shows."/>
    <x v="78"/>
    <n v="12554"/>
    <x v="0"/>
    <x v="0"/>
    <x v="0"/>
    <n v="1351495284"/>
    <n v="1349335284"/>
    <b v="0"/>
    <n v="99"/>
    <b v="1"/>
    <s v="music/rock"/>
    <n v="1.0043200000000001"/>
    <n v="126.8080808080808"/>
    <x v="4"/>
    <s v="rock"/>
    <x v="0"/>
    <d v="2012-10-29T07:21:24"/>
    <x v="825"/>
    <x v="825"/>
    <x v="825"/>
  </r>
  <r>
    <n v="826"/>
    <s v="Protect The Dream Debut Album"/>
    <s v="Protect The Dream is preparing to record their debut album 8 years in the making. Lets make it happen Kickstarter!"/>
    <x v="62"/>
    <n v="5580"/>
    <x v="0"/>
    <x v="0"/>
    <x v="0"/>
    <n v="1332719730"/>
    <n v="1330908930"/>
    <b v="0"/>
    <n v="49"/>
    <b v="1"/>
    <s v="music/rock"/>
    <n v="1.0145454545454546"/>
    <n v="113.87755102040816"/>
    <x v="4"/>
    <s v="rock"/>
    <x v="0"/>
    <d v="2012-03-25T23:55:30"/>
    <x v="826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x v="0"/>
    <n v="1329248940"/>
    <n v="1326972107"/>
    <b v="0"/>
    <n v="11"/>
    <b v="1"/>
    <s v="music/rock"/>
    <n v="1.0333333333333334"/>
    <n v="28.181818181818183"/>
    <x v="4"/>
    <s v="rock"/>
    <x v="0"/>
    <d v="2012-02-14T19:49:00"/>
    <x v="827"/>
    <x v="827"/>
    <x v="827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x v="0"/>
    <n v="1340641440"/>
    <n v="1339549982"/>
    <b v="0"/>
    <n v="38"/>
    <b v="1"/>
    <s v="music/rock"/>
    <n v="1.07"/>
    <n v="36.60526315789474"/>
    <x v="4"/>
    <s v="rock"/>
    <x v="0"/>
    <d v="2012-06-25T16:24:00"/>
    <x v="828"/>
    <x v="828"/>
    <x v="828"/>
  </r>
  <r>
    <n v="829"/>
    <s v="Monk"/>
    <s v="We are a band from South East London- each member is19 years OA. We have been together for two years. Taking pride in making good music"/>
    <x v="2"/>
    <n v="520"/>
    <x v="0"/>
    <x v="1"/>
    <x v="1"/>
    <n v="1468437240"/>
    <n v="1463253240"/>
    <b v="0"/>
    <n v="16"/>
    <b v="1"/>
    <s v="music/rock"/>
    <n v="1.04"/>
    <n v="32.5"/>
    <x v="4"/>
    <s v="rock"/>
    <x v="0"/>
    <d v="2016-07-13T19:14:00"/>
    <x v="829"/>
    <x v="829"/>
    <x v="829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x v="0"/>
    <n v="1363952225"/>
    <n v="1361363825"/>
    <b v="0"/>
    <n v="32"/>
    <b v="1"/>
    <s v="music/rock"/>
    <n v="1.0783333333333334"/>
    <n v="60.65625"/>
    <x v="4"/>
    <s v="rock"/>
    <x v="0"/>
    <d v="2013-03-22T11:37:05"/>
    <x v="830"/>
    <x v="830"/>
    <x v="830"/>
  </r>
  <r>
    <n v="831"/>
    <s v="Let The 7Horse Run!"/>
    <s v="7Horse is a new band with a self-funded album and a show they want to rock in your town!"/>
    <x v="15"/>
    <n v="3500"/>
    <x v="0"/>
    <x v="0"/>
    <x v="0"/>
    <n v="1335540694"/>
    <n v="1332948694"/>
    <b v="0"/>
    <n v="20"/>
    <b v="1"/>
    <s v="music/rock"/>
    <n v="2.3333333333333335"/>
    <n v="175"/>
    <x v="4"/>
    <s v="rock"/>
    <x v="0"/>
    <d v="2012-04-27T15:31:34"/>
    <x v="83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x v="0"/>
    <n v="1327133580"/>
    <n v="1321978335"/>
    <b v="0"/>
    <n v="154"/>
    <b v="1"/>
    <s v="music/rock"/>
    <n v="1.0060706666666666"/>
    <n v="97.993896103896105"/>
    <x v="4"/>
    <s v="rock"/>
    <x v="0"/>
    <d v="2012-01-21T08:13:00"/>
    <x v="832"/>
    <x v="832"/>
    <x v="832"/>
  </r>
  <r>
    <n v="833"/>
    <s v="Ragman Rolls"/>
    <s v="This is an American rock album."/>
    <x v="12"/>
    <n v="6100"/>
    <x v="0"/>
    <x v="0"/>
    <x v="0"/>
    <n v="1397941475"/>
    <n v="1395349475"/>
    <b v="0"/>
    <n v="41"/>
    <b v="1"/>
    <s v="music/rock"/>
    <n v="1.0166666666666666"/>
    <n v="148.78048780487805"/>
    <x v="4"/>
    <s v="rock"/>
    <x v="0"/>
    <d v="2014-04-19T21:04:35"/>
    <x v="833"/>
    <x v="833"/>
    <x v="833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x v="0"/>
    <n v="1372651140"/>
    <n v="1369770292"/>
    <b v="0"/>
    <n v="75"/>
    <b v="1"/>
    <s v="music/rock"/>
    <n v="1.3101818181818181"/>
    <n v="96.08"/>
    <x v="4"/>
    <s v="rock"/>
    <x v="0"/>
    <d v="2013-07-01T03:59:00"/>
    <x v="834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x v="0"/>
    <n v="1337396400"/>
    <n v="1333709958"/>
    <b v="0"/>
    <n v="40"/>
    <b v="1"/>
    <s v="music/rock"/>
    <n v="1.1725000000000001"/>
    <n v="58.625"/>
    <x v="4"/>
    <s v="rock"/>
    <x v="0"/>
    <d v="2012-05-19T03:00:00"/>
    <x v="835"/>
    <x v="835"/>
    <x v="835"/>
  </r>
  <r>
    <n v="836"/>
    <s v="DESMADRE Full Album + Press Kit"/>
    <s v="An album you can bring home to mom."/>
    <x v="10"/>
    <n v="5046.5200000000004"/>
    <x v="0"/>
    <x v="0"/>
    <x v="0"/>
    <n v="1381108918"/>
    <n v="1378516918"/>
    <b v="0"/>
    <n v="46"/>
    <b v="1"/>
    <s v="music/rock"/>
    <n v="1.009304"/>
    <n v="109.70695652173914"/>
    <x v="4"/>
    <s v="rock"/>
    <x v="0"/>
    <d v="2013-10-07T01:21:58"/>
    <x v="836"/>
    <x v="836"/>
    <x v="836"/>
  </r>
  <r>
    <n v="837"/>
    <s v="Take 147 - Nothin' to Lose CD Project"/>
    <s v="Take 147 is currently in the process of recording the debut album called, &quot;Nothin' to Lose&quot;."/>
    <x v="30"/>
    <n v="3045"/>
    <x v="0"/>
    <x v="0"/>
    <x v="0"/>
    <n v="1398988662"/>
    <n v="1396396662"/>
    <b v="0"/>
    <n v="62"/>
    <b v="1"/>
    <s v="music/rock"/>
    <n v="1.218"/>
    <n v="49.112903225806448"/>
    <x v="4"/>
    <s v="rock"/>
    <x v="0"/>
    <d v="2014-05-01T23:57:42"/>
    <x v="837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x v="0"/>
    <n v="1326835985"/>
    <n v="1324243985"/>
    <b v="0"/>
    <n v="61"/>
    <b v="1"/>
    <s v="music/rock"/>
    <n v="1.454"/>
    <n v="47.672131147540981"/>
    <x v="4"/>
    <s v="rock"/>
    <x v="0"/>
    <d v="2012-01-17T21:33:05"/>
    <x v="838"/>
    <x v="838"/>
    <x v="838"/>
  </r>
  <r>
    <n v="839"/>
    <s v="The Waffle Stompers - We'll Never Die"/>
    <s v="The Waffle Stompers need your support to keep doing what we love--go on tour, make music and music videos."/>
    <x v="10"/>
    <n v="5830.83"/>
    <x v="0"/>
    <x v="0"/>
    <x v="0"/>
    <n v="1348337956"/>
    <n v="1345745956"/>
    <b v="0"/>
    <n v="96"/>
    <b v="1"/>
    <s v="music/rock"/>
    <n v="1.166166"/>
    <n v="60.737812499999997"/>
    <x v="4"/>
    <s v="rock"/>
    <x v="0"/>
    <d v="2012-09-22T18:19:16"/>
    <x v="839"/>
    <x v="839"/>
    <x v="839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x v="0"/>
    <n v="1474694787"/>
    <n v="1472102787"/>
    <b v="0"/>
    <n v="190"/>
    <b v="1"/>
    <s v="music/metal"/>
    <n v="1.2041660000000001"/>
    <n v="63.37715789473684"/>
    <x v="4"/>
    <s v="metal"/>
    <x v="0"/>
    <d v="2016-09-24T05:26:27"/>
    <x v="840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x v="0"/>
    <n v="1415653663"/>
    <n v="1413058063"/>
    <b v="1"/>
    <n v="94"/>
    <b v="1"/>
    <s v="music/metal"/>
    <n v="1.0132000000000001"/>
    <n v="53.893617021276597"/>
    <x v="4"/>
    <s v="metal"/>
    <x v="0"/>
    <d v="2014-11-10T21:07:43"/>
    <x v="841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x v="5"/>
    <n v="1381723140"/>
    <n v="1378735983"/>
    <b v="1"/>
    <n v="39"/>
    <b v="1"/>
    <s v="music/metal"/>
    <n v="1.0431999999999999"/>
    <n v="66.871794871794876"/>
    <x v="4"/>
    <s v="metal"/>
    <x v="0"/>
    <d v="2013-10-14T03:59:00"/>
    <x v="842"/>
    <x v="842"/>
    <x v="84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x v="0"/>
    <n v="1481184000"/>
    <n v="1479708680"/>
    <b v="0"/>
    <n v="127"/>
    <b v="1"/>
    <s v="music/metal"/>
    <n v="2.6713333333333331"/>
    <n v="63.102362204724407"/>
    <x v="4"/>
    <s v="metal"/>
    <x v="0"/>
    <d v="2016-12-08T08:00:00"/>
    <x v="843"/>
    <x v="843"/>
    <x v="843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x v="0"/>
    <n v="1414817940"/>
    <n v="1411489552"/>
    <b v="1"/>
    <n v="159"/>
    <b v="1"/>
    <s v="music/metal"/>
    <n v="1.9413333333333334"/>
    <n v="36.628930817610062"/>
    <x v="4"/>
    <s v="metal"/>
    <x v="0"/>
    <d v="2014-11-01T04:59:00"/>
    <x v="844"/>
    <x v="844"/>
    <x v="844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x v="0"/>
    <n v="1473047940"/>
    <n v="1469595396"/>
    <b v="0"/>
    <n v="177"/>
    <b v="1"/>
    <s v="music/metal"/>
    <n v="1.203802"/>
    <n v="34.005706214689269"/>
    <x v="4"/>
    <s v="metal"/>
    <x v="0"/>
    <d v="2016-09-05T03:59:00"/>
    <x v="845"/>
    <x v="845"/>
    <x v="845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x v="1"/>
    <n v="1394460000"/>
    <n v="1393233855"/>
    <b v="0"/>
    <n v="47"/>
    <b v="1"/>
    <s v="music/metal"/>
    <n v="1.2200090909090908"/>
    <n v="28.553404255319148"/>
    <x v="4"/>
    <s v="metal"/>
    <x v="0"/>
    <d v="2014-03-10T14:00:00"/>
    <x v="846"/>
    <x v="846"/>
    <x v="846"/>
  </r>
  <r>
    <n v="847"/>
    <s v="CENTROPYMUSIC"/>
    <s v="MUSIC WITH MEANING!  MUSIC THAT MATTERS!!!"/>
    <x v="185"/>
    <n v="10"/>
    <x v="0"/>
    <x v="0"/>
    <x v="0"/>
    <n v="1436555376"/>
    <n v="1433963376"/>
    <b v="0"/>
    <n v="1"/>
    <b v="1"/>
    <s v="music/metal"/>
    <n v="1"/>
    <n v="10"/>
    <x v="4"/>
    <s v="metal"/>
    <x v="0"/>
    <d v="2015-07-10T19:09:36"/>
    <x v="847"/>
    <x v="847"/>
    <x v="847"/>
  </r>
  <r>
    <n v="848"/>
    <s v="God Am"/>
    <s v="God Am, a Grunge/Doom metal band, who have been trying to fund the production of our EP to bring you a unique aural assault."/>
    <x v="43"/>
    <n v="300"/>
    <x v="0"/>
    <x v="0"/>
    <x v="0"/>
    <n v="1429038033"/>
    <n v="1426446033"/>
    <b v="0"/>
    <n v="16"/>
    <b v="1"/>
    <s v="music/metal"/>
    <n v="1"/>
    <n v="18.75"/>
    <x v="4"/>
    <s v="metal"/>
    <x v="0"/>
    <d v="2015-04-14T19:00:33"/>
    <x v="848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x v="0"/>
    <n v="1426473264"/>
    <n v="1424057664"/>
    <b v="0"/>
    <n v="115"/>
    <b v="1"/>
    <s v="music/metal"/>
    <n v="1.1990000000000001"/>
    <n v="41.704347826086959"/>
    <x v="4"/>
    <s v="metal"/>
    <x v="0"/>
    <d v="2015-03-16T02:34:24"/>
    <x v="849"/>
    <x v="849"/>
    <x v="849"/>
  </r>
  <r>
    <n v="850"/>
    <s v="Yet Further: Sioum's Second Full-Length Album"/>
    <s v="Help Chicago-based instrumental group Sioum complete the production of their 2nd full-length album."/>
    <x v="23"/>
    <n v="6207"/>
    <x v="0"/>
    <x v="0"/>
    <x v="0"/>
    <n v="1461560340"/>
    <n v="1458762717"/>
    <b v="0"/>
    <n v="133"/>
    <b v="1"/>
    <s v="music/metal"/>
    <n v="1.55175"/>
    <n v="46.669172932330824"/>
    <x v="4"/>
    <s v="metal"/>
    <x v="0"/>
    <d v="2016-04-25T04:59:00"/>
    <x v="850"/>
    <x v="850"/>
    <x v="850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x v="3"/>
    <n v="1469994300"/>
    <n v="1464815253"/>
    <b v="0"/>
    <n v="70"/>
    <b v="1"/>
    <s v="music/metal"/>
    <n v="1.3045"/>
    <n v="37.271428571428572"/>
    <x v="4"/>
    <s v="metal"/>
    <x v="0"/>
    <d v="2016-07-31T19:45:00"/>
    <x v="851"/>
    <x v="851"/>
    <x v="851"/>
  </r>
  <r>
    <n v="852"/>
    <s v="Covers Album - Limited Vinyl Pressing"/>
    <s v="Limited edition 2x12&quot; vinyl pressing of our latest album &quot;Who Do You Think We Are?&quot;"/>
    <x v="8"/>
    <n v="3674"/>
    <x v="0"/>
    <x v="0"/>
    <x v="0"/>
    <n v="1477342800"/>
    <n v="1476386395"/>
    <b v="0"/>
    <n v="62"/>
    <b v="1"/>
    <s v="music/metal"/>
    <n v="1.0497142857142858"/>
    <n v="59.258064516129032"/>
    <x v="4"/>
    <s v="metal"/>
    <x v="0"/>
    <d v="2016-10-24T21:00:00"/>
    <x v="852"/>
    <x v="852"/>
    <x v="852"/>
  </r>
  <r>
    <n v="853"/>
    <s v="sloggoth"/>
    <s v="Help release a CD of sloggoth's first album &quot;sloggoth&quot;.  All contributors of $5 or more get a CD when the goal is met!"/>
    <x v="43"/>
    <n v="300"/>
    <x v="0"/>
    <x v="0"/>
    <x v="0"/>
    <n v="1424116709"/>
    <n v="1421524709"/>
    <b v="0"/>
    <n v="10"/>
    <b v="1"/>
    <s v="music/metal"/>
    <n v="1"/>
    <n v="30"/>
    <x v="4"/>
    <s v="metal"/>
    <x v="0"/>
    <d v="2015-02-16T19:58:29"/>
    <x v="853"/>
    <x v="853"/>
    <x v="853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x v="0"/>
    <n v="1482901546"/>
    <n v="1480309546"/>
    <b v="0"/>
    <n v="499"/>
    <b v="1"/>
    <s v="music/metal"/>
    <n v="1.1822050359712231"/>
    <n v="65.8623246492986"/>
    <x v="4"/>
    <s v="metal"/>
    <x v="0"/>
    <d v="2016-12-28T05:05:46"/>
    <x v="854"/>
    <x v="854"/>
    <x v="854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x v="0"/>
    <n v="1469329217"/>
    <n v="1466737217"/>
    <b v="0"/>
    <n v="47"/>
    <b v="1"/>
    <s v="music/metal"/>
    <n v="1.0344827586206897"/>
    <n v="31.914893617021278"/>
    <x v="4"/>
    <s v="metal"/>
    <x v="0"/>
    <d v="2016-07-24T03:00:17"/>
    <x v="855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x v="3"/>
    <n v="1477422000"/>
    <n v="1472282956"/>
    <b v="0"/>
    <n v="28"/>
    <b v="1"/>
    <s v="music/metal"/>
    <n v="2.1800000000000002"/>
    <n v="19.464285714285715"/>
    <x v="4"/>
    <s v="metal"/>
    <x v="0"/>
    <d v="2016-10-25T19:00:00"/>
    <x v="856"/>
    <x v="856"/>
    <x v="856"/>
  </r>
  <r>
    <n v="857"/>
    <s v="A Reason To Breathe - DEBUT ALBUM"/>
    <s v="Modern Post-Hardcore/Electro music (Hardstyle, EDM, Trap, Dubstep, Dembow, House)."/>
    <x v="38"/>
    <n v="1200"/>
    <x v="0"/>
    <x v="3"/>
    <x v="3"/>
    <n v="1448463431"/>
    <n v="1444831031"/>
    <b v="0"/>
    <n v="24"/>
    <b v="1"/>
    <s v="music/metal"/>
    <n v="1"/>
    <n v="50"/>
    <x v="4"/>
    <s v="metal"/>
    <x v="0"/>
    <d v="2015-11-25T14:57:11"/>
    <x v="857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x v="1"/>
    <n v="1429138740"/>
    <n v="1426528418"/>
    <b v="0"/>
    <n v="76"/>
    <b v="1"/>
    <s v="music/metal"/>
    <n v="1.4400583333333332"/>
    <n v="22.737763157894737"/>
    <x v="4"/>
    <s v="metal"/>
    <x v="0"/>
    <d v="2015-04-15T22:59:00"/>
    <x v="858"/>
    <x v="858"/>
    <x v="858"/>
  </r>
  <r>
    <n v="859"/>
    <s v="Rise With Us Campaign"/>
    <s v="We are heading to the studio to create our second album and we want you to be right there with us!"/>
    <x v="23"/>
    <n v="4187"/>
    <x v="0"/>
    <x v="0"/>
    <x v="0"/>
    <n v="1433376000"/>
    <n v="1430768468"/>
    <b v="0"/>
    <n v="98"/>
    <b v="1"/>
    <s v="music/metal"/>
    <n v="1.0467500000000001"/>
    <n v="42.724489795918366"/>
    <x v="4"/>
    <s v="metal"/>
    <x v="0"/>
    <d v="2015-06-04T00:00:00"/>
    <x v="859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x v="0"/>
    <n v="1385123713"/>
    <n v="1382528113"/>
    <b v="0"/>
    <n v="48"/>
    <b v="0"/>
    <s v="music/jazz"/>
    <n v="0.18142857142857144"/>
    <n v="52.916666666666664"/>
    <x v="4"/>
    <s v="jazz"/>
    <x v="2"/>
    <d v="2013-11-22T12:35:13"/>
    <x v="860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x v="0"/>
    <n v="1474067404"/>
    <n v="1471475404"/>
    <b v="0"/>
    <n v="2"/>
    <b v="0"/>
    <s v="music/jazz"/>
    <n v="2.2444444444444444E-2"/>
    <n v="50.5"/>
    <x v="4"/>
    <s v="jazz"/>
    <x v="2"/>
    <d v="2016-09-16T23:10:04"/>
    <x v="861"/>
    <x v="861"/>
    <x v="861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x v="1"/>
    <n v="1384179548"/>
    <n v="1381583948"/>
    <b v="0"/>
    <n v="4"/>
    <b v="0"/>
    <s v="music/jazz"/>
    <n v="3.3999999999999998E-3"/>
    <n v="42.5"/>
    <x v="4"/>
    <s v="jazz"/>
    <x v="2"/>
    <d v="2013-11-11T14:19:08"/>
    <x v="862"/>
    <x v="862"/>
    <x v="862"/>
  </r>
  <r>
    <n v="863"/>
    <s v="Help Fund Jason's Debut Jazz CD &quot;Exodus&quot;"/>
    <s v="I'm making the move from a side man in local groups to the leader with this debut jazz CD project."/>
    <x v="13"/>
    <n v="90"/>
    <x v="2"/>
    <x v="0"/>
    <x v="0"/>
    <n v="1329014966"/>
    <n v="1326422966"/>
    <b v="0"/>
    <n v="5"/>
    <b v="0"/>
    <s v="music/jazz"/>
    <n v="4.4999999999999998E-2"/>
    <n v="18"/>
    <x v="4"/>
    <s v="jazz"/>
    <x v="2"/>
    <d v="2012-02-12T02:49:26"/>
    <x v="86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x v="0"/>
    <n v="1381917540"/>
    <n v="1379990038"/>
    <b v="0"/>
    <n v="79"/>
    <b v="0"/>
    <s v="music/jazz"/>
    <n v="0.41538461538461541"/>
    <n v="34.177215189873415"/>
    <x v="4"/>
    <s v="jazz"/>
    <x v="2"/>
    <d v="2013-10-16T09:59:00"/>
    <x v="864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x v="0"/>
    <n v="1358361197"/>
    <n v="1353177197"/>
    <b v="0"/>
    <n v="2"/>
    <b v="0"/>
    <s v="music/jazz"/>
    <n v="2.0454545454545454E-2"/>
    <n v="22.5"/>
    <x v="4"/>
    <s v="jazz"/>
    <x v="2"/>
    <d v="2013-01-16T18:33:17"/>
    <x v="865"/>
    <x v="865"/>
    <x v="865"/>
  </r>
  <r>
    <n v="866"/>
    <s v="California Dreamin' Tour 2015"/>
    <s v="Drivetime heads to Cali for summer tour supported by @Smoothjazz.com &amp; @JJZPhilly  #Spaghettini #The Roxy"/>
    <x v="8"/>
    <n v="640"/>
    <x v="2"/>
    <x v="0"/>
    <x v="0"/>
    <n v="1425136200"/>
    <n v="1421853518"/>
    <b v="0"/>
    <n v="11"/>
    <b v="0"/>
    <s v="music/jazz"/>
    <n v="0.18285714285714286"/>
    <n v="58.18181818181818"/>
    <x v="4"/>
    <s v="jazz"/>
    <x v="2"/>
    <d v="2015-02-28T15:10:00"/>
    <x v="866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x v="0"/>
    <n v="1259643540"/>
    <n v="1254450706"/>
    <b v="0"/>
    <n v="11"/>
    <b v="0"/>
    <s v="music/jazz"/>
    <n v="0.2402"/>
    <n v="109.18181818181819"/>
    <x v="4"/>
    <s v="jazz"/>
    <x v="2"/>
    <d v="2009-12-01T04:59:00"/>
    <x v="867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x v="0"/>
    <n v="1389055198"/>
    <n v="1386463198"/>
    <b v="0"/>
    <n v="1"/>
    <b v="0"/>
    <s v="music/jazz"/>
    <n v="1.1111111111111111E-3"/>
    <n v="50"/>
    <x v="4"/>
    <s v="jazz"/>
    <x v="2"/>
    <d v="2014-01-07T00:39:58"/>
    <x v="868"/>
    <x v="868"/>
    <x v="86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x v="0"/>
    <n v="1365448657"/>
    <n v="1362860257"/>
    <b v="0"/>
    <n v="3"/>
    <b v="0"/>
    <s v="music/jazz"/>
    <n v="0.11818181818181818"/>
    <n v="346.66666666666669"/>
    <x v="4"/>
    <s v="jazz"/>
    <x v="2"/>
    <d v="2013-04-08T19:17:37"/>
    <x v="869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x v="1"/>
    <n v="1377995523"/>
    <n v="1375403523"/>
    <b v="0"/>
    <n v="5"/>
    <b v="0"/>
    <s v="music/jazz"/>
    <n v="3.0999999999999999E-3"/>
    <n v="12.4"/>
    <x v="4"/>
    <s v="jazz"/>
    <x v="2"/>
    <d v="2013-09-01T00:32:03"/>
    <x v="870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x v="0"/>
    <n v="1385735295"/>
    <n v="1383139695"/>
    <b v="0"/>
    <n v="12"/>
    <b v="0"/>
    <s v="music/jazz"/>
    <n v="5.4166666666666669E-2"/>
    <n v="27.083333333333332"/>
    <x v="4"/>
    <s v="jazz"/>
    <x v="2"/>
    <d v="2013-11-29T14:28:15"/>
    <x v="871"/>
    <x v="871"/>
    <x v="871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x v="0"/>
    <n v="1299786527"/>
    <n v="1295898527"/>
    <b v="0"/>
    <n v="2"/>
    <b v="0"/>
    <s v="music/jazz"/>
    <n v="8.1250000000000003E-3"/>
    <n v="32.5"/>
    <x v="4"/>
    <s v="jazz"/>
    <x v="2"/>
    <d v="2011-03-10T19:48:47"/>
    <x v="872"/>
    <x v="872"/>
    <x v="872"/>
  </r>
  <r>
    <n v="873"/>
    <s v="The Dreamer-An Original Jazz CD"/>
    <s v="Fall in love with &quot;The Dreamer&quot;, new original music from trumpeter Freddie Dunn!"/>
    <x v="8"/>
    <n v="45"/>
    <x v="2"/>
    <x v="0"/>
    <x v="0"/>
    <n v="1352610040"/>
    <n v="1349150440"/>
    <b v="0"/>
    <n v="5"/>
    <b v="0"/>
    <s v="music/jazz"/>
    <n v="1.2857142857142857E-2"/>
    <n v="9"/>
    <x v="4"/>
    <s v="jazz"/>
    <x v="2"/>
    <d v="2012-11-11T05:00:40"/>
    <x v="873"/>
    <x v="873"/>
    <x v="87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x v="0"/>
    <n v="1367676034"/>
    <n v="1365084034"/>
    <b v="0"/>
    <n v="21"/>
    <b v="0"/>
    <s v="music/jazz"/>
    <n v="0.24333333333333335"/>
    <n v="34.761904761904759"/>
    <x v="4"/>
    <s v="jazz"/>
    <x v="2"/>
    <d v="2013-05-04T14:00:34"/>
    <x v="874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x v="0"/>
    <n v="1442856131"/>
    <n v="1441128131"/>
    <b v="0"/>
    <n v="0"/>
    <b v="0"/>
    <s v="music/jazz"/>
    <n v="0"/>
    <n v="0"/>
    <x v="4"/>
    <s v="jazz"/>
    <x v="2"/>
    <d v="2015-09-21T17:22:11"/>
    <x v="875"/>
    <x v="875"/>
    <x v="875"/>
  </r>
  <r>
    <n v="876"/>
    <s v="Sound Of Dobells"/>
    <s v="What was the greatest record shop ever?  DOBELLS!"/>
    <x v="189"/>
    <n v="1286"/>
    <x v="2"/>
    <x v="1"/>
    <x v="1"/>
    <n v="1359978927"/>
    <n v="1357127727"/>
    <b v="0"/>
    <n v="45"/>
    <b v="0"/>
    <s v="music/jazz"/>
    <n v="0.40799492385786801"/>
    <n v="28.577777777777779"/>
    <x v="4"/>
    <s v="jazz"/>
    <x v="2"/>
    <d v="2013-02-04T11:55:27"/>
    <x v="876"/>
    <x v="876"/>
    <x v="876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x v="0"/>
    <n v="1387479360"/>
    <n v="1384887360"/>
    <b v="0"/>
    <n v="29"/>
    <b v="0"/>
    <s v="music/jazz"/>
    <n v="0.67549999999999999"/>
    <n v="46.586206896551722"/>
    <x v="4"/>
    <s v="jazz"/>
    <x v="2"/>
    <d v="2013-12-19T18:56:00"/>
    <x v="877"/>
    <x v="877"/>
    <x v="877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x v="0"/>
    <n v="1293082524"/>
    <n v="1290490524"/>
    <b v="0"/>
    <n v="2"/>
    <b v="0"/>
    <s v="music/jazz"/>
    <n v="1.2999999999999999E-2"/>
    <n v="32.5"/>
    <x v="4"/>
    <s v="jazz"/>
    <x v="2"/>
    <d v="2010-12-23T05:35:24"/>
    <x v="878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x v="0"/>
    <n v="1338321305"/>
    <n v="1336506905"/>
    <b v="0"/>
    <n v="30"/>
    <b v="0"/>
    <s v="music/jazz"/>
    <n v="0.30666666666666664"/>
    <n v="21.466666666666665"/>
    <x v="4"/>
    <s v="jazz"/>
    <x v="2"/>
    <d v="2012-05-29T19:55:05"/>
    <x v="879"/>
    <x v="879"/>
    <x v="879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x v="0"/>
    <n v="1351582938"/>
    <n v="1348731738"/>
    <b v="0"/>
    <n v="8"/>
    <b v="0"/>
    <s v="music/indie rock"/>
    <n v="2.9894179894179893E-2"/>
    <n v="14.125"/>
    <x v="4"/>
    <s v="indie rock"/>
    <x v="2"/>
    <d v="2012-10-30T07:42:18"/>
    <x v="880"/>
    <x v="880"/>
    <x v="880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x v="0"/>
    <n v="1326520886"/>
    <n v="1322632886"/>
    <b v="0"/>
    <n v="1"/>
    <b v="0"/>
    <s v="music/indie rock"/>
    <n v="8.0000000000000002E-3"/>
    <n v="30"/>
    <x v="4"/>
    <s v="indie rock"/>
    <x v="2"/>
    <d v="2012-01-14T06:01:26"/>
    <x v="881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x v="0"/>
    <n v="1315341550"/>
    <n v="1312490350"/>
    <b v="0"/>
    <n v="14"/>
    <b v="0"/>
    <s v="music/indie rock"/>
    <n v="0.20133333333333334"/>
    <n v="21.571428571428573"/>
    <x v="4"/>
    <s v="indie rock"/>
    <x v="2"/>
    <d v="2011-09-06T20:39:10"/>
    <x v="882"/>
    <x v="882"/>
    <x v="882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x v="0"/>
    <n v="1456957635"/>
    <n v="1451773635"/>
    <b v="0"/>
    <n v="24"/>
    <b v="0"/>
    <s v="music/indie rock"/>
    <n v="0.4002"/>
    <n v="83.375"/>
    <x v="4"/>
    <s v="indie rock"/>
    <x v="2"/>
    <d v="2016-03-02T22:27:15"/>
    <x v="883"/>
    <x v="883"/>
    <x v="883"/>
  </r>
  <r>
    <n v="884"/>
    <s v="Angwish &quot;I Wanna Be Your Monkey&quot; Music Video"/>
    <s v="We need to hire an animal trainer to have a chimpanzee actor perform in our music video with us!"/>
    <x v="13"/>
    <n v="20"/>
    <x v="2"/>
    <x v="0"/>
    <x v="0"/>
    <n v="1336789860"/>
    <n v="1331666146"/>
    <b v="0"/>
    <n v="2"/>
    <b v="0"/>
    <s v="music/indie rock"/>
    <n v="0.01"/>
    <n v="10"/>
    <x v="4"/>
    <s v="indie rock"/>
    <x v="2"/>
    <d v="2012-05-12T02:31:00"/>
    <x v="884"/>
    <x v="884"/>
    <x v="88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x v="0"/>
    <n v="1483137311"/>
    <n v="1481322911"/>
    <b v="0"/>
    <n v="21"/>
    <b v="0"/>
    <s v="music/indie rock"/>
    <n v="0.75"/>
    <n v="35.714285714285715"/>
    <x v="4"/>
    <s v="indie rock"/>
    <x v="2"/>
    <d v="2016-12-30T22:35:11"/>
    <x v="885"/>
    <x v="885"/>
    <x v="885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x v="0"/>
    <n v="1473972813"/>
    <n v="1471812813"/>
    <b v="0"/>
    <n v="7"/>
    <b v="0"/>
    <s v="music/indie rock"/>
    <n v="0.41"/>
    <n v="29.285714285714285"/>
    <x v="4"/>
    <s v="indie rock"/>
    <x v="2"/>
    <d v="2016-09-15T20:53:33"/>
    <x v="886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x v="0"/>
    <n v="1338159655"/>
    <n v="1335567655"/>
    <b v="0"/>
    <n v="0"/>
    <b v="0"/>
    <s v="music/indie rock"/>
    <n v="0"/>
    <n v="0"/>
    <x v="4"/>
    <s v="indie rock"/>
    <x v="2"/>
    <d v="2012-05-27T23:00:55"/>
    <x v="887"/>
    <x v="887"/>
    <x v="887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x v="0"/>
    <n v="1314856800"/>
    <n v="1311789885"/>
    <b v="0"/>
    <n v="4"/>
    <b v="0"/>
    <s v="music/indie rock"/>
    <n v="7.1999999999999995E-2"/>
    <n v="18"/>
    <x v="4"/>
    <s v="indie rock"/>
    <x v="2"/>
    <d v="2011-09-01T06:00:00"/>
    <x v="888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x v="0"/>
    <n v="1412534943"/>
    <n v="1409942943"/>
    <b v="0"/>
    <n v="32"/>
    <b v="0"/>
    <s v="music/indie rock"/>
    <n v="9.4412800000000005E-2"/>
    <n v="73.760000000000005"/>
    <x v="4"/>
    <s v="indie rock"/>
    <x v="2"/>
    <d v="2014-10-05T18:49:03"/>
    <x v="889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x v="0"/>
    <n v="1385055979"/>
    <n v="1382460379"/>
    <b v="0"/>
    <n v="4"/>
    <b v="0"/>
    <s v="music/indie rock"/>
    <n v="4.1666666666666664E-2"/>
    <n v="31.25"/>
    <x v="4"/>
    <s v="indie rock"/>
    <x v="2"/>
    <d v="2013-11-21T17:46:19"/>
    <x v="890"/>
    <x v="890"/>
    <x v="890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x v="0"/>
    <n v="1408581930"/>
    <n v="1405989930"/>
    <b v="0"/>
    <n v="9"/>
    <b v="0"/>
    <s v="music/indie rock"/>
    <n v="3.2500000000000001E-2"/>
    <n v="28.888888888888889"/>
    <x v="4"/>
    <s v="indie rock"/>
    <x v="2"/>
    <d v="2014-08-21T00:45:30"/>
    <x v="891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x v="0"/>
    <n v="1280635200"/>
    <n v="1273121283"/>
    <b v="0"/>
    <n v="17"/>
    <b v="0"/>
    <s v="music/indie rock"/>
    <n v="0.40749999999999997"/>
    <n v="143.8235294117647"/>
    <x v="4"/>
    <s v="indie rock"/>
    <x v="2"/>
    <d v="2010-08-01T04:00:00"/>
    <x v="892"/>
    <x v="892"/>
    <x v="892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x v="0"/>
    <n v="1427920363"/>
    <n v="1425331963"/>
    <b v="0"/>
    <n v="5"/>
    <b v="0"/>
    <s v="music/indie rock"/>
    <n v="0.1"/>
    <n v="40"/>
    <x v="4"/>
    <s v="indie rock"/>
    <x v="2"/>
    <d v="2015-04-01T20:32:43"/>
    <x v="893"/>
    <x v="893"/>
    <x v="89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x v="0"/>
    <n v="1465169610"/>
    <n v="1462577610"/>
    <b v="0"/>
    <n v="53"/>
    <b v="0"/>
    <s v="music/indie rock"/>
    <n v="0.39169999999999999"/>
    <n v="147.81132075471697"/>
    <x v="4"/>
    <s v="indie rock"/>
    <x v="2"/>
    <d v="2016-06-05T23:33:30"/>
    <x v="89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x v="0"/>
    <n v="1287975829"/>
    <n v="1284087829"/>
    <b v="0"/>
    <n v="7"/>
    <b v="0"/>
    <s v="music/indie rock"/>
    <n v="2.4375000000000001E-2"/>
    <n v="27.857142857142858"/>
    <x v="4"/>
    <s v="indie rock"/>
    <x v="2"/>
    <d v="2010-10-25T03:03:49"/>
    <x v="895"/>
    <x v="895"/>
    <x v="895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x v="0"/>
    <n v="1440734400"/>
    <n v="1438549026"/>
    <b v="0"/>
    <n v="72"/>
    <b v="0"/>
    <s v="music/indie rock"/>
    <n v="0.4"/>
    <n v="44.444444444444443"/>
    <x v="4"/>
    <s v="indie rock"/>
    <x v="2"/>
    <d v="2015-08-28T04:00:00"/>
    <x v="896"/>
    <x v="896"/>
    <x v="896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x v="0"/>
    <n v="1354123908"/>
    <n v="1351528308"/>
    <b v="0"/>
    <n v="0"/>
    <b v="0"/>
    <s v="music/indie rock"/>
    <n v="0"/>
    <n v="0"/>
    <x v="4"/>
    <s v="indie rock"/>
    <x v="2"/>
    <d v="2012-11-28T17:31:48"/>
    <x v="897"/>
    <x v="897"/>
    <x v="897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x v="0"/>
    <n v="1326651110"/>
    <n v="1322763110"/>
    <b v="0"/>
    <n v="2"/>
    <b v="0"/>
    <s v="music/indie rock"/>
    <n v="2.8000000000000001E-2"/>
    <n v="35"/>
    <x v="4"/>
    <s v="indie rock"/>
    <x v="2"/>
    <d v="2012-01-15T18:11:50"/>
    <x v="898"/>
    <x v="898"/>
    <x v="898"/>
  </r>
  <r>
    <n v="899"/>
    <s v="Lets get 48/14 pressed!!!"/>
    <s v="Lets get 48/14 pressed and in your cd players,ipods,blogs, and facebook status'. Lets get it everywhere!"/>
    <x v="47"/>
    <n v="280"/>
    <x v="2"/>
    <x v="0"/>
    <x v="0"/>
    <n v="1306549362"/>
    <n v="1302661362"/>
    <b v="0"/>
    <n v="8"/>
    <b v="0"/>
    <s v="music/indie rock"/>
    <n v="0.37333333333333335"/>
    <n v="35"/>
    <x v="4"/>
    <s v="indie rock"/>
    <x v="2"/>
    <d v="2011-05-28T02:22:42"/>
    <x v="899"/>
    <x v="899"/>
    <x v="899"/>
  </r>
  <r>
    <n v="900"/>
    <s v="Project Revive: Protecting the Creative Impulse"/>
    <s v="With Project Revive, I aim to protect and nurture the creative impulse through music."/>
    <x v="10"/>
    <n v="21"/>
    <x v="2"/>
    <x v="0"/>
    <x v="0"/>
    <n v="1459365802"/>
    <n v="1456777402"/>
    <b v="0"/>
    <n v="2"/>
    <b v="0"/>
    <s v="music/jazz"/>
    <n v="4.1999999999999997E-3"/>
    <n v="10.5"/>
    <x v="4"/>
    <s v="jazz"/>
    <x v="2"/>
    <d v="2016-03-30T19:23:22"/>
    <x v="900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x v="0"/>
    <n v="1276024260"/>
    <n v="1272050914"/>
    <b v="0"/>
    <n v="0"/>
    <b v="0"/>
    <s v="music/jazz"/>
    <n v="0"/>
    <n v="0"/>
    <x v="4"/>
    <s v="jazz"/>
    <x v="2"/>
    <d v="2010-06-08T19:11:00"/>
    <x v="901"/>
    <x v="901"/>
    <x v="901"/>
  </r>
  <r>
    <n v="902"/>
    <s v="MISTER BROWN"/>
    <s v="I'VE STARTED A BRAND NEW ALBUM THAT WILL FEATURE ACID JAZZ, FUNK, ROCK, AND DANCE WITH THE PROMISE OF TOURING NEXT YEAR IN THE USA"/>
    <x v="11"/>
    <n v="90"/>
    <x v="2"/>
    <x v="0"/>
    <x v="0"/>
    <n v="1409412600"/>
    <n v="1404947422"/>
    <b v="0"/>
    <n v="3"/>
    <b v="0"/>
    <s v="music/jazz"/>
    <n v="3.0000000000000001E-3"/>
    <n v="30"/>
    <x v="4"/>
    <s v="jazz"/>
    <x v="2"/>
    <d v="2014-08-30T15:30:00"/>
    <x v="902"/>
    <x v="902"/>
    <x v="902"/>
  </r>
  <r>
    <n v="903"/>
    <s v="U City Jazz Festival, St. Louis, MO"/>
    <s v="The U City Jazz Festival is offered for free to the community and features the best jazz talent from the midwest."/>
    <x v="10"/>
    <n v="160"/>
    <x v="2"/>
    <x v="0"/>
    <x v="0"/>
    <n v="1348367100"/>
    <n v="1346180780"/>
    <b v="0"/>
    <n v="4"/>
    <b v="0"/>
    <s v="music/jazz"/>
    <n v="3.2000000000000001E-2"/>
    <n v="40"/>
    <x v="4"/>
    <s v="jazz"/>
    <x v="2"/>
    <d v="2012-09-23T02:25:00"/>
    <x v="903"/>
    <x v="903"/>
    <x v="903"/>
  </r>
  <r>
    <n v="904"/>
    <s v="The Woodlands Jazz Fest"/>
    <s v="Support the preservation of Jazz and help us become a national Jazz Festival with the best music, food, and fun for all ages!"/>
    <x v="63"/>
    <n v="151"/>
    <x v="2"/>
    <x v="0"/>
    <x v="0"/>
    <n v="1451786137"/>
    <n v="1449194137"/>
    <b v="0"/>
    <n v="3"/>
    <b v="0"/>
    <s v="music/jazz"/>
    <n v="3.0200000000000001E-3"/>
    <n v="50.333333333333336"/>
    <x v="4"/>
    <s v="jazz"/>
    <x v="2"/>
    <d v="2016-01-03T01:55:37"/>
    <x v="904"/>
    <x v="904"/>
    <x v="904"/>
  </r>
  <r>
    <n v="905"/>
    <s v="Jazz For Everyone!"/>
    <s v="Working hard to get into the studio to record, produce, and edit my break out CD. I hope to realize my vision!"/>
    <x v="115"/>
    <n v="196"/>
    <x v="2"/>
    <x v="0"/>
    <x v="0"/>
    <n v="1295847926"/>
    <n v="1290663926"/>
    <b v="0"/>
    <n v="6"/>
    <b v="0"/>
    <s v="music/jazz"/>
    <n v="3.0153846153846153E-2"/>
    <n v="32.666666666666664"/>
    <x v="4"/>
    <s v="jazz"/>
    <x v="2"/>
    <d v="2011-01-24T05:45:26"/>
    <x v="905"/>
    <x v="905"/>
    <x v="905"/>
  </r>
  <r>
    <n v="906"/>
    <s v="24th Music Presents Channeling Motown (Live)"/>
    <s v="The DMV's most respected saxophonist pay tribute to Motown."/>
    <x v="36"/>
    <n v="0"/>
    <x v="2"/>
    <x v="0"/>
    <x v="0"/>
    <n v="1394681590"/>
    <n v="1392093190"/>
    <b v="0"/>
    <n v="0"/>
    <b v="0"/>
    <s v="music/jazz"/>
    <n v="0"/>
    <n v="0"/>
    <x v="4"/>
    <s v="jazz"/>
    <x v="2"/>
    <d v="2014-03-13T03:33:10"/>
    <x v="906"/>
    <x v="906"/>
    <x v="906"/>
  </r>
  <r>
    <n v="907"/>
    <s v="Greg Chambers Saxophone CD"/>
    <s v="Greg Chambers' self-titled CD needs support for post production, replication, and promotion."/>
    <x v="193"/>
    <n v="0"/>
    <x v="2"/>
    <x v="0"/>
    <x v="0"/>
    <n v="1315715823"/>
    <n v="1313123823"/>
    <b v="0"/>
    <n v="0"/>
    <b v="0"/>
    <s v="music/jazz"/>
    <n v="0"/>
    <n v="0"/>
    <x v="4"/>
    <s v="jazz"/>
    <x v="2"/>
    <d v="2011-09-11T04:37:03"/>
    <x v="907"/>
    <x v="907"/>
    <x v="907"/>
  </r>
  <r>
    <n v="908"/>
    <s v="Help Tony Copeland and get free cd's and mp3's"/>
    <s v="This project is designed to help protect the environment by using Eco-friendly product packaging."/>
    <x v="30"/>
    <n v="0"/>
    <x v="2"/>
    <x v="0"/>
    <x v="0"/>
    <n v="1280206740"/>
    <n v="1276283655"/>
    <b v="0"/>
    <n v="0"/>
    <b v="0"/>
    <s v="music/jazz"/>
    <n v="0"/>
    <n v="0"/>
    <x v="4"/>
    <s v="jazz"/>
    <x v="2"/>
    <d v="2010-07-27T04:59:00"/>
    <x v="908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x v="0"/>
    <n v="1343016000"/>
    <n v="1340296440"/>
    <b v="0"/>
    <n v="8"/>
    <b v="0"/>
    <s v="music/jazz"/>
    <n v="3.2500000000000001E-2"/>
    <n v="65"/>
    <x v="4"/>
    <s v="jazz"/>
    <x v="2"/>
    <d v="2012-07-23T04:00:00"/>
    <x v="909"/>
    <x v="909"/>
    <x v="909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x v="1"/>
    <n v="1488546319"/>
    <n v="1483362319"/>
    <b v="0"/>
    <n v="5"/>
    <b v="0"/>
    <s v="music/jazz"/>
    <n v="0.22363636363636363"/>
    <n v="24.6"/>
    <x v="4"/>
    <s v="jazz"/>
    <x v="2"/>
    <d v="2017-03-03T13:05:19"/>
    <x v="910"/>
    <x v="910"/>
    <x v="910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x v="0"/>
    <n v="1390522045"/>
    <n v="1388707645"/>
    <b v="0"/>
    <n v="0"/>
    <b v="0"/>
    <s v="music/jazz"/>
    <n v="0"/>
    <n v="0"/>
    <x v="4"/>
    <s v="jazz"/>
    <x v="2"/>
    <d v="2014-01-24T00:07:25"/>
    <x v="911"/>
    <x v="911"/>
    <x v="911"/>
  </r>
  <r>
    <n v="912"/>
    <s v="Triad a new album by James Murrell"/>
    <s v="My new album will be called Triad, an album of original music performed by me &amp; guest musical artists."/>
    <x v="8"/>
    <n v="30"/>
    <x v="2"/>
    <x v="0"/>
    <x v="0"/>
    <n v="1355197047"/>
    <n v="1350009447"/>
    <b v="0"/>
    <n v="2"/>
    <b v="0"/>
    <s v="music/jazz"/>
    <n v="8.5714285714285719E-3"/>
    <n v="15"/>
    <x v="4"/>
    <s v="jazz"/>
    <x v="2"/>
    <d v="2012-12-11T03:37:27"/>
    <x v="912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x v="0"/>
    <n v="1336188019"/>
    <n v="1333596019"/>
    <b v="0"/>
    <n v="24"/>
    <b v="0"/>
    <s v="music/jazz"/>
    <n v="6.6066666666666662E-2"/>
    <n v="82.583333333333329"/>
    <x v="4"/>
    <s v="jazz"/>
    <x v="2"/>
    <d v="2012-05-05T03:20:19"/>
    <x v="913"/>
    <x v="913"/>
    <x v="913"/>
  </r>
  <r>
    <n v="914"/>
    <s v="Soul Of Man Video Project"/>
    <s v="This project is for the making of a music video. All funds will go towards production costs for this event only."/>
    <x v="15"/>
    <n v="0"/>
    <x v="2"/>
    <x v="0"/>
    <x v="0"/>
    <n v="1345918747"/>
    <n v="1343326747"/>
    <b v="0"/>
    <n v="0"/>
    <b v="0"/>
    <s v="music/jazz"/>
    <n v="0"/>
    <n v="0"/>
    <x v="4"/>
    <s v="jazz"/>
    <x v="2"/>
    <d v="2012-08-25T18:19:07"/>
    <x v="914"/>
    <x v="914"/>
    <x v="914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x v="0"/>
    <n v="1330577940"/>
    <n v="1327853914"/>
    <b v="0"/>
    <n v="9"/>
    <b v="0"/>
    <s v="music/jazz"/>
    <n v="5.7692307692307696E-2"/>
    <n v="41.666666666666664"/>
    <x v="4"/>
    <s v="jazz"/>
    <x v="2"/>
    <d v="2012-03-01T04:59:00"/>
    <x v="915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x v="0"/>
    <n v="1287723600"/>
    <n v="1284409734"/>
    <b v="0"/>
    <n v="0"/>
    <b v="0"/>
    <s v="music/jazz"/>
    <n v="0"/>
    <n v="0"/>
    <x v="4"/>
    <s v="jazz"/>
    <x v="2"/>
    <d v="2010-10-22T05:00:00"/>
    <x v="916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x v="0"/>
    <n v="1405305000"/>
    <n v="1402612730"/>
    <b v="0"/>
    <n v="1"/>
    <b v="0"/>
    <s v="music/jazz"/>
    <n v="6.0000000000000001E-3"/>
    <n v="30"/>
    <x v="4"/>
    <s v="jazz"/>
    <x v="2"/>
    <d v="2014-07-14T02:30:00"/>
    <x v="917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x v="1"/>
    <n v="1417474761"/>
    <n v="1414879161"/>
    <b v="0"/>
    <n v="10"/>
    <b v="0"/>
    <s v="music/jazz"/>
    <n v="5.0256410256410255E-2"/>
    <n v="19.600000000000001"/>
    <x v="4"/>
    <s v="jazz"/>
    <x v="2"/>
    <d v="2014-12-01T22:59:21"/>
    <x v="918"/>
    <x v="918"/>
    <x v="918"/>
  </r>
  <r>
    <n v="919"/>
    <s v="Jazz CD:  Out of The Blue"/>
    <s v="Cool jazz with a New Orleans flavor."/>
    <x v="22"/>
    <n v="100"/>
    <x v="2"/>
    <x v="0"/>
    <x v="0"/>
    <n v="1355930645"/>
    <n v="1352906645"/>
    <b v="0"/>
    <n v="1"/>
    <b v="0"/>
    <s v="music/jazz"/>
    <n v="5.0000000000000001E-3"/>
    <n v="100"/>
    <x v="4"/>
    <s v="jazz"/>
    <x v="2"/>
    <d v="2012-12-19T15:24:05"/>
    <x v="919"/>
    <x v="919"/>
    <x v="919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x v="0"/>
    <n v="1384448822"/>
    <n v="1381853222"/>
    <b v="0"/>
    <n v="0"/>
    <b v="0"/>
    <s v="music/jazz"/>
    <n v="0"/>
    <n v="0"/>
    <x v="4"/>
    <s v="jazz"/>
    <x v="2"/>
    <d v="2013-11-14T17:07:02"/>
    <x v="920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x v="0"/>
    <n v="1323666376"/>
    <n v="1320033976"/>
    <b v="0"/>
    <n v="20"/>
    <b v="0"/>
    <s v="music/jazz"/>
    <n v="0.309"/>
    <n v="231.75"/>
    <x v="4"/>
    <s v="jazz"/>
    <x v="2"/>
    <d v="2011-12-12T05:06:16"/>
    <x v="921"/>
    <x v="921"/>
    <x v="921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x v="0"/>
    <n v="1412167393"/>
    <n v="1409143393"/>
    <b v="0"/>
    <n v="30"/>
    <b v="0"/>
    <s v="music/jazz"/>
    <n v="0.21037037037037037"/>
    <n v="189.33333333333334"/>
    <x v="4"/>
    <s v="jazz"/>
    <x v="2"/>
    <d v="2014-10-01T12:43:13"/>
    <x v="922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x v="0"/>
    <n v="1416614523"/>
    <n v="1414018923"/>
    <b v="0"/>
    <n v="6"/>
    <b v="0"/>
    <s v="music/jazz"/>
    <n v="2.1999999999999999E-2"/>
    <n v="55"/>
    <x v="4"/>
    <s v="jazz"/>
    <x v="2"/>
    <d v="2014-11-22T00:02:03"/>
    <x v="923"/>
    <x v="923"/>
    <x v="92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x v="0"/>
    <n v="1360795069"/>
    <n v="1358203069"/>
    <b v="0"/>
    <n v="15"/>
    <b v="0"/>
    <s v="music/jazz"/>
    <n v="0.109"/>
    <n v="21.8"/>
    <x v="4"/>
    <s v="jazz"/>
    <x v="2"/>
    <d v="2013-02-13T22:37:49"/>
    <x v="924"/>
    <x v="924"/>
    <x v="92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x v="0"/>
    <n v="1385590111"/>
    <n v="1382994511"/>
    <b v="0"/>
    <n v="5"/>
    <b v="0"/>
    <s v="music/jazz"/>
    <n v="2.6666666666666668E-2"/>
    <n v="32"/>
    <x v="4"/>
    <s v="jazz"/>
    <x v="2"/>
    <d v="2013-11-27T22:08:31"/>
    <x v="925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x v="0"/>
    <n v="1278628800"/>
    <n v="1276043330"/>
    <b v="0"/>
    <n v="0"/>
    <b v="0"/>
    <s v="music/jazz"/>
    <n v="0"/>
    <n v="0"/>
    <x v="4"/>
    <s v="jazz"/>
    <x v="2"/>
    <d v="2010-07-08T22:40:00"/>
    <x v="926"/>
    <x v="926"/>
    <x v="926"/>
  </r>
  <r>
    <n v="927"/>
    <s v="JETRO DA SILVA FUNK PROJECT"/>
    <s v="Studio CD/DVD Solo project of Pianist &amp; Keyboardist Jetro da Silva"/>
    <x v="22"/>
    <n v="0"/>
    <x v="2"/>
    <x v="0"/>
    <x v="0"/>
    <n v="1337024695"/>
    <n v="1334432695"/>
    <b v="0"/>
    <n v="0"/>
    <b v="0"/>
    <s v="music/jazz"/>
    <n v="0"/>
    <n v="0"/>
    <x v="4"/>
    <s v="jazz"/>
    <x v="2"/>
    <d v="2012-05-14T19:44:55"/>
    <x v="927"/>
    <x v="927"/>
    <x v="927"/>
  </r>
  <r>
    <n v="928"/>
    <s v="In a Jazzy Motown"/>
    <s v="A real Motown Backup singer on 22 gold and platinum albums headlines her own Jazz CD of Motown songs."/>
    <x v="107"/>
    <n v="1575"/>
    <x v="2"/>
    <x v="0"/>
    <x v="0"/>
    <n v="1353196800"/>
    <n v="1348864913"/>
    <b v="0"/>
    <n v="28"/>
    <b v="0"/>
    <s v="music/jazz"/>
    <n v="0.10862068965517241"/>
    <n v="56.25"/>
    <x v="4"/>
    <s v="jazz"/>
    <x v="2"/>
    <d v="2012-11-18T00:00:00"/>
    <x v="928"/>
    <x v="928"/>
    <x v="928"/>
  </r>
  <r>
    <n v="929"/>
    <s v="EXPERIMENTAL JAZZ STUDIO RECORDING"/>
    <s v="I am searching for monetary funding to go into a good recording studio and record experimental intuitive improv jazz."/>
    <x v="2"/>
    <n v="0"/>
    <x v="2"/>
    <x v="0"/>
    <x v="0"/>
    <n v="1333946569"/>
    <n v="1331358169"/>
    <b v="0"/>
    <n v="0"/>
    <b v="0"/>
    <s v="music/jazz"/>
    <n v="0"/>
    <n v="0"/>
    <x v="4"/>
    <s v="jazz"/>
    <x v="2"/>
    <d v="2012-04-09T04:42:49"/>
    <x v="929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x v="0"/>
    <n v="1277501520"/>
    <n v="1273874306"/>
    <b v="0"/>
    <n v="5"/>
    <b v="0"/>
    <s v="music/jazz"/>
    <n v="0.38333333333333336"/>
    <n v="69"/>
    <x v="4"/>
    <s v="jazz"/>
    <x v="2"/>
    <d v="2010-06-25T21:32:00"/>
    <x v="930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x v="1"/>
    <n v="1395007200"/>
    <n v="1392021502"/>
    <b v="0"/>
    <n v="7"/>
    <b v="0"/>
    <s v="music/jazz"/>
    <n v="6.5500000000000003E-2"/>
    <n v="18.714285714285715"/>
    <x v="4"/>
    <s v="jazz"/>
    <x v="2"/>
    <d v="2014-03-16T22:00:00"/>
    <x v="931"/>
    <x v="931"/>
    <x v="931"/>
  </r>
  <r>
    <n v="932"/>
    <s v="Mandy Harvey Christmas Album"/>
    <s v="Help me to create my 3rd album, a Christmas CD with 16 Holiday/Original favorites!"/>
    <x v="196"/>
    <n v="1381"/>
    <x v="2"/>
    <x v="0"/>
    <x v="0"/>
    <n v="1363990545"/>
    <n v="1360106145"/>
    <b v="0"/>
    <n v="30"/>
    <b v="0"/>
    <s v="music/jazz"/>
    <n v="0.14536842105263159"/>
    <n v="46.033333333333331"/>
    <x v="4"/>
    <s v="jazz"/>
    <x v="2"/>
    <d v="2013-03-22T22:15:45"/>
    <x v="932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x v="0"/>
    <n v="1399867409"/>
    <n v="1394683409"/>
    <b v="0"/>
    <n v="2"/>
    <b v="0"/>
    <s v="music/jazz"/>
    <n v="0.06"/>
    <n v="60"/>
    <x v="4"/>
    <s v="jazz"/>
    <x v="2"/>
    <d v="2014-05-12T04:03:29"/>
    <x v="933"/>
    <x v="933"/>
    <x v="93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x v="5"/>
    <n v="1399183200"/>
    <n v="1396633284"/>
    <b v="0"/>
    <n v="30"/>
    <b v="0"/>
    <s v="music/jazz"/>
    <n v="0.30399999999999999"/>
    <n v="50.666666666666664"/>
    <x v="4"/>
    <s v="jazz"/>
    <x v="2"/>
    <d v="2014-05-04T06:00:00"/>
    <x v="934"/>
    <x v="934"/>
    <x v="934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x v="0"/>
    <n v="1454054429"/>
    <n v="1451462429"/>
    <b v="0"/>
    <n v="2"/>
    <b v="0"/>
    <s v="music/jazz"/>
    <n v="1.4285714285714285E-2"/>
    <n v="25"/>
    <x v="4"/>
    <s v="jazz"/>
    <x v="2"/>
    <d v="2016-01-29T08:00:29"/>
    <x v="935"/>
    <x v="935"/>
    <x v="935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x v="0"/>
    <n v="1326916800"/>
    <n v="1323131689"/>
    <b v="0"/>
    <n v="0"/>
    <b v="0"/>
    <s v="music/jazz"/>
    <n v="0"/>
    <n v="0"/>
    <x v="4"/>
    <s v="jazz"/>
    <x v="2"/>
    <d v="2012-01-18T20:00:00"/>
    <x v="936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x v="0"/>
    <n v="1383509357"/>
    <n v="1380913757"/>
    <b v="0"/>
    <n v="2"/>
    <b v="0"/>
    <s v="music/jazz"/>
    <n v="1.1428571428571429E-2"/>
    <n v="20"/>
    <x v="4"/>
    <s v="jazz"/>
    <x v="2"/>
    <d v="2013-11-03T20:09:17"/>
    <x v="937"/>
    <x v="937"/>
    <x v="937"/>
  </r>
  <r>
    <n v="938"/>
    <s v="Celebrating American Jazz &amp; Soul Music"/>
    <s v="Creating new avenues of exposure for young Jazz &amp; Soul artists_x000a_to express their Art of Music."/>
    <x v="39"/>
    <n v="25"/>
    <x v="2"/>
    <x v="0"/>
    <x v="0"/>
    <n v="1346585448"/>
    <n v="1343993448"/>
    <b v="0"/>
    <n v="1"/>
    <b v="0"/>
    <s v="music/jazz"/>
    <n v="3.5714285714285713E-3"/>
    <n v="25"/>
    <x v="4"/>
    <s v="jazz"/>
    <x v="2"/>
    <d v="2012-09-02T11:30:48"/>
    <x v="938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x v="0"/>
    <n v="1372622280"/>
    <n v="1369246738"/>
    <b v="0"/>
    <n v="2"/>
    <b v="0"/>
    <s v="music/jazz"/>
    <n v="1.4545454545454545E-2"/>
    <n v="20"/>
    <x v="4"/>
    <s v="jazz"/>
    <x v="2"/>
    <d v="2013-06-30T19:58:00"/>
    <x v="939"/>
    <x v="939"/>
    <x v="939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x v="0"/>
    <n v="1439251926"/>
    <n v="1435363926"/>
    <b v="0"/>
    <n v="14"/>
    <b v="0"/>
    <s v="technology/wearables"/>
    <n v="0.17155555555555554"/>
    <n v="110.28571428571429"/>
    <x v="2"/>
    <s v="wearables"/>
    <x v="2"/>
    <d v="2015-08-11T00:12:06"/>
    <x v="940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x v="0"/>
    <n v="1486693145"/>
    <n v="1484101145"/>
    <b v="0"/>
    <n v="31"/>
    <b v="0"/>
    <s v="technology/wearables"/>
    <n v="2.3220000000000001E-2"/>
    <n v="37.451612903225808"/>
    <x v="2"/>
    <s v="wearables"/>
    <x v="2"/>
    <d v="2017-02-10T02:19:05"/>
    <x v="941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x v="0"/>
    <n v="1455826460"/>
    <n v="1452716060"/>
    <b v="0"/>
    <n v="16"/>
    <b v="0"/>
    <s v="technology/wearables"/>
    <n v="8.9066666666666669E-2"/>
    <n v="41.75"/>
    <x v="2"/>
    <s v="wearables"/>
    <x v="2"/>
    <d v="2016-02-18T20:14:20"/>
    <x v="942"/>
    <x v="942"/>
    <x v="942"/>
  </r>
  <r>
    <n v="943"/>
    <s v="SleepMode"/>
    <s v="A mask for home or travel that will give you the best, undisturbed sleep of your life."/>
    <x v="9"/>
    <n v="289"/>
    <x v="2"/>
    <x v="0"/>
    <x v="0"/>
    <n v="1480438905"/>
    <n v="1477843305"/>
    <b v="0"/>
    <n v="12"/>
    <b v="0"/>
    <s v="technology/wearables"/>
    <n v="9.633333333333334E-2"/>
    <n v="24.083333333333332"/>
    <x v="2"/>
    <s v="wearables"/>
    <x v="2"/>
    <d v="2016-11-29T17:01:45"/>
    <x v="943"/>
    <x v="943"/>
    <x v="943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x v="0"/>
    <n v="1460988000"/>
    <n v="1458050450"/>
    <b v="0"/>
    <n v="96"/>
    <b v="0"/>
    <s v="technology/wearables"/>
    <n v="0.13325999999999999"/>
    <n v="69.40625"/>
    <x v="2"/>
    <s v="wearables"/>
    <x v="2"/>
    <d v="2016-04-18T14:00:00"/>
    <x v="944"/>
    <x v="944"/>
    <x v="944"/>
  </r>
  <r>
    <n v="945"/>
    <s v="CT BAND"/>
    <s v="Make your watch Smart ! CT Band is an ultra-thin, high-tech smart watch-strap awarded twice at CES 2017 las vegas"/>
    <x v="57"/>
    <n v="2484"/>
    <x v="2"/>
    <x v="6"/>
    <x v="3"/>
    <n v="1487462340"/>
    <n v="1482958626"/>
    <b v="0"/>
    <n v="16"/>
    <b v="0"/>
    <s v="technology/wearables"/>
    <n v="2.4840000000000001E-2"/>
    <n v="155.25"/>
    <x v="2"/>
    <s v="wearables"/>
    <x v="2"/>
    <d v="2017-02-18T23:59:00"/>
    <x v="945"/>
    <x v="945"/>
    <x v="945"/>
  </r>
  <r>
    <n v="946"/>
    <s v="OmniTrade Apron"/>
    <s v="Soft edged-Hard working. The perfect wearable organization for the home and professional shop."/>
    <x v="36"/>
    <n v="286"/>
    <x v="2"/>
    <x v="0"/>
    <x v="0"/>
    <n v="1473444048"/>
    <n v="1470852048"/>
    <b v="0"/>
    <n v="5"/>
    <b v="0"/>
    <s v="technology/wearables"/>
    <n v="1.9066666666666666E-2"/>
    <n v="57.2"/>
    <x v="2"/>
    <s v="wearables"/>
    <x v="2"/>
    <d v="2016-09-09T18:00:48"/>
    <x v="946"/>
    <x v="946"/>
    <x v="946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x v="0"/>
    <n v="1467312306"/>
    <n v="1462128306"/>
    <b v="0"/>
    <n v="0"/>
    <b v="0"/>
    <s v="technology/wearables"/>
    <n v="0"/>
    <n v="0"/>
    <x v="2"/>
    <s v="wearables"/>
    <x v="2"/>
    <d v="2016-06-30T18:45:06"/>
    <x v="947"/>
    <x v="947"/>
    <x v="947"/>
  </r>
  <r>
    <n v="948"/>
    <s v="Led Shirt - WiFi Controlled"/>
    <s v="T-Shirt with Led panel controlled by Android app over WiFi. _x000a_Multiple shirts, games, text, video effects support,"/>
    <x v="23"/>
    <n v="480"/>
    <x v="2"/>
    <x v="9"/>
    <x v="3"/>
    <n v="1457812364"/>
    <n v="1455220364"/>
    <b v="0"/>
    <n v="8"/>
    <b v="0"/>
    <s v="technology/wearables"/>
    <n v="0.12"/>
    <n v="60"/>
    <x v="2"/>
    <s v="wearables"/>
    <x v="2"/>
    <d v="2016-03-12T19:52:44"/>
    <x v="948"/>
    <x v="948"/>
    <x v="948"/>
  </r>
  <r>
    <n v="949"/>
    <s v="INBED"/>
    <s v="Der INBED ist ein innovatives Multisensor-Wearable fÃ¼r die SturzprÃ¤vention motorisch eingeschrÃ¤nkter Personen."/>
    <x v="22"/>
    <n v="273"/>
    <x v="2"/>
    <x v="12"/>
    <x v="3"/>
    <n v="1456016576"/>
    <n v="1450832576"/>
    <b v="0"/>
    <n v="7"/>
    <b v="0"/>
    <s v="technology/wearables"/>
    <n v="1.3650000000000001E-2"/>
    <n v="39"/>
    <x v="2"/>
    <s v="wearables"/>
    <x v="2"/>
    <d v="2016-02-21T01:02:56"/>
    <x v="949"/>
    <x v="949"/>
    <x v="949"/>
  </r>
  <r>
    <n v="950"/>
    <s v="EZC Smartlight"/>
    <s v="Rider worn tail light brake light. Adheres to virtually any coat, jacket or vest. Stays on even when you get off."/>
    <x v="10"/>
    <n v="1402"/>
    <x v="2"/>
    <x v="5"/>
    <x v="5"/>
    <n v="1453053661"/>
    <n v="1450461661"/>
    <b v="0"/>
    <n v="24"/>
    <b v="0"/>
    <s v="technology/wearables"/>
    <n v="0.28039999999999998"/>
    <n v="58.416666666666664"/>
    <x v="2"/>
    <s v="wearables"/>
    <x v="2"/>
    <d v="2016-01-17T18:01:01"/>
    <x v="950"/>
    <x v="950"/>
    <x v="950"/>
  </r>
  <r>
    <n v="951"/>
    <s v="Smart Harness"/>
    <s v="Revolutionizing the way we walk our dogs!"/>
    <x v="63"/>
    <n v="19195"/>
    <x v="2"/>
    <x v="0"/>
    <x v="0"/>
    <n v="1465054872"/>
    <n v="1461166872"/>
    <b v="0"/>
    <n v="121"/>
    <b v="0"/>
    <s v="technology/wearables"/>
    <n v="0.38390000000000002"/>
    <n v="158.63636363636363"/>
    <x v="2"/>
    <s v="wearables"/>
    <x v="2"/>
    <d v="2016-06-04T15:41:12"/>
    <x v="951"/>
    <x v="951"/>
    <x v="951"/>
  </r>
  <r>
    <n v="952"/>
    <s v="Audionoggin - Join the Earvolution"/>
    <s v="Audionoggin: Wireless personal surround sound for the athlete in everyone."/>
    <x v="197"/>
    <n v="19572"/>
    <x v="2"/>
    <x v="0"/>
    <x v="0"/>
    <n v="1479483812"/>
    <n v="1476888212"/>
    <b v="0"/>
    <n v="196"/>
    <b v="0"/>
    <s v="technology/wearables"/>
    <n v="0.39942857142857141"/>
    <n v="99.857142857142861"/>
    <x v="2"/>
    <s v="wearables"/>
    <x v="2"/>
    <d v="2016-11-18T15:43:32"/>
    <x v="952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x v="0"/>
    <n v="1422158199"/>
    <n v="1419566199"/>
    <b v="0"/>
    <n v="5"/>
    <b v="0"/>
    <s v="technology/wearables"/>
    <n v="8.3999999999999995E-3"/>
    <n v="25.2"/>
    <x v="2"/>
    <s v="wearables"/>
    <x v="2"/>
    <d v="2015-01-25T03:56:39"/>
    <x v="953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x v="0"/>
    <n v="1440100839"/>
    <n v="1436472039"/>
    <b v="0"/>
    <n v="73"/>
    <b v="0"/>
    <s v="technology/wearables"/>
    <n v="0.43406666666666666"/>
    <n v="89.191780821917803"/>
    <x v="2"/>
    <s v="wearables"/>
    <x v="2"/>
    <d v="2015-08-20T20:00:39"/>
    <x v="954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x v="0"/>
    <n v="1473750300"/>
    <n v="1470294300"/>
    <b v="0"/>
    <n v="93"/>
    <b v="0"/>
    <s v="technology/wearables"/>
    <n v="5.6613333333333335E-2"/>
    <n v="182.6236559139785"/>
    <x v="2"/>
    <s v="wearables"/>
    <x v="2"/>
    <d v="2016-09-13T07:05:00"/>
    <x v="955"/>
    <x v="955"/>
    <x v="955"/>
  </r>
  <r>
    <n v="956"/>
    <s v="SemiYours"/>
    <s v="You can rent out your Car with Uber. _x000a_You can rent out your Home with Airbnb. _x000a_Now you can rent out your CLOSET with SemiYOURS!"/>
    <x v="63"/>
    <n v="861"/>
    <x v="2"/>
    <x v="0"/>
    <x v="0"/>
    <n v="1430081759"/>
    <n v="1424901359"/>
    <b v="0"/>
    <n v="17"/>
    <b v="0"/>
    <s v="technology/wearables"/>
    <n v="1.7219999999999999E-2"/>
    <n v="50.647058823529413"/>
    <x v="2"/>
    <s v="wearables"/>
    <x v="2"/>
    <d v="2015-04-26T20:55:59"/>
    <x v="956"/>
    <x v="956"/>
    <x v="956"/>
  </r>
  <r>
    <n v="957"/>
    <s v="DUALBAND, the Leather NFC Smart Watch Band"/>
    <s v="A Leather Smart watch Band, that NEVER needs to be charged for only $37!"/>
    <x v="14"/>
    <n v="233"/>
    <x v="2"/>
    <x v="0"/>
    <x v="0"/>
    <n v="1479392133"/>
    <n v="1476710133"/>
    <b v="0"/>
    <n v="7"/>
    <b v="0"/>
    <s v="technology/wearables"/>
    <n v="1.9416666666666665E-2"/>
    <n v="33.285714285714285"/>
    <x v="2"/>
    <s v="wearables"/>
    <x v="2"/>
    <d v="2016-11-17T14:15:33"/>
    <x v="957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x v="0"/>
    <n v="1428641940"/>
    <n v="1426792563"/>
    <b v="0"/>
    <n v="17"/>
    <b v="0"/>
    <s v="technology/wearables"/>
    <n v="0.11328275684711328"/>
    <n v="51.823529411764703"/>
    <x v="2"/>
    <s v="wearables"/>
    <x v="2"/>
    <d v="2015-04-10T04:59:00"/>
    <x v="95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x v="0"/>
    <n v="1421640665"/>
    <n v="1419048665"/>
    <b v="0"/>
    <n v="171"/>
    <b v="0"/>
    <s v="technology/wearables"/>
    <n v="0.3886"/>
    <n v="113.62573099415205"/>
    <x v="2"/>
    <s v="wearables"/>
    <x v="2"/>
    <d v="2015-01-19T04:11:05"/>
    <x v="959"/>
    <x v="959"/>
    <x v="959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x v="0"/>
    <n v="1489500155"/>
    <n v="1485874955"/>
    <b v="0"/>
    <n v="188"/>
    <b v="0"/>
    <s v="technology/wearables"/>
    <n v="0.46100628930817611"/>
    <n v="136.46276595744681"/>
    <x v="2"/>
    <s v="wearables"/>
    <x v="2"/>
    <d v="2017-03-14T14:02:35"/>
    <x v="960"/>
    <x v="960"/>
    <x v="960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x v="0"/>
    <n v="1487617200"/>
    <n v="1483634335"/>
    <b v="0"/>
    <n v="110"/>
    <b v="0"/>
    <s v="technology/wearables"/>
    <n v="0.42188421052631581"/>
    <n v="364.35454545454547"/>
    <x v="2"/>
    <s v="wearables"/>
    <x v="2"/>
    <d v="2017-02-20T19:00:00"/>
    <x v="961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x v="0"/>
    <n v="1455210353"/>
    <n v="1451927153"/>
    <b v="0"/>
    <n v="37"/>
    <b v="0"/>
    <s v="technology/wearables"/>
    <n v="0.2848"/>
    <n v="19.243243243243242"/>
    <x v="2"/>
    <s v="wearables"/>
    <x v="2"/>
    <d v="2016-02-11T17:05:53"/>
    <x v="962"/>
    <x v="962"/>
    <x v="962"/>
  </r>
  <r>
    <n v="963"/>
    <s v="The Ultimate Learning Center"/>
    <s v="WE are molding an educated, motivated, non violent GENERATION!"/>
    <x v="19"/>
    <n v="377"/>
    <x v="2"/>
    <x v="0"/>
    <x v="0"/>
    <n v="1476717319"/>
    <n v="1473693319"/>
    <b v="0"/>
    <n v="9"/>
    <b v="0"/>
    <s v="technology/wearables"/>
    <n v="1.0771428571428571E-2"/>
    <n v="41.888888888888886"/>
    <x v="2"/>
    <s v="wearables"/>
    <x v="2"/>
    <d v="2016-10-17T15:15:19"/>
    <x v="963"/>
    <x v="963"/>
    <x v="963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x v="5"/>
    <n v="1441119919"/>
    <n v="1437663919"/>
    <b v="0"/>
    <n v="29"/>
    <b v="0"/>
    <s v="technology/wearables"/>
    <n v="7.9909090909090902E-3"/>
    <n v="30.310344827586206"/>
    <x v="2"/>
    <s v="wearables"/>
    <x v="2"/>
    <d v="2015-09-01T15:05:19"/>
    <x v="964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x v="0"/>
    <n v="1477454340"/>
    <n v="1474676646"/>
    <b v="0"/>
    <n v="6"/>
    <b v="0"/>
    <s v="technology/wearables"/>
    <n v="1.192E-2"/>
    <n v="49.666666666666664"/>
    <x v="2"/>
    <s v="wearables"/>
    <x v="2"/>
    <d v="2016-10-26T03:59:00"/>
    <x v="965"/>
    <x v="965"/>
    <x v="965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x v="0"/>
    <n v="1475766932"/>
    <n v="1473174932"/>
    <b v="0"/>
    <n v="30"/>
    <b v="0"/>
    <s v="technology/wearables"/>
    <n v="0.14799999999999999"/>
    <n v="59.2"/>
    <x v="2"/>
    <s v="wearables"/>
    <x v="2"/>
    <d v="2016-10-06T15:15:32"/>
    <x v="966"/>
    <x v="966"/>
    <x v="966"/>
  </r>
  <r>
    <n v="967"/>
    <s v="Better Beanie"/>
    <s v="Better Beanie is the new therapeutic wearable designed to assist you while keeping your hands free."/>
    <x v="22"/>
    <n v="3562"/>
    <x v="2"/>
    <x v="0"/>
    <x v="0"/>
    <n v="1461301574"/>
    <n v="1456121174"/>
    <b v="0"/>
    <n v="81"/>
    <b v="0"/>
    <s v="technology/wearables"/>
    <n v="0.17810000000000001"/>
    <n v="43.97530864197531"/>
    <x v="2"/>
    <s v="wearables"/>
    <x v="2"/>
    <d v="2016-04-22T05:06:14"/>
    <x v="967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x v="0"/>
    <n v="1408134034"/>
    <n v="1405542034"/>
    <b v="0"/>
    <n v="4"/>
    <b v="0"/>
    <s v="technology/wearables"/>
    <n v="1.325E-2"/>
    <n v="26.5"/>
    <x v="2"/>
    <s v="wearables"/>
    <x v="2"/>
    <d v="2014-08-15T20:20:34"/>
    <x v="968"/>
    <x v="968"/>
    <x v="968"/>
  </r>
  <r>
    <n v="969"/>
    <s v="Make 100 | Geek &amp; Chic: Smart Safety Jewelry."/>
    <s v="Geek &amp; Chic Smart Jewelry Collection, Wearables Meet Style!"/>
    <x v="11"/>
    <n v="14000"/>
    <x v="2"/>
    <x v="14"/>
    <x v="10"/>
    <n v="1486624607"/>
    <n v="1483773407"/>
    <b v="0"/>
    <n v="11"/>
    <b v="0"/>
    <s v="technology/wearables"/>
    <n v="0.46666666666666667"/>
    <n v="1272.7272727272727"/>
    <x v="2"/>
    <s v="wearables"/>
    <x v="2"/>
    <d v="2017-02-09T07:16:47"/>
    <x v="969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x v="5"/>
    <n v="1485147540"/>
    <n v="1481951853"/>
    <b v="0"/>
    <n v="14"/>
    <b v="0"/>
    <s v="technology/wearables"/>
    <n v="0.4592"/>
    <n v="164"/>
    <x v="2"/>
    <s v="wearables"/>
    <x v="2"/>
    <d v="2017-01-23T04:59:00"/>
    <x v="970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x v="0"/>
    <n v="1433178060"/>
    <n v="1429290060"/>
    <b v="0"/>
    <n v="5"/>
    <b v="0"/>
    <s v="technology/wearables"/>
    <n v="2.2599999999999999E-3"/>
    <n v="45.2"/>
    <x v="2"/>
    <s v="wearables"/>
    <x v="2"/>
    <d v="2015-06-01T17:01:00"/>
    <x v="971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x v="0"/>
    <n v="1409813940"/>
    <n v="1407271598"/>
    <b v="0"/>
    <n v="45"/>
    <b v="0"/>
    <s v="technology/wearables"/>
    <n v="0.34625"/>
    <n v="153.88888888888889"/>
    <x v="2"/>
    <s v="wearables"/>
    <x v="2"/>
    <d v="2014-09-04T06:59:00"/>
    <x v="972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x v="0"/>
    <n v="1447032093"/>
    <n v="1441844493"/>
    <b v="0"/>
    <n v="8"/>
    <b v="0"/>
    <s v="technology/wearables"/>
    <n v="2.0549999999999999E-2"/>
    <n v="51.375"/>
    <x v="2"/>
    <s v="wearables"/>
    <x v="2"/>
    <d v="2015-11-09T01:21:33"/>
    <x v="973"/>
    <x v="973"/>
    <x v="973"/>
  </r>
  <r>
    <n v="974"/>
    <s v="KneeJack"/>
    <s v="The device that allows those with artificial knees or arthritic knees to kneel down without putting pressure on their knees."/>
    <x v="63"/>
    <n v="280"/>
    <x v="2"/>
    <x v="0"/>
    <x v="0"/>
    <n v="1458925156"/>
    <n v="1456336756"/>
    <b v="0"/>
    <n v="3"/>
    <b v="0"/>
    <s v="technology/wearables"/>
    <n v="5.5999999999999999E-3"/>
    <n v="93.333333333333329"/>
    <x v="2"/>
    <s v="wearables"/>
    <x v="2"/>
    <d v="2016-03-25T16:59:16"/>
    <x v="974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x v="0"/>
    <n v="1467132185"/>
    <n v="1461948185"/>
    <b v="0"/>
    <n v="24"/>
    <b v="0"/>
    <s v="technology/wearables"/>
    <n v="2.6069999999999999E-2"/>
    <n v="108.625"/>
    <x v="2"/>
    <s v="wearables"/>
    <x v="2"/>
    <d v="2016-06-28T16:43:05"/>
    <x v="975"/>
    <x v="975"/>
    <x v="97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x v="2"/>
    <n v="1439515497"/>
    <n v="1435627497"/>
    <b v="0"/>
    <n v="18"/>
    <b v="0"/>
    <s v="technology/wearables"/>
    <n v="1.9259999999999999E-2"/>
    <n v="160.5"/>
    <x v="2"/>
    <s v="wearables"/>
    <x v="2"/>
    <d v="2015-08-14T01:24:57"/>
    <x v="976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x v="3"/>
    <n v="1456094197"/>
    <n v="1453502197"/>
    <b v="0"/>
    <n v="12"/>
    <b v="0"/>
    <s v="technology/wearables"/>
    <n v="0.33666666666666667"/>
    <n v="75.75"/>
    <x v="2"/>
    <s v="wearables"/>
    <x v="2"/>
    <d v="2016-02-21T22:36:37"/>
    <x v="977"/>
    <x v="977"/>
    <x v="977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x v="9"/>
    <n v="1456385101"/>
    <n v="1453793101"/>
    <b v="0"/>
    <n v="123"/>
    <b v="0"/>
    <s v="technology/wearables"/>
    <n v="0.5626326718299024"/>
    <n v="790.83739837398377"/>
    <x v="2"/>
    <s v="wearables"/>
    <x v="2"/>
    <d v="2016-02-25T07:25:01"/>
    <x v="978"/>
    <x v="978"/>
    <x v="97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x v="0"/>
    <n v="1466449140"/>
    <n v="1463392828"/>
    <b v="0"/>
    <n v="96"/>
    <b v="0"/>
    <s v="technology/wearables"/>
    <n v="0.82817600000000002"/>
    <n v="301.93916666666667"/>
    <x v="2"/>
    <s v="wearables"/>
    <x v="2"/>
    <d v="2016-06-20T18:59:00"/>
    <x v="979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x v="0"/>
    <n v="1417387322"/>
    <n v="1413495722"/>
    <b v="0"/>
    <n v="31"/>
    <b v="0"/>
    <s v="technology/wearables"/>
    <n v="0.14860000000000001"/>
    <n v="47.935483870967744"/>
    <x v="2"/>
    <s v="wearables"/>
    <x v="2"/>
    <d v="2014-11-30T22:42:02"/>
    <x v="980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x v="0"/>
    <n v="1407624222"/>
    <n v="1405032222"/>
    <b v="0"/>
    <n v="4"/>
    <b v="0"/>
    <s v="technology/wearables"/>
    <n v="1.2375123751237513E-4"/>
    <n v="2.75"/>
    <x v="2"/>
    <s v="wearables"/>
    <x v="2"/>
    <d v="2014-08-09T22:43:42"/>
    <x v="981"/>
    <x v="981"/>
    <x v="981"/>
  </r>
  <r>
    <n v="982"/>
    <s v="Smart 2-in-1 I-PHONE HANDLE/WALLETtm"/>
    <s v="revolutonary ultra-slim 2-in-1 Smart  2-in-1 I-PHONE handle/WALLETtm with 360 rotatiion"/>
    <x v="178"/>
    <n v="3"/>
    <x v="2"/>
    <x v="0"/>
    <x v="0"/>
    <n v="1475431486"/>
    <n v="1472839486"/>
    <b v="0"/>
    <n v="3"/>
    <b v="0"/>
    <s v="technology/wearables"/>
    <n v="1.7142857142857143E-4"/>
    <n v="1"/>
    <x v="2"/>
    <s v="wearables"/>
    <x v="2"/>
    <d v="2016-10-02T18:04:46"/>
    <x v="982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x v="3"/>
    <n v="1471985640"/>
    <n v="1469289685"/>
    <b v="0"/>
    <n v="179"/>
    <b v="0"/>
    <s v="technology/wearables"/>
    <n v="0.2950613611721471"/>
    <n v="171.79329608938548"/>
    <x v="2"/>
    <s v="wearables"/>
    <x v="2"/>
    <d v="2016-08-23T20:54:00"/>
    <x v="983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x v="0"/>
    <n v="1427507208"/>
    <n v="1424918808"/>
    <b v="0"/>
    <n v="3"/>
    <b v="0"/>
    <s v="technology/wearables"/>
    <n v="1.06E-2"/>
    <n v="35.333333333333336"/>
    <x v="2"/>
    <s v="wearables"/>
    <x v="2"/>
    <d v="2015-03-28T01:46:48"/>
    <x v="984"/>
    <x v="984"/>
    <x v="984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x v="3"/>
    <n v="1451602800"/>
    <n v="1449011610"/>
    <b v="0"/>
    <n v="23"/>
    <b v="0"/>
    <s v="technology/wearables"/>
    <n v="6.2933333333333327E-2"/>
    <n v="82.086956521739125"/>
    <x v="2"/>
    <s v="wearables"/>
    <x v="2"/>
    <d v="2015-12-31T23:00:00"/>
    <x v="985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x v="1"/>
    <n v="1452384000"/>
    <n v="1447698300"/>
    <b v="0"/>
    <n v="23"/>
    <b v="0"/>
    <s v="technology/wearables"/>
    <n v="0.1275"/>
    <n v="110.8695652173913"/>
    <x v="2"/>
    <s v="wearables"/>
    <x v="2"/>
    <d v="2016-01-10T00:00:00"/>
    <x v="986"/>
    <x v="986"/>
    <x v="986"/>
  </r>
  <r>
    <n v="987"/>
    <s v="Kidswatcher"/>
    <s v="Always know where your precious children are. Let them explore the world freely and in a secure way by using the Kidswatcher."/>
    <x v="63"/>
    <n v="6610"/>
    <x v="2"/>
    <x v="9"/>
    <x v="3"/>
    <n v="1403507050"/>
    <n v="1400051050"/>
    <b v="0"/>
    <n v="41"/>
    <b v="0"/>
    <s v="technology/wearables"/>
    <n v="0.13220000000000001"/>
    <n v="161.21951219512195"/>
    <x v="2"/>
    <s v="wearables"/>
    <x v="2"/>
    <d v="2014-06-23T07:04:10"/>
    <x v="987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x v="3"/>
    <n v="1475310825"/>
    <n v="1472718825"/>
    <b v="0"/>
    <n v="0"/>
    <b v="0"/>
    <s v="technology/wearables"/>
    <n v="0"/>
    <n v="0"/>
    <x v="2"/>
    <s v="wearables"/>
    <x v="2"/>
    <d v="2016-10-01T08:33:45"/>
    <x v="988"/>
    <x v="988"/>
    <x v="988"/>
  </r>
  <r>
    <n v="989"/>
    <s v="Power Rope"/>
    <s v="The most useful phone charger you will ever buy"/>
    <x v="3"/>
    <n v="1677"/>
    <x v="2"/>
    <x v="0"/>
    <x v="0"/>
    <n v="1475101495"/>
    <n v="1472509495"/>
    <b v="0"/>
    <n v="32"/>
    <b v="0"/>
    <s v="technology/wearables"/>
    <n v="0.16769999999999999"/>
    <n v="52.40625"/>
    <x v="2"/>
    <s v="wearables"/>
    <x v="2"/>
    <d v="2016-09-28T22:24:55"/>
    <x v="989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x v="0"/>
    <n v="1409770164"/>
    <n v="1407178164"/>
    <b v="0"/>
    <n v="2"/>
    <b v="0"/>
    <s v="technology/wearables"/>
    <n v="1.0399999999999999E-3"/>
    <n v="13"/>
    <x v="2"/>
    <s v="wearables"/>
    <x v="2"/>
    <d v="2014-09-03T18:49:24"/>
    <x v="990"/>
    <x v="990"/>
    <x v="990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x v="1"/>
    <n v="1468349460"/>
    <n v="1466186988"/>
    <b v="0"/>
    <n v="7"/>
    <b v="0"/>
    <s v="technology/wearables"/>
    <n v="4.24E-2"/>
    <n v="30.285714285714285"/>
    <x v="2"/>
    <s v="wearables"/>
    <x v="2"/>
    <d v="2016-07-12T18:51:00"/>
    <x v="991"/>
    <x v="991"/>
    <x v="991"/>
  </r>
  <r>
    <n v="992"/>
    <s v="WairConditioning"/>
    <s v="The HOTTEST and COOLEST thing yet! WairConditioning... an entirely new level of comfortability!"/>
    <x v="57"/>
    <n v="467"/>
    <x v="2"/>
    <x v="0"/>
    <x v="0"/>
    <n v="1462655519"/>
    <n v="1457475119"/>
    <b v="0"/>
    <n v="4"/>
    <b v="0"/>
    <s v="technology/wearables"/>
    <n v="4.6699999999999997E-3"/>
    <n v="116.75"/>
    <x v="2"/>
    <s v="wearables"/>
    <x v="2"/>
    <d v="2016-05-07T21:11:59"/>
    <x v="992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x v="0"/>
    <n v="1478926800"/>
    <n v="1476054568"/>
    <b v="0"/>
    <n v="196"/>
    <b v="0"/>
    <s v="technology/wearables"/>
    <n v="0.25087142857142858"/>
    <n v="89.59693877551021"/>
    <x v="2"/>
    <s v="wearables"/>
    <x v="2"/>
    <d v="2016-11-12T05:00:00"/>
    <x v="993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x v="0"/>
    <n v="1417388340"/>
    <n v="1412835530"/>
    <b v="0"/>
    <n v="11"/>
    <b v="0"/>
    <s v="technology/wearables"/>
    <n v="2.3345000000000001E-2"/>
    <n v="424.45454545454544"/>
    <x v="2"/>
    <s v="wearables"/>
    <x v="2"/>
    <d v="2014-11-30T22:59:00"/>
    <x v="994"/>
    <x v="994"/>
    <x v="994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x v="0"/>
    <n v="1417276800"/>
    <n v="1415140480"/>
    <b v="0"/>
    <n v="9"/>
    <b v="0"/>
    <s v="technology/wearables"/>
    <n v="7.2599999999999998E-2"/>
    <n v="80.666666666666671"/>
    <x v="2"/>
    <s v="wearables"/>
    <x v="2"/>
    <d v="2014-11-29T16:00:00"/>
    <x v="995"/>
    <x v="995"/>
    <x v="995"/>
  </r>
  <r>
    <n v="996"/>
    <s v="Social behavior in technical communities"/>
    <s v="Study the behaviour of technical communities by tracking their movement  through wearables"/>
    <x v="23"/>
    <n v="65"/>
    <x v="2"/>
    <x v="0"/>
    <x v="0"/>
    <n v="1406474820"/>
    <n v="1403902060"/>
    <b v="0"/>
    <n v="5"/>
    <b v="0"/>
    <s v="technology/wearables"/>
    <n v="1.6250000000000001E-2"/>
    <n v="13"/>
    <x v="2"/>
    <s v="wearables"/>
    <x v="2"/>
    <d v="2014-07-27T15:27:00"/>
    <x v="996"/>
    <x v="996"/>
    <x v="996"/>
  </r>
  <r>
    <n v="997"/>
    <s v="iPhanny"/>
    <s v="The iPhanny keeps your iPhone 6 safe from bending in those dangerous pants pockets."/>
    <x v="10"/>
    <n v="65"/>
    <x v="2"/>
    <x v="0"/>
    <x v="0"/>
    <n v="1417145297"/>
    <n v="1414549697"/>
    <b v="0"/>
    <n v="8"/>
    <b v="0"/>
    <s v="technology/wearables"/>
    <n v="1.2999999999999999E-2"/>
    <n v="8.125"/>
    <x v="2"/>
    <s v="wearables"/>
    <x v="2"/>
    <d v="2014-11-28T03:28:17"/>
    <x v="997"/>
    <x v="997"/>
    <x v="997"/>
  </r>
  <r>
    <n v="998"/>
    <s v="Ollinfit: The Wearable Personal Trainer"/>
    <s v="Ollinfit is the first wearable fitness trainer with 3 sensors for superior accuracy, feedback and results."/>
    <x v="127"/>
    <n v="35135"/>
    <x v="2"/>
    <x v="5"/>
    <x v="5"/>
    <n v="1447909401"/>
    <n v="1444017801"/>
    <b v="0"/>
    <n v="229"/>
    <b v="0"/>
    <s v="technology/wearables"/>
    <n v="0.58558333333333334"/>
    <n v="153.42794759825327"/>
    <x v="2"/>
    <s v="wearables"/>
    <x v="2"/>
    <d v="2015-11-19T05:03:21"/>
    <x v="998"/>
    <x v="998"/>
    <x v="99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x v="5"/>
    <n v="1415865720"/>
    <n v="1413270690"/>
    <b v="0"/>
    <n v="40"/>
    <b v="0"/>
    <s v="technology/wearables"/>
    <n v="7.7886666666666673E-2"/>
    <n v="292.07499999999999"/>
    <x v="2"/>
    <s v="wearables"/>
    <x v="2"/>
    <d v="2014-11-13T08:02:00"/>
    <x v="999"/>
    <x v="999"/>
    <x v="999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x v="0"/>
    <n v="1489537560"/>
    <n v="1484357160"/>
    <b v="0"/>
    <n v="6"/>
    <b v="0"/>
    <s v="technology/wearables"/>
    <n v="2.2157147647256063E-2"/>
    <n v="3304"/>
    <x v="2"/>
    <s v="wearables"/>
    <x v="1"/>
    <d v="2017-03-15T00:26:00"/>
    <x v="1000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x v="1"/>
    <n v="1485796613"/>
    <n v="1481908613"/>
    <b v="0"/>
    <n v="4"/>
    <b v="0"/>
    <s v="technology/wearables"/>
    <n v="1.04"/>
    <n v="1300"/>
    <x v="2"/>
    <s v="wearables"/>
    <x v="1"/>
    <d v="2017-01-30T17:16:53"/>
    <x v="1001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x v="0"/>
    <n v="1450331940"/>
    <n v="1447777514"/>
    <b v="0"/>
    <n v="22"/>
    <b v="0"/>
    <s v="technology/wearables"/>
    <n v="0.29602960296029601"/>
    <n v="134.54545454545453"/>
    <x v="2"/>
    <s v="wearables"/>
    <x v="1"/>
    <d v="2015-12-17T05:59:00"/>
    <x v="1002"/>
    <x v="1002"/>
    <x v="1002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x v="3"/>
    <n v="1489680061"/>
    <n v="1487091661"/>
    <b v="0"/>
    <n v="15"/>
    <b v="0"/>
    <s v="technology/wearables"/>
    <n v="0.16055"/>
    <n v="214.06666666666666"/>
    <x v="2"/>
    <s v="wearables"/>
    <x v="1"/>
    <d v="2017-03-16T16:01:01"/>
    <x v="1003"/>
    <x v="1003"/>
    <x v="1003"/>
  </r>
  <r>
    <n v="1004"/>
    <s v="AllerGuarder: Bluetooth wristband helps food-allergy kids"/>
    <s v="Harnessing wearable technology as a powerful defense for food-allergy children."/>
    <x v="31"/>
    <n v="20552"/>
    <x v="1"/>
    <x v="0"/>
    <x v="0"/>
    <n v="1455814827"/>
    <n v="1453222827"/>
    <b v="0"/>
    <n v="95"/>
    <b v="0"/>
    <s v="technology/wearables"/>
    <n v="0.82208000000000003"/>
    <n v="216.33684210526314"/>
    <x v="2"/>
    <s v="wearables"/>
    <x v="1"/>
    <d v="2016-02-18T17:00:27"/>
    <x v="1004"/>
    <x v="1004"/>
    <x v="1004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x v="0"/>
    <n v="1446217183"/>
    <n v="1443538783"/>
    <b v="0"/>
    <n v="161"/>
    <b v="0"/>
    <s v="technology/wearables"/>
    <n v="0.75051000000000001"/>
    <n v="932.31055900621118"/>
    <x v="2"/>
    <s v="wearables"/>
    <x v="1"/>
    <d v="2015-10-30T14:59:43"/>
    <x v="1005"/>
    <x v="1005"/>
    <x v="1005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x v="0"/>
    <n v="1418368260"/>
    <n v="1417654672"/>
    <b v="0"/>
    <n v="8"/>
    <b v="0"/>
    <s v="technology/wearables"/>
    <n v="5.8500000000000003E-2"/>
    <n v="29.25"/>
    <x v="2"/>
    <s v="wearables"/>
    <x v="1"/>
    <d v="2014-12-12T07:11:00"/>
    <x v="1006"/>
    <x v="1006"/>
    <x v="1006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x v="0"/>
    <n v="1481727623"/>
    <n v="1478095223"/>
    <b v="0"/>
    <n v="76"/>
    <b v="0"/>
    <s v="technology/wearables"/>
    <n v="0.44319999999999998"/>
    <n v="174.94736842105263"/>
    <x v="2"/>
    <s v="wearables"/>
    <x v="1"/>
    <d v="2016-12-14T15:00:23"/>
    <x v="1007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x v="10"/>
    <n v="1482953115"/>
    <n v="1480361115"/>
    <b v="0"/>
    <n v="1"/>
    <b v="0"/>
    <s v="technology/wearables"/>
    <n v="2.6737967914438501E-3"/>
    <n v="250"/>
    <x v="2"/>
    <s v="wearables"/>
    <x v="1"/>
    <d v="2016-12-28T19:25:15"/>
    <x v="100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x v="0"/>
    <n v="1466346646"/>
    <n v="1463754646"/>
    <b v="0"/>
    <n v="101"/>
    <b v="0"/>
    <s v="technology/wearables"/>
    <n v="0.1313"/>
    <n v="65"/>
    <x v="2"/>
    <s v="wearables"/>
    <x v="1"/>
    <d v="2016-06-19T14:30:46"/>
    <x v="1009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x v="0"/>
    <n v="1473044340"/>
    <n v="1468180462"/>
    <b v="0"/>
    <n v="4"/>
    <b v="0"/>
    <s v="technology/wearables"/>
    <n v="1.9088937093275488E-3"/>
    <n v="55"/>
    <x v="2"/>
    <s v="wearables"/>
    <x v="1"/>
    <d v="2016-09-05T02:59:00"/>
    <x v="1010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x v="0"/>
    <n v="1418938395"/>
    <n v="1415050395"/>
    <b v="0"/>
    <n v="1"/>
    <b v="0"/>
    <s v="technology/wearables"/>
    <n v="3.7499999999999999E-3"/>
    <n v="75"/>
    <x v="2"/>
    <s v="wearables"/>
    <x v="1"/>
    <d v="2014-12-18T21:33:15"/>
    <x v="1011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x v="0"/>
    <n v="1485254052"/>
    <n v="1481366052"/>
    <b v="0"/>
    <n v="775"/>
    <b v="0"/>
    <s v="technology/wearables"/>
    <n v="215.35021"/>
    <n v="1389.3561935483872"/>
    <x v="2"/>
    <s v="wearables"/>
    <x v="1"/>
    <d v="2017-01-24T10:34:12"/>
    <x v="1012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x v="0"/>
    <n v="1451419200"/>
    <n v="1449000056"/>
    <b v="0"/>
    <n v="90"/>
    <b v="0"/>
    <s v="technology/wearables"/>
    <n v="0.34527999999999998"/>
    <n v="95.911111111111111"/>
    <x v="2"/>
    <s v="wearables"/>
    <x v="1"/>
    <d v="2015-12-29T20:00:00"/>
    <x v="1013"/>
    <x v="1013"/>
    <x v="1013"/>
  </r>
  <r>
    <n v="1014"/>
    <s v="CHEMION: The World's First Smart Glasses (Canceled)"/>
    <s v="CHEMION is an eyewear device that lets you show your creativity to the world."/>
    <x v="3"/>
    <n v="3060"/>
    <x v="1"/>
    <x v="0"/>
    <x v="0"/>
    <n v="1420070615"/>
    <n v="1415750615"/>
    <b v="0"/>
    <n v="16"/>
    <b v="0"/>
    <s v="technology/wearables"/>
    <n v="0.30599999999999999"/>
    <n v="191.25"/>
    <x v="2"/>
    <s v="wearables"/>
    <x v="1"/>
    <d v="2015-01-01T00:03:35"/>
    <x v="1014"/>
    <x v="1014"/>
    <x v="1014"/>
  </r>
  <r>
    <n v="1015"/>
    <s v="SKIN - Wearable music remote control for your mobile phone"/>
    <s v="SKIN - The wearable music remote control which makes your fitness lifestyle a bit easier"/>
    <x v="7"/>
    <n v="240"/>
    <x v="1"/>
    <x v="16"/>
    <x v="11"/>
    <n v="1448489095"/>
    <n v="1445893495"/>
    <b v="0"/>
    <n v="6"/>
    <b v="0"/>
    <s v="technology/wearables"/>
    <n v="2.6666666666666668E-2"/>
    <n v="40"/>
    <x v="2"/>
    <s v="wearables"/>
    <x v="1"/>
    <d v="2015-11-25T22:04:55"/>
    <x v="1015"/>
    <x v="1015"/>
    <x v="101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x v="0"/>
    <n v="1459992856"/>
    <n v="1456108456"/>
    <b v="0"/>
    <n v="38"/>
    <b v="0"/>
    <s v="technology/wearables"/>
    <n v="2.8420000000000001E-2"/>
    <n v="74.78947368421052"/>
    <x v="2"/>
    <s v="wearables"/>
    <x v="1"/>
    <d v="2016-04-07T01:34:16"/>
    <x v="1016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x v="0"/>
    <n v="1448125935"/>
    <n v="1444666335"/>
    <b v="0"/>
    <n v="355"/>
    <b v="0"/>
    <s v="technology/wearables"/>
    <n v="0.22878799999999999"/>
    <n v="161.11830985915492"/>
    <x v="2"/>
    <s v="wearables"/>
    <x v="1"/>
    <d v="2015-11-21T17:12:15"/>
    <x v="1017"/>
    <x v="1017"/>
    <x v="1017"/>
  </r>
  <r>
    <n v="1018"/>
    <s v="Owl (Canceled)"/>
    <s v="Owl is a fitness tracker along with an accompanying iOS app, that is both fun and interactive for children."/>
    <x v="22"/>
    <n v="621"/>
    <x v="1"/>
    <x v="0"/>
    <x v="0"/>
    <n v="1468496933"/>
    <n v="1465904933"/>
    <b v="0"/>
    <n v="7"/>
    <b v="0"/>
    <s v="technology/wearables"/>
    <n v="3.1050000000000001E-2"/>
    <n v="88.714285714285708"/>
    <x v="2"/>
    <s v="wearables"/>
    <x v="1"/>
    <d v="2016-07-14T11:48:53"/>
    <x v="1018"/>
    <x v="1018"/>
    <x v="101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x v="0"/>
    <n v="1423092149"/>
    <n v="1420500149"/>
    <b v="0"/>
    <n v="400"/>
    <b v="0"/>
    <s v="technology/wearables"/>
    <n v="0.47333333333333333"/>
    <n v="53.25"/>
    <x v="2"/>
    <s v="wearables"/>
    <x v="1"/>
    <d v="2015-02-04T23:22:29"/>
    <x v="1019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x v="5"/>
    <n v="1433206020"/>
    <n v="1430617209"/>
    <b v="0"/>
    <n v="30"/>
    <b v="1"/>
    <s v="music/electronic music"/>
    <n v="2.0554838709677421"/>
    <n v="106.2"/>
    <x v="4"/>
    <s v="electronic music"/>
    <x v="0"/>
    <d v="2015-06-02T00:47:00"/>
    <x v="1020"/>
    <x v="1020"/>
    <x v="1020"/>
  </r>
  <r>
    <n v="1021"/>
    <s v="Rick and Morty Album &amp; Music Video"/>
    <s v="Rick and Morty concept album written by Allie Goertz + music video directed by Paul B. Cummings!"/>
    <x v="9"/>
    <n v="10554.11"/>
    <x v="0"/>
    <x v="0"/>
    <x v="0"/>
    <n v="1445054400"/>
    <n v="1443074571"/>
    <b v="1"/>
    <n v="478"/>
    <b v="1"/>
    <s v="music/electronic music"/>
    <n v="3.5180366666666667"/>
    <n v="22.079728033472804"/>
    <x v="4"/>
    <s v="electronic music"/>
    <x v="0"/>
    <d v="2015-10-17T04:00:00"/>
    <x v="1021"/>
    <x v="1021"/>
    <x v="1021"/>
  </r>
  <r>
    <n v="1022"/>
    <s v="Sammy Bananas - Bootlegs Vol. 2!!"/>
    <s v="Help get four new bootlegs onto vinyl in the second installment of my series!"/>
    <x v="13"/>
    <n v="2298"/>
    <x v="0"/>
    <x v="0"/>
    <x v="0"/>
    <n v="1431876677"/>
    <n v="1429284677"/>
    <b v="1"/>
    <n v="74"/>
    <b v="1"/>
    <s v="music/electronic music"/>
    <n v="1.149"/>
    <n v="31.054054054054053"/>
    <x v="4"/>
    <s v="electronic music"/>
    <x v="0"/>
    <d v="2015-05-17T15:31:17"/>
    <x v="1022"/>
    <x v="1022"/>
    <x v="1022"/>
  </r>
  <r>
    <n v="1023"/>
    <s v="'Pathfinder' - a High Five Spaceship album"/>
    <s v="A collaborative, electronic journey helmed by producer Christopher Bingham and guitarist Carlos Montero."/>
    <x v="13"/>
    <n v="4743"/>
    <x v="0"/>
    <x v="1"/>
    <x v="1"/>
    <n v="1434837861"/>
    <n v="1432245861"/>
    <b v="0"/>
    <n v="131"/>
    <b v="1"/>
    <s v="music/electronic music"/>
    <n v="2.3715000000000002"/>
    <n v="36.206106870229007"/>
    <x v="4"/>
    <s v="electronic music"/>
    <x v="0"/>
    <d v="2015-06-20T22:04:21"/>
    <x v="1023"/>
    <x v="1023"/>
    <x v="1023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x v="9"/>
    <n v="1454248563"/>
    <n v="1451656563"/>
    <b v="1"/>
    <n v="61"/>
    <b v="1"/>
    <s v="music/electronic music"/>
    <n v="1.1863774999999999"/>
    <n v="388.9762295081967"/>
    <x v="4"/>
    <s v="electronic music"/>
    <x v="0"/>
    <d v="2016-01-31T13:56:03"/>
    <x v="1024"/>
    <x v="1024"/>
    <x v="1024"/>
  </r>
  <r>
    <n v="1025"/>
    <s v="[NUREN] The New Renaissance"/>
    <s v="Jake Kaufman and Jessie Seely present THE WORLD'S FIRST VIRTUAL REALITY ROCK OPERA."/>
    <x v="54"/>
    <n v="76949.820000000007"/>
    <x v="0"/>
    <x v="0"/>
    <x v="0"/>
    <n v="1426532437"/>
    <n v="1423944037"/>
    <b v="1"/>
    <n v="1071"/>
    <b v="1"/>
    <s v="music/electronic music"/>
    <n v="1.099283142857143"/>
    <n v="71.848571428571432"/>
    <x v="4"/>
    <s v="electronic music"/>
    <x v="0"/>
    <d v="2015-03-16T19:00:37"/>
    <x v="102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x v="1"/>
    <n v="1459414016"/>
    <n v="1456480016"/>
    <b v="1"/>
    <n v="122"/>
    <b v="1"/>
    <s v="music/electronic music"/>
    <n v="1.0000828571428571"/>
    <n v="57.381803278688523"/>
    <x v="4"/>
    <s v="electronic music"/>
    <x v="0"/>
    <d v="2016-03-31T08:46:56"/>
    <x v="1026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x v="0"/>
    <n v="1414025347"/>
    <n v="1411433347"/>
    <b v="1"/>
    <n v="111"/>
    <b v="1"/>
    <s v="music/electronic music"/>
    <n v="1.0309292094387414"/>
    <n v="69.666666666666671"/>
    <x v="4"/>
    <s v="electronic music"/>
    <x v="0"/>
    <d v="2014-10-23T00:49:07"/>
    <x v="1027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x v="1"/>
    <n v="1488830400"/>
    <n v="1484924605"/>
    <b v="1"/>
    <n v="255"/>
    <b v="1"/>
    <s v="music/electronic music"/>
    <n v="1.1727000000000001"/>
    <n v="45.988235294117644"/>
    <x v="4"/>
    <s v="electronic music"/>
    <x v="0"/>
    <d v="2017-03-06T20:00:00"/>
    <x v="1028"/>
    <x v="1028"/>
    <x v="1028"/>
  </r>
  <r>
    <n v="1029"/>
    <s v="StrobeHouse presents Valborg 2015"/>
    <s v="We want to recreate last years massive Valborgparty in Lund but this time even bigger!"/>
    <x v="3"/>
    <n v="11176"/>
    <x v="0"/>
    <x v="11"/>
    <x v="9"/>
    <n v="1428184740"/>
    <n v="1423501507"/>
    <b v="0"/>
    <n v="141"/>
    <b v="1"/>
    <s v="music/electronic music"/>
    <n v="1.1175999999999999"/>
    <n v="79.262411347517727"/>
    <x v="4"/>
    <s v="electronic music"/>
    <x v="0"/>
    <d v="2015-04-04T21:59:00"/>
    <x v="1029"/>
    <x v="1029"/>
    <x v="1029"/>
  </r>
  <r>
    <n v="1030"/>
    <s v="The Gothsicles - I FEEL SICLE"/>
    <s v="Help fund the latest Gothsicles mega-album, I FEEL SICLE!"/>
    <x v="13"/>
    <n v="6842"/>
    <x v="0"/>
    <x v="0"/>
    <x v="0"/>
    <n v="1473680149"/>
    <n v="1472470549"/>
    <b v="0"/>
    <n v="159"/>
    <b v="1"/>
    <s v="music/electronic music"/>
    <n v="3.4209999999999998"/>
    <n v="43.031446540880502"/>
    <x v="4"/>
    <s v="electronic music"/>
    <x v="0"/>
    <d v="2016-09-12T11:35:49"/>
    <x v="1030"/>
    <x v="1030"/>
    <x v="1030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x v="0"/>
    <n v="1450290010"/>
    <n v="1447698010"/>
    <b v="0"/>
    <n v="99"/>
    <b v="1"/>
    <s v="music/electronic music"/>
    <n v="1.0740000000000001"/>
    <n v="108.48484848484848"/>
    <x v="4"/>
    <s v="electronic music"/>
    <x v="0"/>
    <d v="2015-12-16T18:20:10"/>
    <x v="1031"/>
    <x v="1031"/>
    <x v="1031"/>
  </r>
  <r>
    <n v="1032"/>
    <s v="Phantom Ship / Coastal (Album Preorder)"/>
    <s v="Ideal for living rooms and open spaces."/>
    <x v="105"/>
    <n v="5858.84"/>
    <x v="0"/>
    <x v="0"/>
    <x v="0"/>
    <n v="1466697625"/>
    <n v="1464105625"/>
    <b v="0"/>
    <n v="96"/>
    <b v="1"/>
    <s v="music/electronic music"/>
    <n v="1.0849703703703704"/>
    <n v="61.029583333333335"/>
    <x v="4"/>
    <s v="electronic music"/>
    <x v="0"/>
    <d v="2016-06-23T16:00:25"/>
    <x v="1032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x v="1"/>
    <n v="1481564080"/>
    <n v="1479144880"/>
    <b v="0"/>
    <n v="27"/>
    <b v="1"/>
    <s v="music/electronic music"/>
    <n v="1.0286144578313252"/>
    <n v="50.592592592592595"/>
    <x v="4"/>
    <s v="electronic music"/>
    <x v="0"/>
    <d v="2016-12-12T17:34:40"/>
    <x v="1033"/>
    <x v="1033"/>
    <x v="1033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x v="0"/>
    <n v="1470369540"/>
    <n v="1467604804"/>
    <b v="0"/>
    <n v="166"/>
    <b v="1"/>
    <s v="music/electronic music"/>
    <n v="1.3000180000000001"/>
    <n v="39.157168674698795"/>
    <x v="4"/>
    <s v="electronic music"/>
    <x v="0"/>
    <d v="2016-08-05T03:59:00"/>
    <x v="1034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x v="0"/>
    <n v="1423668220"/>
    <n v="1421076220"/>
    <b v="0"/>
    <n v="76"/>
    <b v="1"/>
    <s v="music/electronic music"/>
    <n v="1.0765217391304347"/>
    <n v="65.15789473684211"/>
    <x v="4"/>
    <s v="electronic music"/>
    <x v="0"/>
    <d v="2015-02-11T15:23:40"/>
    <x v="1035"/>
    <x v="1035"/>
    <x v="1035"/>
  </r>
  <r>
    <n v="1036"/>
    <s v="Bring Kyrstyn's Album to Life!"/>
    <s v="Help this Soulful &amp; Cinematic Glitch-Pop Songwriter Bring her Music to the World!  (And your Ears:)"/>
    <x v="37"/>
    <n v="5056.22"/>
    <x v="0"/>
    <x v="0"/>
    <x v="0"/>
    <n v="1357545600"/>
    <n v="1354790790"/>
    <b v="0"/>
    <n v="211"/>
    <b v="1"/>
    <s v="music/electronic music"/>
    <n v="1.1236044444444444"/>
    <n v="23.963127962085309"/>
    <x v="4"/>
    <s v="electronic music"/>
    <x v="0"/>
    <d v="2013-01-07T08:00:00"/>
    <x v="1036"/>
    <x v="1036"/>
    <x v="1036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x v="0"/>
    <n v="1431925200"/>
    <n v="1429991062"/>
    <b v="0"/>
    <n v="21"/>
    <b v="1"/>
    <s v="music/electronic music"/>
    <n v="1.0209999999999999"/>
    <n v="48.61904761904762"/>
    <x v="4"/>
    <s v="electronic music"/>
    <x v="0"/>
    <d v="2015-05-18T05:00:00"/>
    <x v="1037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x v="0"/>
    <n v="1458362023"/>
    <n v="1455773623"/>
    <b v="0"/>
    <n v="61"/>
    <b v="1"/>
    <s v="music/electronic music"/>
    <n v="1.4533333333333334"/>
    <n v="35.73770491803279"/>
    <x v="4"/>
    <s v="electronic music"/>
    <x v="0"/>
    <d v="2016-03-19T04:33:43"/>
    <x v="1038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x v="0"/>
    <n v="1481615940"/>
    <n v="1479436646"/>
    <b v="0"/>
    <n v="30"/>
    <b v="1"/>
    <s v="music/electronic music"/>
    <n v="1.282"/>
    <n v="21.366666666666667"/>
    <x v="4"/>
    <s v="electronic music"/>
    <x v="0"/>
    <d v="2016-12-13T07:59:00"/>
    <x v="1039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x v="0"/>
    <n v="1472317209"/>
    <n v="1469725209"/>
    <b v="0"/>
    <n v="1"/>
    <b v="0"/>
    <s v="journalism/audio"/>
    <n v="2.9411764705882353E-3"/>
    <n v="250"/>
    <x v="5"/>
    <s v="audio"/>
    <x v="1"/>
    <d v="2016-08-27T17:00:09"/>
    <x v="1040"/>
    <x v="1040"/>
    <x v="1040"/>
  </r>
  <r>
    <n v="1041"/>
    <s v="Industry Success Project (Canceled)"/>
    <s v="I am trying to document what it is like to plunge head first into the music/audio industry as an intern."/>
    <x v="45"/>
    <n v="0"/>
    <x v="1"/>
    <x v="0"/>
    <x v="0"/>
    <n v="1406769992"/>
    <n v="1405041992"/>
    <b v="0"/>
    <n v="0"/>
    <b v="0"/>
    <s v="journalism/audio"/>
    <n v="0"/>
    <n v="0"/>
    <x v="5"/>
    <s v="audio"/>
    <x v="1"/>
    <d v="2014-07-31T01:26:32"/>
    <x v="1041"/>
    <x v="1041"/>
    <x v="1041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x v="0"/>
    <n v="1410516000"/>
    <n v="1406824948"/>
    <b v="0"/>
    <n v="1"/>
    <b v="0"/>
    <s v="journalism/audio"/>
    <n v="1.5384615384615385E-2"/>
    <n v="10"/>
    <x v="5"/>
    <s v="audio"/>
    <x v="1"/>
    <d v="2014-09-12T10:00:00"/>
    <x v="1042"/>
    <x v="1042"/>
    <x v="1042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x v="0"/>
    <n v="1432101855"/>
    <n v="1429509855"/>
    <b v="0"/>
    <n v="292"/>
    <b v="0"/>
    <s v="journalism/audio"/>
    <n v="8.5370000000000001E-2"/>
    <n v="29.236301369863014"/>
    <x v="5"/>
    <s v="audio"/>
    <x v="1"/>
    <d v="2015-05-20T06:04:15"/>
    <x v="1043"/>
    <x v="1043"/>
    <x v="1043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x v="0"/>
    <n v="1425587220"/>
    <n v="1420668801"/>
    <b v="0"/>
    <n v="2"/>
    <b v="0"/>
    <s v="journalism/audio"/>
    <n v="8.571428571428571E-4"/>
    <n v="3"/>
    <x v="5"/>
    <s v="audio"/>
    <x v="1"/>
    <d v="2015-03-05T20:27:00"/>
    <x v="1044"/>
    <x v="1044"/>
    <x v="1044"/>
  </r>
  <r>
    <n v="1045"/>
    <s v="In Case Of Emergency (Canceled)"/>
    <s v="In Case Of Emergency is a radio talk show for preppers, beginning preppers, and with preparedness in mind."/>
    <x v="3"/>
    <n v="266"/>
    <x v="1"/>
    <x v="0"/>
    <x v="0"/>
    <n v="1408827550"/>
    <n v="1406235550"/>
    <b v="0"/>
    <n v="8"/>
    <b v="0"/>
    <s v="journalism/audio"/>
    <n v="2.6599999999999999E-2"/>
    <n v="33.25"/>
    <x v="5"/>
    <s v="audio"/>
    <x v="1"/>
    <d v="2014-08-23T20:59:10"/>
    <x v="1045"/>
    <x v="1045"/>
    <x v="1045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x v="3"/>
    <n v="1451161560"/>
    <n v="1447273560"/>
    <b v="0"/>
    <n v="0"/>
    <b v="0"/>
    <s v="journalism/audio"/>
    <n v="0"/>
    <n v="0"/>
    <x v="5"/>
    <s v="audio"/>
    <x v="1"/>
    <d v="2015-12-26T20:26:00"/>
    <x v="1046"/>
    <x v="1046"/>
    <x v="1046"/>
  </r>
  <r>
    <n v="1047"/>
    <s v="Start a New Podcast (Canceled)"/>
    <s v="I wish to start a new podcast called Voices of Texas, and I want to interview interesting people of Texas each week."/>
    <x v="13"/>
    <n v="1"/>
    <x v="1"/>
    <x v="0"/>
    <x v="0"/>
    <n v="1415219915"/>
    <n v="1412624315"/>
    <b v="0"/>
    <n v="1"/>
    <b v="0"/>
    <s v="journalism/audio"/>
    <n v="5.0000000000000001E-4"/>
    <n v="1"/>
    <x v="5"/>
    <s v="audio"/>
    <x v="1"/>
    <d v="2014-11-05T20:38:35"/>
    <x v="1047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x v="0"/>
    <n v="1474766189"/>
    <n v="1471310189"/>
    <b v="0"/>
    <n v="4"/>
    <b v="0"/>
    <s v="journalism/audio"/>
    <n v="1.4133333333333333E-2"/>
    <n v="53"/>
    <x v="5"/>
    <s v="audio"/>
    <x v="1"/>
    <d v="2016-09-25T01:16:29"/>
    <x v="1048"/>
    <x v="1048"/>
    <x v="1048"/>
  </r>
  <r>
    <n v="1049"/>
    <s v="J1 (Canceled)"/>
    <s v="------"/>
    <x v="14"/>
    <n v="0"/>
    <x v="1"/>
    <x v="0"/>
    <x v="0"/>
    <n v="1455272445"/>
    <n v="1452680445"/>
    <b v="0"/>
    <n v="0"/>
    <b v="0"/>
    <s v="journalism/audio"/>
    <n v="0"/>
    <n v="0"/>
    <x v="5"/>
    <s v="audio"/>
    <x v="1"/>
    <d v="2016-02-12T10:20:45"/>
    <x v="1049"/>
    <x v="1049"/>
    <x v="1049"/>
  </r>
  <r>
    <n v="1050"/>
    <s v="The (Secular) Barbershop Podcast (Canceled)"/>
    <s v="Secularism is on the rise and I hear you.Talk to me."/>
    <x v="30"/>
    <n v="0"/>
    <x v="1"/>
    <x v="0"/>
    <x v="0"/>
    <n v="1442257677"/>
    <n v="1439665677"/>
    <b v="0"/>
    <n v="0"/>
    <b v="0"/>
    <s v="journalism/audio"/>
    <n v="0"/>
    <n v="0"/>
    <x v="5"/>
    <s v="audio"/>
    <x v="1"/>
    <d v="2015-09-14T19:07:57"/>
    <x v="1050"/>
    <x v="1050"/>
    <x v="1050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x v="0"/>
    <n v="1409098825"/>
    <n v="1406679625"/>
    <b v="0"/>
    <n v="0"/>
    <b v="0"/>
    <s v="journalism/audio"/>
    <n v="0"/>
    <n v="0"/>
    <x v="5"/>
    <s v="audio"/>
    <x v="1"/>
    <d v="2014-08-27T00:20:25"/>
    <x v="1051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x v="0"/>
    <n v="1465243740"/>
    <n v="1461438495"/>
    <b v="0"/>
    <n v="0"/>
    <b v="0"/>
    <s v="journalism/audio"/>
    <n v="0"/>
    <n v="0"/>
    <x v="5"/>
    <s v="audio"/>
    <x v="1"/>
    <d v="2016-06-06T20:09:00"/>
    <x v="1052"/>
    <x v="1052"/>
    <x v="105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x v="0"/>
    <n v="1488773332"/>
    <n v="1486613332"/>
    <b v="0"/>
    <n v="1"/>
    <b v="0"/>
    <s v="journalism/audio"/>
    <n v="0.01"/>
    <n v="15"/>
    <x v="5"/>
    <s v="audio"/>
    <x v="1"/>
    <d v="2017-03-06T04:08:52"/>
    <x v="1053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x v="0"/>
    <n v="1407708000"/>
    <n v="1405110399"/>
    <b v="0"/>
    <n v="0"/>
    <b v="0"/>
    <s v="journalism/audio"/>
    <n v="0"/>
    <n v="0"/>
    <x v="5"/>
    <s v="audio"/>
    <x v="1"/>
    <d v="2014-08-10T22:00:00"/>
    <x v="1054"/>
    <x v="1054"/>
    <x v="1054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x v="0"/>
    <n v="1457394545"/>
    <n v="1454802545"/>
    <b v="0"/>
    <n v="0"/>
    <b v="0"/>
    <s v="journalism/audio"/>
    <n v="0"/>
    <n v="0"/>
    <x v="5"/>
    <s v="audio"/>
    <x v="1"/>
    <d v="2016-03-07T23:49:05"/>
    <x v="1055"/>
    <x v="1055"/>
    <x v="105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x v="0"/>
    <n v="1429892177"/>
    <n v="1424711777"/>
    <b v="0"/>
    <n v="0"/>
    <b v="0"/>
    <s v="journalism/audio"/>
    <n v="0"/>
    <n v="0"/>
    <x v="5"/>
    <s v="audio"/>
    <x v="1"/>
    <d v="2015-04-24T16:16:17"/>
    <x v="1056"/>
    <x v="1056"/>
    <x v="1056"/>
  </r>
  <r>
    <n v="1057"/>
    <s v="Support Independent Media (Canceled)"/>
    <s v="Sayin it Plain is a Independent Radio Show created to inform the public and empower the community."/>
    <x v="3"/>
    <n v="0"/>
    <x v="1"/>
    <x v="0"/>
    <x v="0"/>
    <n v="1480888483"/>
    <n v="1478292883"/>
    <b v="0"/>
    <n v="0"/>
    <b v="0"/>
    <s v="journalism/audio"/>
    <n v="0"/>
    <n v="0"/>
    <x v="5"/>
    <s v="audio"/>
    <x v="1"/>
    <d v="2016-12-04T21:54:43"/>
    <x v="1057"/>
    <x v="1057"/>
    <x v="1057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x v="0"/>
    <n v="1427328000"/>
    <n v="1423777043"/>
    <b v="0"/>
    <n v="0"/>
    <b v="0"/>
    <s v="journalism/audio"/>
    <n v="0"/>
    <n v="0"/>
    <x v="5"/>
    <s v="audio"/>
    <x v="1"/>
    <d v="2015-03-26T00:00:00"/>
    <x v="1058"/>
    <x v="1058"/>
    <x v="1058"/>
  </r>
  <r>
    <n v="1059"/>
    <s v="Voice Over Artist (Canceled)"/>
    <s v="Turning myself into a vocal artist."/>
    <x v="184"/>
    <n v="0"/>
    <x v="1"/>
    <x v="0"/>
    <x v="0"/>
    <n v="1426269456"/>
    <n v="1423681056"/>
    <b v="0"/>
    <n v="0"/>
    <b v="0"/>
    <s v="journalism/audio"/>
    <n v="0"/>
    <n v="0"/>
    <x v="5"/>
    <s v="audio"/>
    <x v="1"/>
    <d v="2015-03-13T17:57:36"/>
    <x v="1059"/>
    <x v="1059"/>
    <x v="1059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x v="0"/>
    <n v="1429134893"/>
    <n v="1426542893"/>
    <b v="0"/>
    <n v="1"/>
    <b v="0"/>
    <s v="journalism/audio"/>
    <n v="0.01"/>
    <n v="50"/>
    <x v="5"/>
    <s v="audio"/>
    <x v="1"/>
    <d v="2015-04-15T21:54:53"/>
    <x v="1060"/>
    <x v="1060"/>
    <x v="1060"/>
  </r>
  <r>
    <n v="1061"/>
    <s v="Chat Box 23 (Canceled)"/>
    <s v="T.O., Adi &amp; Mercedes discuss their point of views, women's issues &amp; Hollywood Hotties."/>
    <x v="23"/>
    <n v="0"/>
    <x v="1"/>
    <x v="0"/>
    <x v="0"/>
    <n v="1462150800"/>
    <n v="1456987108"/>
    <b v="0"/>
    <n v="0"/>
    <b v="0"/>
    <s v="journalism/audio"/>
    <n v="0"/>
    <n v="0"/>
    <x v="5"/>
    <s v="audio"/>
    <x v="1"/>
    <d v="2016-05-02T01:00:00"/>
    <x v="1061"/>
    <x v="1061"/>
    <x v="1061"/>
  </r>
  <r>
    <n v="1062"/>
    <s v="RETURNING AT A LATER DATE"/>
    <s v="SEE US ON PATREON www.badgirlartwork.com"/>
    <x v="212"/>
    <n v="190"/>
    <x v="1"/>
    <x v="0"/>
    <x v="0"/>
    <n v="1468351341"/>
    <n v="1467746541"/>
    <b v="0"/>
    <n v="4"/>
    <b v="0"/>
    <s v="journalism/audio"/>
    <n v="0.95477386934673369"/>
    <n v="47.5"/>
    <x v="5"/>
    <s v="audio"/>
    <x v="1"/>
    <d v="2016-07-12T19:22:21"/>
    <x v="1062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x v="0"/>
    <n v="1472604262"/>
    <n v="1470012262"/>
    <b v="0"/>
    <n v="0"/>
    <b v="0"/>
    <s v="journalism/audio"/>
    <n v="0"/>
    <n v="0"/>
    <x v="5"/>
    <s v="audio"/>
    <x v="1"/>
    <d v="2016-08-31T00:44:22"/>
    <x v="1063"/>
    <x v="1063"/>
    <x v="1063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x v="0"/>
    <n v="1373174903"/>
    <n v="1369286903"/>
    <b v="0"/>
    <n v="123"/>
    <b v="0"/>
    <s v="games/video games"/>
    <n v="8.9744444444444446E-2"/>
    <n v="65.666666666666671"/>
    <x v="6"/>
    <s v="video games"/>
    <x v="2"/>
    <d v="2013-07-07T05:28:23"/>
    <x v="1064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x v="2"/>
    <n v="1392800922"/>
    <n v="1390381722"/>
    <b v="0"/>
    <n v="5"/>
    <b v="0"/>
    <s v="games/video games"/>
    <n v="2.7E-2"/>
    <n v="16.2"/>
    <x v="6"/>
    <s v="video games"/>
    <x v="2"/>
    <d v="2014-02-19T09:08:42"/>
    <x v="1065"/>
    <x v="1065"/>
    <x v="1065"/>
  </r>
  <r>
    <n v="1066"/>
    <s v="So I'm A Dark Lord"/>
    <s v="A parody of old school RPGs where you are a new Dark Lord on a quest to amass monsters and allies on your side."/>
    <x v="60"/>
    <n v="5051"/>
    <x v="2"/>
    <x v="0"/>
    <x v="0"/>
    <n v="1375657582"/>
    <n v="1371769582"/>
    <b v="0"/>
    <n v="148"/>
    <b v="0"/>
    <s v="games/video games"/>
    <n v="3.3673333333333333E-2"/>
    <n v="34.128378378378379"/>
    <x v="6"/>
    <s v="video games"/>
    <x v="2"/>
    <d v="2013-08-04T23:06:22"/>
    <x v="1066"/>
    <x v="1066"/>
    <x v="1066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x v="0"/>
    <n v="1387657931"/>
    <n v="1385065931"/>
    <b v="0"/>
    <n v="10"/>
    <b v="0"/>
    <s v="games/video games"/>
    <n v="0.26"/>
    <n v="13"/>
    <x v="6"/>
    <s v="video games"/>
    <x v="2"/>
    <d v="2013-12-21T20:32:11"/>
    <x v="1067"/>
    <x v="1067"/>
    <x v="106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x v="0"/>
    <n v="1460274864"/>
    <n v="1457686464"/>
    <b v="0"/>
    <n v="4"/>
    <b v="0"/>
    <s v="games/video games"/>
    <n v="1.5E-3"/>
    <n v="11.25"/>
    <x v="6"/>
    <s v="video games"/>
    <x v="2"/>
    <d v="2016-04-10T07:54:24"/>
    <x v="1068"/>
    <x v="1068"/>
    <x v="1068"/>
  </r>
  <r>
    <n v="1069"/>
    <s v="Until The End (PC, Mac, and Linux)"/>
    <s v="A run-n-gun zombie survival game where you scavenge for items to make the night a little less scary."/>
    <x v="41"/>
    <n v="850"/>
    <x v="2"/>
    <x v="0"/>
    <x v="0"/>
    <n v="1385447459"/>
    <n v="1382679059"/>
    <b v="0"/>
    <n v="21"/>
    <b v="0"/>
    <s v="games/video games"/>
    <n v="0.38636363636363635"/>
    <n v="40.476190476190474"/>
    <x v="6"/>
    <s v="video games"/>
    <x v="2"/>
    <d v="2013-11-26T06:30:59"/>
    <x v="1069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x v="0"/>
    <n v="1349050622"/>
    <n v="1347322622"/>
    <b v="0"/>
    <n v="2"/>
    <b v="0"/>
    <s v="games/video games"/>
    <n v="7.0000000000000001E-3"/>
    <n v="35"/>
    <x v="6"/>
    <s v="video games"/>
    <x v="2"/>
    <d v="2012-10-01T00:17:02"/>
    <x v="1070"/>
    <x v="1070"/>
    <x v="1070"/>
  </r>
  <r>
    <n v="1071"/>
    <s v="DJ's Bane"/>
    <s v="I'm making a game where you choose how you want to kill the DJ, so you yourself can decide what music will be played at the party."/>
    <x v="213"/>
    <n v="0"/>
    <x v="2"/>
    <x v="10"/>
    <x v="8"/>
    <n v="1447787093"/>
    <n v="1445191493"/>
    <b v="0"/>
    <n v="0"/>
    <b v="0"/>
    <s v="games/video games"/>
    <n v="0"/>
    <n v="0"/>
    <x v="6"/>
    <s v="video games"/>
    <x v="2"/>
    <d v="2015-11-17T19:04:53"/>
    <x v="1071"/>
    <x v="1071"/>
    <x v="1071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x v="0"/>
    <n v="1391630297"/>
    <n v="1389038297"/>
    <b v="0"/>
    <n v="4"/>
    <b v="0"/>
    <s v="games/video games"/>
    <n v="6.8000000000000005E-4"/>
    <n v="12.75"/>
    <x v="6"/>
    <s v="video games"/>
    <x v="2"/>
    <d v="2014-02-05T19:58:17"/>
    <x v="1072"/>
    <x v="1072"/>
    <x v="1072"/>
  </r>
  <r>
    <n v="1073"/>
    <s v="Rainbow Ball to the Iphone"/>
    <s v="We want to bring our Game Rainbow Ball to the iphone and to do that we need a little help"/>
    <x v="47"/>
    <n v="10"/>
    <x v="2"/>
    <x v="0"/>
    <x v="0"/>
    <n v="1318806541"/>
    <n v="1316214541"/>
    <b v="0"/>
    <n v="1"/>
    <b v="0"/>
    <s v="games/video games"/>
    <n v="1.3333333333333334E-2"/>
    <n v="10"/>
    <x v="6"/>
    <s v="video games"/>
    <x v="2"/>
    <d v="2011-10-16T23:09:01"/>
    <x v="1073"/>
    <x v="1073"/>
    <x v="1073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x v="0"/>
    <n v="1388808545"/>
    <n v="1386216545"/>
    <b v="0"/>
    <n v="30"/>
    <b v="0"/>
    <s v="games/video games"/>
    <n v="6.3092592592592589E-2"/>
    <n v="113.56666666666666"/>
    <x v="6"/>
    <s v="video games"/>
    <x v="2"/>
    <d v="2014-01-04T04:09:05"/>
    <x v="1074"/>
    <x v="1074"/>
    <x v="1074"/>
  </r>
  <r>
    <n v="1075"/>
    <s v="Towers Of The Apocalypse"/>
    <s v="Fully 3D, post Apocalyptic themed tower defense video game. New take on the genre."/>
    <x v="28"/>
    <n v="45"/>
    <x v="2"/>
    <x v="0"/>
    <x v="0"/>
    <n v="1336340516"/>
    <n v="1333748516"/>
    <b v="0"/>
    <n v="3"/>
    <b v="0"/>
    <s v="games/video games"/>
    <n v="4.4999999999999998E-2"/>
    <n v="15"/>
    <x v="6"/>
    <s v="video games"/>
    <x v="2"/>
    <d v="2012-05-06T21:41:56"/>
    <x v="1075"/>
    <x v="1075"/>
    <x v="1075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x v="0"/>
    <n v="1410426250"/>
    <n v="1405674250"/>
    <b v="0"/>
    <n v="975"/>
    <b v="0"/>
    <s v="games/video games"/>
    <n v="0.62765333333333329"/>
    <n v="48.281025641025643"/>
    <x v="6"/>
    <s v="video games"/>
    <x v="2"/>
    <d v="2014-09-11T09:04:10"/>
    <x v="1076"/>
    <x v="1076"/>
    <x v="1076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x v="0"/>
    <n v="1452744011"/>
    <n v="1450152011"/>
    <b v="0"/>
    <n v="167"/>
    <b v="0"/>
    <s v="games/video games"/>
    <n v="0.29376000000000002"/>
    <n v="43.976047904191617"/>
    <x v="6"/>
    <s v="video games"/>
    <x v="2"/>
    <d v="2016-01-14T04:00:11"/>
    <x v="107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x v="0"/>
    <n v="1311309721"/>
    <n v="1307421721"/>
    <b v="0"/>
    <n v="5"/>
    <b v="0"/>
    <s v="games/video games"/>
    <n v="7.4999999999999997E-2"/>
    <n v="9"/>
    <x v="6"/>
    <s v="video games"/>
    <x v="2"/>
    <d v="2011-07-22T04:42:01"/>
    <x v="1078"/>
    <x v="1078"/>
    <x v="1078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x v="3"/>
    <n v="1463232936"/>
    <n v="1461072936"/>
    <b v="0"/>
    <n v="18"/>
    <b v="0"/>
    <s v="games/video games"/>
    <n v="2.6076923076923077E-2"/>
    <n v="37.666666666666664"/>
    <x v="6"/>
    <s v="video games"/>
    <x v="2"/>
    <d v="2016-05-14T13:35:36"/>
    <x v="1079"/>
    <x v="1079"/>
    <x v="1079"/>
  </r>
  <r>
    <n v="1080"/>
    <s v="Skullforge: The Hunt"/>
    <s v="A fantasy action RPG which follows an elven ex-slave on a journey of magic, revenge, intrigue, and deceit."/>
    <x v="22"/>
    <n v="1821"/>
    <x v="2"/>
    <x v="0"/>
    <x v="0"/>
    <n v="1399778333"/>
    <n v="1397186333"/>
    <b v="0"/>
    <n v="98"/>
    <b v="0"/>
    <s v="games/video games"/>
    <n v="9.1050000000000006E-2"/>
    <n v="18.581632653061224"/>
    <x v="6"/>
    <s v="video games"/>
    <x v="2"/>
    <d v="2014-05-11T03:18:53"/>
    <x v="1080"/>
    <x v="1080"/>
    <x v="1080"/>
  </r>
  <r>
    <n v="1081"/>
    <s v="The Creature"/>
    <s v="Finishing your last job before you retire until a disaster strikes the cargo ship can you survive The Creature?"/>
    <x v="118"/>
    <n v="12"/>
    <x v="2"/>
    <x v="0"/>
    <x v="0"/>
    <n v="1422483292"/>
    <n v="1419891292"/>
    <b v="0"/>
    <n v="4"/>
    <b v="0"/>
    <s v="games/video games"/>
    <n v="1.7647058823529413E-4"/>
    <n v="3"/>
    <x v="6"/>
    <s v="video games"/>
    <x v="2"/>
    <d v="2015-01-28T22:14:52"/>
    <x v="1081"/>
    <x v="1081"/>
    <x v="1081"/>
  </r>
  <r>
    <n v="1082"/>
    <s v="T-Fighter: Code Name M - Mobile Edition"/>
    <s v="Challenge your trivia skills in this action oriented game against several opponents across time."/>
    <x v="3"/>
    <n v="56"/>
    <x v="2"/>
    <x v="0"/>
    <x v="0"/>
    <n v="1344635088"/>
    <n v="1342043088"/>
    <b v="0"/>
    <n v="3"/>
    <b v="0"/>
    <s v="games/video games"/>
    <n v="5.5999999999999999E-3"/>
    <n v="18.666666666666668"/>
    <x v="6"/>
    <s v="video games"/>
    <x v="2"/>
    <d v="2012-08-10T21:44:48"/>
    <x v="1082"/>
    <x v="1082"/>
    <x v="1082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x v="5"/>
    <n v="1406994583"/>
    <n v="1401810583"/>
    <b v="0"/>
    <n v="1"/>
    <b v="0"/>
    <s v="games/video games"/>
    <n v="8.2000000000000007E-3"/>
    <n v="410"/>
    <x v="6"/>
    <s v="video games"/>
    <x v="2"/>
    <d v="2014-08-02T15:49:43"/>
    <x v="1083"/>
    <x v="1083"/>
    <x v="1083"/>
  </r>
  <r>
    <n v="1084"/>
    <s v="My own channel"/>
    <s v="I want to start my own channel for gaming"/>
    <x v="131"/>
    <n v="0"/>
    <x v="2"/>
    <x v="0"/>
    <x v="0"/>
    <n v="1407534804"/>
    <n v="1404942804"/>
    <b v="0"/>
    <n v="0"/>
    <b v="0"/>
    <s v="games/video games"/>
    <n v="0"/>
    <n v="0"/>
    <x v="6"/>
    <s v="video games"/>
    <x v="2"/>
    <d v="2014-08-08T21:53:24"/>
    <x v="1084"/>
    <x v="1084"/>
    <x v="1084"/>
  </r>
  <r>
    <n v="1085"/>
    <s v="Sun Dryd Studios"/>
    <s v="The new kid on the block. Re-imagining old games and creating new ones. Ship, Lazer, Rock is first."/>
    <x v="11"/>
    <n v="1026"/>
    <x v="2"/>
    <x v="5"/>
    <x v="5"/>
    <n v="1457967975"/>
    <n v="1455379575"/>
    <b v="0"/>
    <n v="9"/>
    <b v="0"/>
    <s v="games/video games"/>
    <n v="3.4200000000000001E-2"/>
    <n v="114"/>
    <x v="6"/>
    <s v="video games"/>
    <x v="2"/>
    <d v="2016-03-14T15:06:15"/>
    <x v="1085"/>
    <x v="1085"/>
    <x v="1085"/>
  </r>
  <r>
    <n v="1086"/>
    <s v="Cyber Universe Online"/>
    <s v="Humanity's future in the Galaxy"/>
    <x v="102"/>
    <n v="15"/>
    <x v="2"/>
    <x v="0"/>
    <x v="0"/>
    <n v="1408913291"/>
    <n v="1406321291"/>
    <b v="0"/>
    <n v="2"/>
    <b v="0"/>
    <s v="games/video games"/>
    <n v="8.3333333333333339E-4"/>
    <n v="7.5"/>
    <x v="6"/>
    <s v="video games"/>
    <x v="2"/>
    <d v="2014-08-24T20:48:11"/>
    <x v="1086"/>
    <x v="1086"/>
    <x v="1086"/>
  </r>
  <r>
    <n v="1087"/>
    <s v="Idle Gamers"/>
    <s v="Idle gamers are the group of gamers worth watching play video games. We have a back log of video ideas and want to entertain you."/>
    <x v="184"/>
    <n v="0"/>
    <x v="2"/>
    <x v="0"/>
    <x v="0"/>
    <n v="1402852087"/>
    <n v="1400260087"/>
    <b v="0"/>
    <n v="0"/>
    <b v="0"/>
    <s v="games/video games"/>
    <n v="0"/>
    <n v="0"/>
    <x v="6"/>
    <s v="video games"/>
    <x v="2"/>
    <d v="2014-06-15T17:08:07"/>
    <x v="1087"/>
    <x v="1087"/>
    <x v="1087"/>
  </r>
  <r>
    <n v="1088"/>
    <s v="Still Alive"/>
    <s v="A fresh twist on survival games. Intense, high-stakes 30 minute rounds for up to 10 players."/>
    <x v="101"/>
    <n v="6382.34"/>
    <x v="2"/>
    <x v="0"/>
    <x v="0"/>
    <n v="1398366667"/>
    <n v="1395774667"/>
    <b v="0"/>
    <n v="147"/>
    <b v="0"/>
    <s v="games/video games"/>
    <n v="0.14182977777777778"/>
    <n v="43.41727891156463"/>
    <x v="6"/>
    <s v="video games"/>
    <x v="2"/>
    <d v="2014-04-24T19:11:07"/>
    <x v="1088"/>
    <x v="1088"/>
    <x v="1088"/>
  </r>
  <r>
    <n v="1089"/>
    <s v="Farabel"/>
    <s v="Farabel is a single player turn-based fantasy strategy game for Mac/PC/Linux"/>
    <x v="36"/>
    <n v="1174"/>
    <x v="2"/>
    <x v="6"/>
    <x v="3"/>
    <n v="1435293175"/>
    <n v="1432701175"/>
    <b v="0"/>
    <n v="49"/>
    <b v="0"/>
    <s v="games/video games"/>
    <n v="7.8266666666666665E-2"/>
    <n v="23.959183673469386"/>
    <x v="6"/>
    <s v="video games"/>
    <x v="2"/>
    <d v="2015-06-26T04:32:55"/>
    <x v="1089"/>
    <x v="1089"/>
    <x v="1089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x v="2"/>
    <n v="1432873653"/>
    <n v="1430281653"/>
    <b v="0"/>
    <n v="1"/>
    <b v="0"/>
    <s v="games/video games"/>
    <n v="3.8464497269020693E-4"/>
    <n v="5"/>
    <x v="6"/>
    <s v="video games"/>
    <x v="2"/>
    <d v="2015-05-29T04:27:33"/>
    <x v="1090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x v="1"/>
    <n v="1460313672"/>
    <n v="1457725272"/>
    <b v="0"/>
    <n v="2"/>
    <b v="0"/>
    <s v="games/video games"/>
    <n v="0.125"/>
    <n v="12.5"/>
    <x v="6"/>
    <s v="video games"/>
    <x v="2"/>
    <d v="2016-04-10T18:41:12"/>
    <x v="1091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x v="0"/>
    <n v="1357432638"/>
    <n v="1354840638"/>
    <b v="0"/>
    <n v="7"/>
    <b v="0"/>
    <s v="games/video games"/>
    <n v="1.0500000000000001E-2"/>
    <n v="3"/>
    <x v="6"/>
    <s v="video games"/>
    <x v="2"/>
    <d v="2013-01-06T00:37:18"/>
    <x v="1092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x v="5"/>
    <n v="1455232937"/>
    <n v="1453936937"/>
    <b v="0"/>
    <n v="4"/>
    <b v="0"/>
    <s v="games/video games"/>
    <n v="0.14083333333333334"/>
    <n v="10.5625"/>
    <x v="6"/>
    <s v="video games"/>
    <x v="2"/>
    <d v="2016-02-11T23:22:17"/>
    <x v="1093"/>
    <x v="1093"/>
    <x v="1093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x v="0"/>
    <n v="1318180033"/>
    <n v="1315588033"/>
    <b v="0"/>
    <n v="27"/>
    <b v="0"/>
    <s v="games/video games"/>
    <n v="0.18300055555555556"/>
    <n v="122.00037037037038"/>
    <x v="6"/>
    <s v="video games"/>
    <x v="2"/>
    <d v="2011-10-09T17:07:13"/>
    <x v="1094"/>
    <x v="1094"/>
    <x v="1094"/>
  </r>
  <r>
    <n v="1095"/>
    <s v="Project Snowstorm"/>
    <s v="MMORPG with Real-Time Pet Battles, Expansive 3D World and Ranked Individual &amp; Guild PvP arenas all on your mobile device!"/>
    <x v="69"/>
    <n v="25174"/>
    <x v="2"/>
    <x v="0"/>
    <x v="0"/>
    <n v="1377867220"/>
    <n v="1375275220"/>
    <b v="0"/>
    <n v="94"/>
    <b v="0"/>
    <s v="games/video games"/>
    <n v="5.0347999999999997E-2"/>
    <n v="267.80851063829789"/>
    <x v="6"/>
    <s v="video games"/>
    <x v="2"/>
    <d v="2013-08-30T12:53:40"/>
    <x v="1095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x v="0"/>
    <n v="1412393400"/>
    <n v="1409747154"/>
    <b v="0"/>
    <n v="29"/>
    <b v="0"/>
    <s v="games/video games"/>
    <n v="0.17933333333333334"/>
    <n v="74.206896551724142"/>
    <x v="6"/>
    <s v="video games"/>
    <x v="2"/>
    <d v="2014-10-04T03:30:00"/>
    <x v="1096"/>
    <x v="1096"/>
    <x v="1096"/>
  </r>
  <r>
    <n v="1097"/>
    <s v="Rabbly"/>
    <s v="Rabbly is action-adventure game. Is about a scientist going on an adventure, to find rare materials in another galaxy."/>
    <x v="57"/>
    <n v="47"/>
    <x v="2"/>
    <x v="0"/>
    <x v="0"/>
    <n v="1393786877"/>
    <n v="1390330877"/>
    <b v="0"/>
    <n v="7"/>
    <b v="0"/>
    <s v="games/video games"/>
    <n v="4.6999999999999999E-4"/>
    <n v="6.7142857142857144"/>
    <x v="6"/>
    <s v="video games"/>
    <x v="2"/>
    <d v="2014-03-02T19:01:17"/>
    <x v="1097"/>
    <x v="1097"/>
    <x v="1097"/>
  </r>
  <r>
    <n v="1098"/>
    <s v="Kick, Punch... Fireball"/>
    <s v="Kick, Punch... Fireball is an FPS type arena game set inside the fantasy world."/>
    <x v="31"/>
    <n v="1803"/>
    <x v="2"/>
    <x v="0"/>
    <x v="0"/>
    <n v="1397413095"/>
    <n v="1394821095"/>
    <b v="0"/>
    <n v="22"/>
    <b v="0"/>
    <s v="games/video games"/>
    <n v="7.2120000000000004E-2"/>
    <n v="81.954545454545453"/>
    <x v="6"/>
    <s v="video games"/>
    <x v="2"/>
    <d v="2014-04-13T18:18:15"/>
    <x v="1098"/>
    <x v="1098"/>
    <x v="1098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x v="1"/>
    <n v="1431547468"/>
    <n v="1428955468"/>
    <b v="0"/>
    <n v="1"/>
    <b v="0"/>
    <s v="games/video games"/>
    <n v="5.0000000000000001E-3"/>
    <n v="25"/>
    <x v="6"/>
    <s v="video games"/>
    <x v="2"/>
    <d v="2015-05-13T20:04:28"/>
    <x v="1099"/>
    <x v="1099"/>
    <x v="1099"/>
  </r>
  <r>
    <n v="1100"/>
    <s v="Aeldengald Saga Book I"/>
    <s v="A retro style puzzle rpg with a dark story. Your decisions will influence the world and decide the outcome of the story."/>
    <x v="23"/>
    <n v="100"/>
    <x v="2"/>
    <x v="12"/>
    <x v="3"/>
    <n v="1455417571"/>
    <n v="1452825571"/>
    <b v="0"/>
    <n v="10"/>
    <b v="0"/>
    <s v="games/video games"/>
    <n v="2.5000000000000001E-2"/>
    <n v="10"/>
    <x v="6"/>
    <s v="video games"/>
    <x v="2"/>
    <d v="2016-02-14T02:39:31"/>
    <x v="1100"/>
    <x v="1100"/>
    <x v="1100"/>
  </r>
  <r>
    <n v="1101"/>
    <s v="Strain Wars"/>
    <s v="Different strains of marijuana leafs battling to the death to see which one is the top strain."/>
    <x v="57"/>
    <n v="41"/>
    <x v="2"/>
    <x v="0"/>
    <x v="0"/>
    <n v="1468519920"/>
    <n v="1466188338"/>
    <b v="0"/>
    <n v="6"/>
    <b v="0"/>
    <s v="games/video games"/>
    <n v="4.0999999999999999E-4"/>
    <n v="6.833333333333333"/>
    <x v="6"/>
    <s v="video games"/>
    <x v="2"/>
    <d v="2016-07-14T18:12:00"/>
    <x v="1101"/>
    <x v="1101"/>
    <x v="1101"/>
  </r>
  <r>
    <n v="1102"/>
    <s v="Runers"/>
    <s v="Runers is a top-down rogue-like shooter where as you advance you create more powerful spells and fight fierce monsters and bosses."/>
    <x v="6"/>
    <n v="425"/>
    <x v="2"/>
    <x v="0"/>
    <x v="0"/>
    <n v="1386568740"/>
    <n v="1383095125"/>
    <b v="0"/>
    <n v="24"/>
    <b v="0"/>
    <s v="games/video games"/>
    <n v="5.3124999999999999E-2"/>
    <n v="17.708333333333332"/>
    <x v="6"/>
    <s v="video games"/>
    <x v="2"/>
    <d v="2013-12-09T05:59:00"/>
    <x v="1102"/>
    <x v="1102"/>
    <x v="1102"/>
  </r>
  <r>
    <n v="1103"/>
    <s v="The Morgue"/>
    <s v="&quot;I go to work... I classify the bodies and store them accordingly... Sometimes I here noises... Other times is see her..."/>
    <x v="36"/>
    <n v="243"/>
    <x v="2"/>
    <x v="0"/>
    <x v="0"/>
    <n v="1466227190"/>
    <n v="1461043190"/>
    <b v="0"/>
    <n v="15"/>
    <b v="0"/>
    <s v="games/video games"/>
    <n v="1.6199999999999999E-2"/>
    <n v="16.2"/>
    <x v="6"/>
    <s v="video games"/>
    <x v="2"/>
    <d v="2016-06-18T05:19:50"/>
    <x v="1103"/>
    <x v="1103"/>
    <x v="1103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x v="1"/>
    <n v="1402480221"/>
    <n v="1399888221"/>
    <b v="0"/>
    <n v="37"/>
    <b v="0"/>
    <s v="games/video games"/>
    <n v="4.9516666666666667E-2"/>
    <n v="80.297297297297291"/>
    <x v="6"/>
    <s v="video games"/>
    <x v="2"/>
    <d v="2014-06-11T09:50:21"/>
    <x v="1104"/>
    <x v="1104"/>
    <x v="1104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x v="0"/>
    <n v="1395627327"/>
    <n v="1393038927"/>
    <b v="0"/>
    <n v="20"/>
    <b v="0"/>
    <s v="games/video games"/>
    <n v="1.5900000000000001E-3"/>
    <n v="71.55"/>
    <x v="6"/>
    <s v="video games"/>
    <x v="2"/>
    <d v="2014-03-24T02:15:27"/>
    <x v="1105"/>
    <x v="1105"/>
    <x v="1105"/>
  </r>
  <r>
    <n v="1106"/>
    <s v="Backyard Zombies"/>
    <s v="Collect coins and save civilians while you blast your way through tons of zombies! Unlock new characters and levels!"/>
    <x v="44"/>
    <n v="165"/>
    <x v="2"/>
    <x v="0"/>
    <x v="0"/>
    <n v="1333557975"/>
    <n v="1330969575"/>
    <b v="0"/>
    <n v="7"/>
    <b v="0"/>
    <s v="games/video games"/>
    <n v="0.41249999999999998"/>
    <n v="23.571428571428573"/>
    <x v="6"/>
    <s v="video games"/>
    <x v="2"/>
    <d v="2012-04-04T16:46:15"/>
    <x v="1106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x v="0"/>
    <n v="1406148024"/>
    <n v="1403556024"/>
    <b v="0"/>
    <n v="0"/>
    <b v="0"/>
    <s v="games/video games"/>
    <n v="0"/>
    <n v="0"/>
    <x v="6"/>
    <s v="video games"/>
    <x v="2"/>
    <d v="2014-07-23T20:40:24"/>
    <x v="1107"/>
    <x v="1107"/>
    <x v="110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x v="0"/>
    <n v="1334326635"/>
    <n v="1329146235"/>
    <b v="0"/>
    <n v="21"/>
    <b v="0"/>
    <s v="games/video games"/>
    <n v="2.93E-2"/>
    <n v="34.88095238095238"/>
    <x v="6"/>
    <s v="video games"/>
    <x v="2"/>
    <d v="2012-04-13T14:17:15"/>
    <x v="1108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x v="0"/>
    <n v="1479495790"/>
    <n v="1476900190"/>
    <b v="0"/>
    <n v="3"/>
    <b v="0"/>
    <s v="games/video games"/>
    <n v="4.4999999999999997E-3"/>
    <n v="15"/>
    <x v="6"/>
    <s v="video games"/>
    <x v="2"/>
    <d v="2016-11-18T19:03:10"/>
    <x v="1109"/>
    <x v="1109"/>
    <x v="1109"/>
  </r>
  <r>
    <n v="1110"/>
    <s v="PSI - Role Playing Game"/>
    <s v="PSI is a game about a group of people dealing with the effects of Nightmares becoming reality, life will never be the same."/>
    <x v="63"/>
    <n v="255"/>
    <x v="2"/>
    <x v="0"/>
    <x v="0"/>
    <n v="1354919022"/>
    <n v="1352327022"/>
    <b v="0"/>
    <n v="11"/>
    <b v="0"/>
    <s v="games/video games"/>
    <n v="5.1000000000000004E-3"/>
    <n v="23.181818181818183"/>
    <x v="6"/>
    <s v="video games"/>
    <x v="2"/>
    <d v="2012-12-07T22:23:42"/>
    <x v="1110"/>
    <x v="1110"/>
    <x v="1110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x v="0"/>
    <n v="1452228790"/>
    <n v="1449636790"/>
    <b v="0"/>
    <n v="1"/>
    <b v="0"/>
    <s v="games/video games"/>
    <n v="4.0000000000000002E-4"/>
    <n v="1"/>
    <x v="6"/>
    <s v="video games"/>
    <x v="2"/>
    <d v="2016-01-08T04:53:10"/>
    <x v="1111"/>
    <x v="1111"/>
    <x v="1111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x v="0"/>
    <n v="1421656200"/>
    <n v="1416507211"/>
    <b v="0"/>
    <n v="312"/>
    <b v="0"/>
    <s v="games/video games"/>
    <n v="0.35537409090909089"/>
    <n v="100.23371794871794"/>
    <x v="6"/>
    <s v="video games"/>
    <x v="2"/>
    <d v="2015-01-19T08:30:00"/>
    <x v="1112"/>
    <x v="1112"/>
    <x v="1112"/>
  </r>
  <r>
    <n v="1113"/>
    <s v="A YouTube Gaming Channel"/>
    <s v="A start up YouTube PC Gaming channel named ''Jeansie''. Comprised of witty banter and slightly above average  gaming skills :)"/>
    <x v="28"/>
    <n v="5"/>
    <x v="2"/>
    <x v="1"/>
    <x v="1"/>
    <n v="1408058820"/>
    <n v="1405466820"/>
    <b v="0"/>
    <n v="1"/>
    <b v="0"/>
    <s v="games/video games"/>
    <n v="5.0000000000000001E-3"/>
    <n v="5"/>
    <x v="6"/>
    <s v="video games"/>
    <x v="2"/>
    <d v="2014-08-14T23:27:00"/>
    <x v="1113"/>
    <x v="1113"/>
    <x v="1113"/>
  </r>
  <r>
    <n v="1114"/>
    <s v="TeleRide"/>
    <s v="SciFi racing game for Android &amp; iOS platforms. Player gets a unique weapon which introduces an additional dimension to the competition."/>
    <x v="12"/>
    <n v="10"/>
    <x v="2"/>
    <x v="1"/>
    <x v="1"/>
    <n v="1381306687"/>
    <n v="1378714687"/>
    <b v="0"/>
    <n v="3"/>
    <b v="0"/>
    <s v="games/video games"/>
    <n v="1.6666666666666668E-3"/>
    <n v="3.3333333333333335"/>
    <x v="6"/>
    <s v="video games"/>
    <x v="2"/>
    <d v="2013-10-09T08:18:07"/>
    <x v="1114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x v="0"/>
    <n v="1459352495"/>
    <n v="1456764095"/>
    <b v="0"/>
    <n v="4"/>
    <b v="0"/>
    <s v="games/video games"/>
    <n v="1.325E-3"/>
    <n v="13.25"/>
    <x v="6"/>
    <s v="video games"/>
    <x v="2"/>
    <d v="2016-03-30T15:41:35"/>
    <x v="1115"/>
    <x v="1115"/>
    <x v="1115"/>
  </r>
  <r>
    <n v="1116"/>
    <s v="Quest Remnants of Chaos"/>
    <s v="A medieval, post apocolyptic, Online, MMORPG. Class morphing, character customization game."/>
    <x v="69"/>
    <n v="178.52"/>
    <x v="2"/>
    <x v="0"/>
    <x v="0"/>
    <n v="1339273208"/>
    <n v="1334089208"/>
    <b v="0"/>
    <n v="10"/>
    <b v="0"/>
    <s v="games/video games"/>
    <n v="3.5704000000000004E-4"/>
    <n v="17.852"/>
    <x v="6"/>
    <s v="video games"/>
    <x v="2"/>
    <d v="2012-06-09T20:20:08"/>
    <x v="1116"/>
    <x v="1116"/>
    <x v="1116"/>
  </r>
  <r>
    <n v="1117"/>
    <s v="Medieval Village"/>
    <s v="Experience the Medieval in your own village. Increase your village into a city and walk through the streets."/>
    <x v="28"/>
    <n v="83"/>
    <x v="2"/>
    <x v="12"/>
    <x v="3"/>
    <n v="1451053313"/>
    <n v="1448461313"/>
    <b v="0"/>
    <n v="8"/>
    <b v="0"/>
    <s v="games/video games"/>
    <n v="8.3000000000000004E-2"/>
    <n v="10.375"/>
    <x v="6"/>
    <s v="video games"/>
    <x v="2"/>
    <d v="2015-12-25T14:21:53"/>
    <x v="11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x v="2"/>
    <n v="1396666779"/>
    <n v="1394078379"/>
    <b v="0"/>
    <n v="3"/>
    <b v="0"/>
    <s v="games/video games"/>
    <n v="2.4222222222222221E-2"/>
    <n v="36.333333333333336"/>
    <x v="6"/>
    <s v="video games"/>
    <x v="2"/>
    <d v="2014-04-05T02:59:39"/>
    <x v="1118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x v="0"/>
    <n v="1396810864"/>
    <n v="1395687664"/>
    <b v="0"/>
    <n v="1"/>
    <b v="0"/>
    <s v="games/video games"/>
    <n v="2.3809523809523812E-3"/>
    <n v="5"/>
    <x v="6"/>
    <s v="video games"/>
    <x v="2"/>
    <d v="2014-04-06T19:01:04"/>
    <x v="1119"/>
    <x v="1119"/>
    <x v="1119"/>
  </r>
  <r>
    <n v="1120"/>
    <s v="PlanEt Ninjahwah"/>
    <s v="Planet Ninjahwah is a highly anticipated futuristic action adventure game that will blow your mind!!"/>
    <x v="31"/>
    <n v="0"/>
    <x v="2"/>
    <x v="0"/>
    <x v="0"/>
    <n v="1319835400"/>
    <n v="1315947400"/>
    <b v="0"/>
    <n v="0"/>
    <b v="0"/>
    <s v="games/video games"/>
    <n v="0"/>
    <n v="0"/>
    <x v="6"/>
    <s v="video games"/>
    <x v="2"/>
    <d v="2011-10-28T20:56:40"/>
    <x v="1120"/>
    <x v="1120"/>
    <x v="1120"/>
  </r>
  <r>
    <n v="1121"/>
    <s v="Pwincess"/>
    <s v="An action packed, side scrolling, platform jumping, laser shooting ADVENTURE that will be fun for everyone."/>
    <x v="65"/>
    <n v="29"/>
    <x v="2"/>
    <x v="0"/>
    <x v="0"/>
    <n v="1457904316"/>
    <n v="1455315916"/>
    <b v="0"/>
    <n v="5"/>
    <b v="0"/>
    <s v="games/video games"/>
    <n v="1.16E-4"/>
    <n v="5.8"/>
    <x v="6"/>
    <s v="video games"/>
    <x v="2"/>
    <d v="2016-03-13T21:25:16"/>
    <x v="1121"/>
    <x v="1121"/>
    <x v="1121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x v="1"/>
    <n v="1369932825"/>
    <n v="1368723225"/>
    <b v="0"/>
    <n v="0"/>
    <b v="0"/>
    <s v="games/video games"/>
    <n v="0"/>
    <n v="0"/>
    <x v="6"/>
    <s v="video games"/>
    <x v="2"/>
    <d v="2013-05-30T16:53:45"/>
    <x v="1122"/>
    <x v="1122"/>
    <x v="1122"/>
  </r>
  <r>
    <n v="1123"/>
    <s v="Droplets"/>
    <s v="Fast paced mobile game where you control a rain drop by tilting your screen. Absorb other rain drops to go faster, but avoid clouds."/>
    <x v="10"/>
    <n v="11"/>
    <x v="2"/>
    <x v="0"/>
    <x v="0"/>
    <n v="1397910848"/>
    <n v="1395318848"/>
    <b v="0"/>
    <n v="3"/>
    <b v="0"/>
    <s v="games/video games"/>
    <n v="2.2000000000000001E-3"/>
    <n v="3.6666666666666665"/>
    <x v="6"/>
    <s v="video games"/>
    <x v="2"/>
    <d v="2014-04-19T12:34:08"/>
    <x v="1123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x v="0"/>
    <n v="1430409651"/>
    <n v="1427817651"/>
    <b v="0"/>
    <n v="7"/>
    <b v="0"/>
    <s v="games/mobile games"/>
    <n v="4.7222222222222223E-3"/>
    <n v="60.714285714285715"/>
    <x v="6"/>
    <s v="mobile games"/>
    <x v="2"/>
    <d v="2015-04-30T16:00:51"/>
    <x v="1124"/>
    <x v="1124"/>
    <x v="1124"/>
  </r>
  <r>
    <n v="1125"/>
    <s v="Ultimate Supremacy"/>
    <s v="Ultimate Supremacy will be the ultimate in mobile gaming, if you love fighting and strategy games, you will love Ultimate Supremacy."/>
    <x v="9"/>
    <n v="0"/>
    <x v="2"/>
    <x v="1"/>
    <x v="1"/>
    <n v="1443193130"/>
    <n v="1438009130"/>
    <b v="0"/>
    <n v="0"/>
    <b v="0"/>
    <s v="games/mobile games"/>
    <n v="0"/>
    <n v="0"/>
    <x v="6"/>
    <s v="mobile games"/>
    <x v="2"/>
    <d v="2015-09-25T14:58:50"/>
    <x v="1125"/>
    <x v="1125"/>
    <x v="1125"/>
  </r>
  <r>
    <n v="1126"/>
    <s v="GAMING TO LEARN"/>
    <s v="Imagine a science class where the teacher walks in a says &quot;Take out your cell phone and play a game.&quot;"/>
    <x v="13"/>
    <n v="10"/>
    <x v="2"/>
    <x v="0"/>
    <x v="0"/>
    <n v="1468482694"/>
    <n v="1465890694"/>
    <b v="0"/>
    <n v="2"/>
    <b v="0"/>
    <s v="games/mobile games"/>
    <n v="5.0000000000000001E-3"/>
    <n v="5"/>
    <x v="6"/>
    <s v="mobile games"/>
    <x v="2"/>
    <d v="2016-07-14T07:51:34"/>
    <x v="1126"/>
    <x v="1126"/>
    <x v="1126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x v="0"/>
    <n v="1416000600"/>
    <n v="1413318600"/>
    <b v="0"/>
    <n v="23"/>
    <b v="0"/>
    <s v="games/mobile games"/>
    <n v="1.6714285714285713E-2"/>
    <n v="25.434782608695652"/>
    <x v="6"/>
    <s v="mobile games"/>
    <x v="2"/>
    <d v="2014-11-14T21:30:00"/>
    <x v="1127"/>
    <x v="1127"/>
    <x v="1127"/>
  </r>
  <r>
    <n v="1128"/>
    <s v="Flying Turds"/>
    <s v="#havingfunFTW"/>
    <x v="28"/>
    <n v="1"/>
    <x v="2"/>
    <x v="1"/>
    <x v="1"/>
    <n v="1407425717"/>
    <n v="1404833717"/>
    <b v="0"/>
    <n v="1"/>
    <b v="0"/>
    <s v="games/mobile games"/>
    <n v="1E-3"/>
    <n v="1"/>
    <x v="6"/>
    <s v="mobile games"/>
    <x v="2"/>
    <d v="2014-08-07T15:35:17"/>
    <x v="1128"/>
    <x v="1128"/>
    <x v="1128"/>
  </r>
  <r>
    <n v="1129"/>
    <s v="Angry words with Friends"/>
    <s v="This app will provide you with the ability to use your most favorite profanities while playing a game with your friends."/>
    <x v="22"/>
    <n v="21"/>
    <x v="2"/>
    <x v="0"/>
    <x v="0"/>
    <n v="1465107693"/>
    <n v="1462515693"/>
    <b v="0"/>
    <n v="2"/>
    <b v="0"/>
    <s v="games/mobile games"/>
    <n v="1.0499999999999999E-3"/>
    <n v="10.5"/>
    <x v="6"/>
    <s v="mobile games"/>
    <x v="2"/>
    <d v="2016-06-05T06:21:33"/>
    <x v="1129"/>
    <x v="1129"/>
    <x v="1129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x v="0"/>
    <n v="1416963300"/>
    <n v="1411775700"/>
    <b v="0"/>
    <n v="3"/>
    <b v="0"/>
    <s v="games/mobile games"/>
    <n v="2.2000000000000001E-3"/>
    <n v="3.6666666666666665"/>
    <x v="6"/>
    <s v="mobile games"/>
    <x v="2"/>
    <d v="2014-11-26T00:55:00"/>
    <x v="1130"/>
    <x v="1130"/>
    <x v="1130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x v="2"/>
    <n v="1450993668"/>
    <n v="1448401668"/>
    <b v="0"/>
    <n v="0"/>
    <b v="0"/>
    <s v="games/mobile games"/>
    <n v="0"/>
    <n v="0"/>
    <x v="6"/>
    <s v="mobile games"/>
    <x v="2"/>
    <d v="2015-12-24T21:47:48"/>
    <x v="1131"/>
    <x v="1131"/>
    <x v="1131"/>
  </r>
  <r>
    <n v="1132"/>
    <s v="One"/>
    <s v="One is a simple mobile game about exploring the connections between all living things. Featuring hand-painted art."/>
    <x v="3"/>
    <n v="1438"/>
    <x v="2"/>
    <x v="5"/>
    <x v="5"/>
    <n v="1483238771"/>
    <n v="1480646771"/>
    <b v="0"/>
    <n v="13"/>
    <b v="0"/>
    <s v="games/mobile games"/>
    <n v="0.14380000000000001"/>
    <n v="110.61538461538461"/>
    <x v="6"/>
    <s v="mobile games"/>
    <x v="2"/>
    <d v="2017-01-01T02:46:11"/>
    <x v="1132"/>
    <x v="1132"/>
    <x v="1132"/>
  </r>
  <r>
    <n v="1133"/>
    <s v="Ping"/>
    <s v="Ping is a simple game currently in the design process, where the player lives off of the power of their connection to the internet."/>
    <x v="9"/>
    <n v="20"/>
    <x v="2"/>
    <x v="1"/>
    <x v="1"/>
    <n v="1406799981"/>
    <n v="1404207981"/>
    <b v="0"/>
    <n v="1"/>
    <b v="0"/>
    <s v="games/mobile games"/>
    <n v="6.6666666666666671E-3"/>
    <n v="20"/>
    <x v="6"/>
    <s v="mobile games"/>
    <x v="2"/>
    <d v="2014-07-31T09:46:21"/>
    <x v="1133"/>
    <x v="1133"/>
    <x v="1133"/>
  </r>
  <r>
    <n v="1134"/>
    <s v="New Mario Bro's style game!"/>
    <s v="We are creating a new Mario Bro's style game called KFK:Original. It's challenging, fun and totally awesome!!!"/>
    <x v="31"/>
    <n v="1"/>
    <x v="2"/>
    <x v="2"/>
    <x v="2"/>
    <n v="1417235580"/>
    <n v="1416034228"/>
    <b v="0"/>
    <n v="1"/>
    <b v="0"/>
    <s v="games/mobile games"/>
    <n v="4.0000000000000003E-5"/>
    <n v="1"/>
    <x v="6"/>
    <s v="mobile games"/>
    <x v="2"/>
    <d v="2014-11-29T04:33:00"/>
    <x v="1134"/>
    <x v="1134"/>
    <x v="1134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x v="3"/>
    <n v="1470527094"/>
    <n v="1467935094"/>
    <b v="0"/>
    <n v="1"/>
    <b v="0"/>
    <s v="games/mobile games"/>
    <n v="0.05"/>
    <n v="50"/>
    <x v="6"/>
    <s v="mobile games"/>
    <x v="2"/>
    <d v="2016-08-06T23:44:54"/>
    <x v="1135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x v="3"/>
    <n v="1450541229"/>
    <n v="1447949229"/>
    <b v="0"/>
    <n v="6"/>
    <b v="0"/>
    <s v="games/mobile games"/>
    <n v="6.4439140811455853E-2"/>
    <n v="45"/>
    <x v="6"/>
    <s v="mobile games"/>
    <x v="2"/>
    <d v="2015-12-19T16:07:09"/>
    <x v="1136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x v="0"/>
    <n v="1461440421"/>
    <n v="1458848421"/>
    <b v="0"/>
    <n v="39"/>
    <b v="0"/>
    <s v="games/mobile games"/>
    <n v="0.39500000000000002"/>
    <n v="253.2051282051282"/>
    <x v="6"/>
    <s v="mobile games"/>
    <x v="2"/>
    <d v="2016-04-23T19:40:21"/>
    <x v="1137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x v="0"/>
    <n v="1485035131"/>
    <n v="1483307131"/>
    <b v="0"/>
    <n v="4"/>
    <b v="0"/>
    <s v="games/mobile games"/>
    <n v="3.5714285714285713E-3"/>
    <n v="31.25"/>
    <x v="6"/>
    <s v="mobile games"/>
    <x v="2"/>
    <d v="2017-01-21T21:45:31"/>
    <x v="1138"/>
    <x v="1138"/>
    <x v="1138"/>
  </r>
  <r>
    <n v="1139"/>
    <s v="Soulwalker"/>
    <s v="Take control of the Void and bend it to your will as you perfect your strategy and amass your deck. The light gathers, your power grows"/>
    <x v="6"/>
    <n v="5"/>
    <x v="2"/>
    <x v="0"/>
    <x v="0"/>
    <n v="1420100426"/>
    <n v="1417508426"/>
    <b v="0"/>
    <n v="1"/>
    <b v="0"/>
    <s v="games/mobile games"/>
    <n v="6.2500000000000001E-4"/>
    <n v="5"/>
    <x v="6"/>
    <s v="mobile games"/>
    <x v="2"/>
    <d v="2015-01-01T08:20:26"/>
    <x v="1139"/>
    <x v="1139"/>
    <x v="1139"/>
  </r>
  <r>
    <n v="1140"/>
    <s v="Medieval Empire by Bear Games"/>
    <s v="We are creating the next epic Massive Multiplayer Online-Real Time Strategy game and we want you to be a part of it!"/>
    <x v="10"/>
    <n v="0"/>
    <x v="2"/>
    <x v="1"/>
    <x v="1"/>
    <n v="1438859121"/>
    <n v="1436267121"/>
    <b v="0"/>
    <n v="0"/>
    <b v="0"/>
    <s v="games/mobile games"/>
    <n v="0"/>
    <n v="0"/>
    <x v="6"/>
    <s v="mobile games"/>
    <x v="2"/>
    <d v="2015-08-06T11:05:21"/>
    <x v="1140"/>
    <x v="1140"/>
    <x v="1140"/>
  </r>
  <r>
    <n v="1141"/>
    <s v="Arena Z - Zombie Survival"/>
    <s v="I think this will be a great game!"/>
    <x v="2"/>
    <n v="0"/>
    <x v="2"/>
    <x v="12"/>
    <x v="3"/>
    <n v="1436460450"/>
    <n v="1433868450"/>
    <b v="0"/>
    <n v="0"/>
    <b v="0"/>
    <s v="games/mobile games"/>
    <n v="0"/>
    <n v="0"/>
    <x v="6"/>
    <s v="mobile games"/>
    <x v="2"/>
    <d v="2015-07-09T16:47:30"/>
    <x v="1141"/>
    <x v="1141"/>
    <x v="1141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x v="0"/>
    <n v="1424131727"/>
    <n v="1421539727"/>
    <b v="0"/>
    <n v="0"/>
    <b v="0"/>
    <s v="games/mobile games"/>
    <n v="0"/>
    <n v="0"/>
    <x v="6"/>
    <s v="mobile games"/>
    <x v="2"/>
    <d v="2015-02-17T00:08:47"/>
    <x v="1142"/>
    <x v="1142"/>
    <x v="1142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x v="0"/>
    <n v="1450327126"/>
    <n v="1447735126"/>
    <b v="0"/>
    <n v="8"/>
    <b v="0"/>
    <s v="games/mobile games"/>
    <n v="4.1333333333333335E-3"/>
    <n v="23.25"/>
    <x v="6"/>
    <s v="mobile games"/>
    <x v="2"/>
    <d v="2015-12-17T04:38:46"/>
    <x v="1143"/>
    <x v="1143"/>
    <x v="1143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x v="0"/>
    <n v="1430281320"/>
    <n v="1427689320"/>
    <b v="0"/>
    <n v="0"/>
    <b v="0"/>
    <s v="food/food trucks"/>
    <n v="0"/>
    <n v="0"/>
    <x v="7"/>
    <s v="food trucks"/>
    <x v="2"/>
    <d v="2015-04-29T04:22:00"/>
    <x v="1144"/>
    <x v="1144"/>
    <x v="1144"/>
  </r>
  <r>
    <n v="1145"/>
    <s v="A FORK IN THE ROAD food truck"/>
    <s v="Emphasizing locally and responsibly raised ingredients, serving delicious food! I need your help."/>
    <x v="58"/>
    <n v="100"/>
    <x v="2"/>
    <x v="0"/>
    <x v="0"/>
    <n v="1412272592"/>
    <n v="1407088592"/>
    <b v="0"/>
    <n v="1"/>
    <b v="0"/>
    <s v="food/food trucks"/>
    <n v="1.25E-3"/>
    <n v="100"/>
    <x v="7"/>
    <s v="food trucks"/>
    <x v="2"/>
    <d v="2014-10-02T17:56:32"/>
    <x v="1145"/>
    <x v="1145"/>
    <x v="1145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x v="0"/>
    <n v="1399071173"/>
    <n v="1395787973"/>
    <b v="0"/>
    <n v="12"/>
    <b v="0"/>
    <s v="food/food trucks"/>
    <n v="8.8333333333333333E-2"/>
    <n v="44.166666666666664"/>
    <x v="7"/>
    <s v="food trucks"/>
    <x v="2"/>
    <d v="2014-05-02T22:52:53"/>
    <x v="1146"/>
    <x v="1146"/>
    <x v="1146"/>
  </r>
  <r>
    <n v="1147"/>
    <s v="baked pugtato"/>
    <s v="amazing gourmet baked potato truck with variable options for everyone, its always been my dream, help me make it come true :)."/>
    <x v="31"/>
    <n v="0"/>
    <x v="2"/>
    <x v="5"/>
    <x v="5"/>
    <n v="1413760783"/>
    <n v="1408576783"/>
    <b v="0"/>
    <n v="0"/>
    <b v="0"/>
    <s v="food/food trucks"/>
    <n v="0"/>
    <n v="0"/>
    <x v="7"/>
    <s v="food trucks"/>
    <x v="2"/>
    <d v="2014-10-19T23:19:43"/>
    <x v="1147"/>
    <x v="1147"/>
    <x v="1147"/>
  </r>
  <r>
    <n v="1148"/>
    <s v="Warren's / Adilyn's Rollin' Bistro"/>
    <s v="New local (Louisville, KY.) food truck with a refreshing spin on rolling kitchens."/>
    <x v="36"/>
    <n v="73"/>
    <x v="2"/>
    <x v="0"/>
    <x v="0"/>
    <n v="1480568781"/>
    <n v="1477973181"/>
    <b v="0"/>
    <n v="3"/>
    <b v="0"/>
    <s v="food/food trucks"/>
    <n v="4.8666666666666667E-3"/>
    <n v="24.333333333333332"/>
    <x v="7"/>
    <s v="food trucks"/>
    <x v="2"/>
    <d v="2016-12-01T05:06:21"/>
    <x v="1148"/>
    <x v="1148"/>
    <x v="1148"/>
  </r>
  <r>
    <n v="1149"/>
    <s v="The Floridian Food Truck"/>
    <s v="Bringing culturally diverse Floridian cuisine to the people!"/>
    <x v="63"/>
    <n v="75"/>
    <x v="2"/>
    <x v="0"/>
    <x v="0"/>
    <n v="1466096566"/>
    <n v="1463504566"/>
    <b v="0"/>
    <n v="2"/>
    <b v="0"/>
    <s v="food/food trucks"/>
    <n v="1.5E-3"/>
    <n v="37.5"/>
    <x v="7"/>
    <s v="food trucks"/>
    <x v="2"/>
    <d v="2016-06-16T17:02:46"/>
    <x v="1149"/>
    <x v="1149"/>
    <x v="1149"/>
  </r>
  <r>
    <n v="1150"/>
    <s v="Chef Po's Food Truck"/>
    <s v="Bringing delicious authentic and fusion Taiwanese Food to the West Coast."/>
    <x v="30"/>
    <n v="252"/>
    <x v="2"/>
    <x v="0"/>
    <x v="0"/>
    <n v="1452293675"/>
    <n v="1447109675"/>
    <b v="0"/>
    <n v="6"/>
    <b v="0"/>
    <s v="food/food trucks"/>
    <n v="0.1008"/>
    <n v="42"/>
    <x v="7"/>
    <s v="food trucks"/>
    <x v="2"/>
    <d v="2016-01-08T22:54:35"/>
    <x v="1150"/>
    <x v="1150"/>
    <x v="1150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x v="0"/>
    <n v="1441592863"/>
    <n v="1439000863"/>
    <b v="0"/>
    <n v="0"/>
    <b v="0"/>
    <s v="food/food trucks"/>
    <n v="0"/>
    <n v="0"/>
    <x v="7"/>
    <s v="food trucks"/>
    <x v="2"/>
    <d v="2015-09-07T02:27:43"/>
    <x v="1151"/>
    <x v="1151"/>
    <x v="1151"/>
  </r>
  <r>
    <n v="1152"/>
    <s v="Peruvian King Food Truck"/>
    <s v="Peruvian food truck with an LA twist."/>
    <x v="194"/>
    <n v="911"/>
    <x v="2"/>
    <x v="0"/>
    <x v="0"/>
    <n v="1431709312"/>
    <n v="1429117312"/>
    <b v="0"/>
    <n v="15"/>
    <b v="0"/>
    <s v="food/food trucks"/>
    <n v="5.6937500000000002E-2"/>
    <n v="60.733333333333334"/>
    <x v="7"/>
    <s v="food trucks"/>
    <x v="2"/>
    <d v="2015-05-15T17:01:52"/>
    <x v="1152"/>
    <x v="1152"/>
    <x v="1152"/>
  </r>
  <r>
    <n v="1153"/>
    <s v="The Cold Spot Mobile Trailer"/>
    <s v="A mobile concession trailer for snow cones, ice cream, smoothies and more"/>
    <x v="6"/>
    <n v="50"/>
    <x v="2"/>
    <x v="0"/>
    <x v="0"/>
    <n v="1434647305"/>
    <n v="1432055305"/>
    <b v="0"/>
    <n v="1"/>
    <b v="0"/>
    <s v="food/food trucks"/>
    <n v="6.2500000000000003E-3"/>
    <n v="50"/>
    <x v="7"/>
    <s v="food trucks"/>
    <x v="2"/>
    <d v="2015-06-18T17:08:25"/>
    <x v="1153"/>
    <x v="1153"/>
    <x v="1153"/>
  </r>
  <r>
    <n v="1154"/>
    <s v="Food Truck Funding"/>
    <s v="We're about to launch our first ever food truck to share our amazing food and we need your help! Be a part of our truck!"/>
    <x v="10"/>
    <n v="325"/>
    <x v="2"/>
    <x v="0"/>
    <x v="0"/>
    <n v="1441507006"/>
    <n v="1438915006"/>
    <b v="0"/>
    <n v="3"/>
    <b v="0"/>
    <s v="food/food trucks"/>
    <n v="6.5000000000000002E-2"/>
    <n v="108.33333333333333"/>
    <x v="7"/>
    <s v="food trucks"/>
    <x v="2"/>
    <d v="2015-09-06T02:36:46"/>
    <x v="1154"/>
    <x v="1154"/>
    <x v="1154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x v="0"/>
    <n v="1408040408"/>
    <n v="1405448408"/>
    <b v="0"/>
    <n v="8"/>
    <b v="0"/>
    <s v="food/food trucks"/>
    <n v="7.5199999999999998E-3"/>
    <n v="23.5"/>
    <x v="7"/>
    <s v="food trucks"/>
    <x v="2"/>
    <d v="2014-08-14T18:20:08"/>
    <x v="1155"/>
    <x v="1155"/>
    <x v="1155"/>
  </r>
  <r>
    <n v="1156"/>
    <s v="Harley Hawg Dogs, Inc"/>
    <s v="A Food Truck featuring Deep Fried Natural Casing Beef/Pork mix Hot Dogs, New York Style Rippers. Also serving Fresh Cut Fries."/>
    <x v="115"/>
    <n v="0"/>
    <x v="2"/>
    <x v="0"/>
    <x v="0"/>
    <n v="1424742162"/>
    <n v="1422150162"/>
    <b v="0"/>
    <n v="0"/>
    <b v="0"/>
    <s v="food/food trucks"/>
    <n v="0"/>
    <n v="0"/>
    <x v="7"/>
    <s v="food trucks"/>
    <x v="2"/>
    <d v="2015-02-24T01:42:42"/>
    <x v="1156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x v="0"/>
    <n v="1417795480"/>
    <n v="1412607880"/>
    <b v="0"/>
    <n v="3"/>
    <b v="0"/>
    <s v="food/food trucks"/>
    <n v="1.5100000000000001E-2"/>
    <n v="50.333333333333336"/>
    <x v="7"/>
    <s v="food trucks"/>
    <x v="2"/>
    <d v="2014-12-05T16:04:40"/>
    <x v="1157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x v="0"/>
    <n v="1418091128"/>
    <n v="1415499128"/>
    <b v="0"/>
    <n v="3"/>
    <b v="0"/>
    <s v="food/food trucks"/>
    <n v="4.6666666666666671E-3"/>
    <n v="11.666666666666666"/>
    <x v="7"/>
    <s v="food trucks"/>
    <x v="2"/>
    <d v="2014-12-09T02:12:08"/>
    <x v="1158"/>
    <x v="1158"/>
    <x v="1158"/>
  </r>
  <r>
    <n v="1159"/>
    <s v="Skewed Up Food Truck"/>
    <s v="Skewed Up food truck is my dream and need help getting it started, presenting some to the bank for my loan, spice up logo, etc."/>
    <x v="220"/>
    <n v="0"/>
    <x v="2"/>
    <x v="0"/>
    <x v="0"/>
    <n v="1435679100"/>
    <n v="1433006765"/>
    <b v="0"/>
    <n v="0"/>
    <b v="0"/>
    <s v="food/food trucks"/>
    <n v="0"/>
    <n v="0"/>
    <x v="7"/>
    <s v="food trucks"/>
    <x v="2"/>
    <d v="2015-06-30T15:45:00"/>
    <x v="115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x v="0"/>
    <n v="1427510586"/>
    <n v="1424922186"/>
    <b v="0"/>
    <n v="19"/>
    <b v="0"/>
    <s v="food/food trucks"/>
    <n v="3.85E-2"/>
    <n v="60.789473684210527"/>
    <x v="7"/>
    <s v="food trucks"/>
    <x v="2"/>
    <d v="2015-03-28T02:43:06"/>
    <x v="1160"/>
    <x v="1160"/>
    <x v="116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x v="0"/>
    <n v="1432047989"/>
    <n v="1430233589"/>
    <b v="0"/>
    <n v="0"/>
    <b v="0"/>
    <s v="food/food trucks"/>
    <n v="0"/>
    <n v="0"/>
    <x v="7"/>
    <s v="food trucks"/>
    <x v="2"/>
    <d v="2015-05-19T15:06:29"/>
    <x v="1161"/>
    <x v="1161"/>
    <x v="1161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x v="0"/>
    <n v="1411662264"/>
    <n v="1408983864"/>
    <b v="0"/>
    <n v="2"/>
    <b v="0"/>
    <s v="food/food trucks"/>
    <n v="5.8333333333333338E-4"/>
    <n v="17.5"/>
    <x v="7"/>
    <s v="food trucks"/>
    <x v="2"/>
    <d v="2014-09-25T16:24:24"/>
    <x v="1162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x v="0"/>
    <n v="1407604920"/>
    <n v="1405012920"/>
    <b v="0"/>
    <n v="0"/>
    <b v="0"/>
    <s v="food/food trucks"/>
    <n v="0"/>
    <n v="0"/>
    <x v="7"/>
    <s v="food trucks"/>
    <x v="2"/>
    <d v="2014-08-09T17:22:00"/>
    <x v="1163"/>
    <x v="1163"/>
    <x v="1163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x v="0"/>
    <n v="1466270582"/>
    <n v="1463678582"/>
    <b v="0"/>
    <n v="0"/>
    <b v="0"/>
    <s v="food/food trucks"/>
    <n v="0"/>
    <n v="0"/>
    <x v="7"/>
    <s v="food trucks"/>
    <x v="2"/>
    <d v="2016-06-18T17:23:02"/>
    <x v="1164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x v="0"/>
    <n v="1404623330"/>
    <n v="1401685730"/>
    <b v="0"/>
    <n v="25"/>
    <b v="0"/>
    <s v="food/food trucks"/>
    <n v="0.20705000000000001"/>
    <n v="82.82"/>
    <x v="7"/>
    <s v="food trucks"/>
    <x v="2"/>
    <d v="2014-07-06T05:08:50"/>
    <x v="1165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x v="0"/>
    <n v="1435291200"/>
    <n v="1432640342"/>
    <b v="0"/>
    <n v="8"/>
    <b v="0"/>
    <s v="food/food trucks"/>
    <n v="0.19139999999999999"/>
    <n v="358.875"/>
    <x v="7"/>
    <s v="food trucks"/>
    <x v="2"/>
    <d v="2015-06-26T04:00:00"/>
    <x v="1166"/>
    <x v="1166"/>
    <x v="1166"/>
  </r>
  <r>
    <n v="1167"/>
    <s v="Empanada Express Food Truck"/>
    <s v="A mobile food truck serving up a Latino-inspired fusion cuisine using fresh, local, &amp; organic ingredients!"/>
    <x v="127"/>
    <n v="979"/>
    <x v="2"/>
    <x v="0"/>
    <x v="0"/>
    <n v="1410543495"/>
    <n v="1407865095"/>
    <b v="0"/>
    <n v="16"/>
    <b v="0"/>
    <s v="food/food trucks"/>
    <n v="1.6316666666666667E-2"/>
    <n v="61.1875"/>
    <x v="7"/>
    <s v="food trucks"/>
    <x v="2"/>
    <d v="2014-09-12T17:38:15"/>
    <x v="1167"/>
    <x v="1167"/>
    <x v="1167"/>
  </r>
  <r>
    <n v="1168"/>
    <s v="SiMpLy FreSH fOoD TrUck"/>
    <s v="Simply fresh farm to table on wheels working close with local farms to ensure the highest of quality of product ."/>
    <x v="102"/>
    <n v="1020"/>
    <x v="2"/>
    <x v="0"/>
    <x v="0"/>
    <n v="1474507065"/>
    <n v="1471915065"/>
    <b v="0"/>
    <n v="3"/>
    <b v="0"/>
    <s v="food/food trucks"/>
    <n v="5.6666666666666664E-2"/>
    <n v="340"/>
    <x v="7"/>
    <s v="food trucks"/>
    <x v="2"/>
    <d v="2016-09-22T01:17:45"/>
    <x v="1168"/>
    <x v="1168"/>
    <x v="1168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x v="0"/>
    <n v="1424593763"/>
    <n v="1422001763"/>
    <b v="0"/>
    <n v="3"/>
    <b v="0"/>
    <s v="food/food trucks"/>
    <n v="1.6999999999999999E-3"/>
    <n v="5.666666666666667"/>
    <x v="7"/>
    <s v="food trucks"/>
    <x v="2"/>
    <d v="2015-02-22T08:29:23"/>
    <x v="1169"/>
    <x v="1169"/>
    <x v="1169"/>
  </r>
  <r>
    <n v="1170"/>
    <s v="Its A Rib Thing"/>
    <s v="They are sweet, sticky and incredibly addictive. People are left with a huge smile and a full stomach but still ask for more!!!"/>
    <x v="31"/>
    <n v="100"/>
    <x v="2"/>
    <x v="1"/>
    <x v="1"/>
    <n v="1433021171"/>
    <n v="1430429171"/>
    <b v="0"/>
    <n v="2"/>
    <b v="0"/>
    <s v="food/food trucks"/>
    <n v="4.0000000000000001E-3"/>
    <n v="50"/>
    <x v="7"/>
    <s v="food trucks"/>
    <x v="2"/>
    <d v="2015-05-30T21:26:11"/>
    <x v="1170"/>
    <x v="1170"/>
    <x v="1170"/>
  </r>
  <r>
    <n v="1171"/>
    <s v="The Mean Green Purple Machine"/>
    <s v="Tulsa's first true biodiesel, alternative energy powered food truck! Oh yeah, and delicious food!"/>
    <x v="31"/>
    <n v="25"/>
    <x v="2"/>
    <x v="0"/>
    <x v="0"/>
    <n v="1415909927"/>
    <n v="1414351127"/>
    <b v="0"/>
    <n v="1"/>
    <b v="0"/>
    <s v="food/food trucks"/>
    <n v="1E-3"/>
    <n v="25"/>
    <x v="7"/>
    <s v="food trucks"/>
    <x v="2"/>
    <d v="2014-11-13T20:18:47"/>
    <x v="1171"/>
    <x v="1171"/>
    <x v="1171"/>
  </r>
  <r>
    <n v="1172"/>
    <s v="let your dayz take you to the dogs."/>
    <s v="Bringing YOUR favorite dog recipes to the streets."/>
    <x v="7"/>
    <n v="0"/>
    <x v="2"/>
    <x v="0"/>
    <x v="0"/>
    <n v="1408551752"/>
    <n v="1405959752"/>
    <b v="0"/>
    <n v="0"/>
    <b v="0"/>
    <s v="food/food trucks"/>
    <n v="0"/>
    <n v="0"/>
    <x v="7"/>
    <s v="food trucks"/>
    <x v="2"/>
    <d v="2014-08-20T16:22:32"/>
    <x v="1172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x v="0"/>
    <n v="1438576057"/>
    <n v="1435552057"/>
    <b v="0"/>
    <n v="1"/>
    <b v="0"/>
    <s v="food/food trucks"/>
    <n v="2.4000000000000001E-4"/>
    <n v="30"/>
    <x v="7"/>
    <s v="food trucks"/>
    <x v="2"/>
    <d v="2015-08-03T04:27:37"/>
    <x v="1173"/>
    <x v="1173"/>
    <x v="1173"/>
  </r>
  <r>
    <n v="1174"/>
    <s v="Give The Black Burro a Stable Stable"/>
    <s v="Help me purchase a parking space to be the Burro's permanant home, I need your help to raise $15,000!"/>
    <x v="36"/>
    <n v="886"/>
    <x v="2"/>
    <x v="0"/>
    <x v="0"/>
    <n v="1462738327"/>
    <n v="1460146327"/>
    <b v="0"/>
    <n v="19"/>
    <b v="0"/>
    <s v="food/food trucks"/>
    <n v="5.906666666666667E-2"/>
    <n v="46.631578947368418"/>
    <x v="7"/>
    <s v="food trucks"/>
    <x v="2"/>
    <d v="2016-05-08T20:12:07"/>
    <x v="1174"/>
    <x v="1174"/>
    <x v="1174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x v="0"/>
    <n v="1436981339"/>
    <n v="1434389339"/>
    <b v="0"/>
    <n v="9"/>
    <b v="0"/>
    <s v="food/food trucks"/>
    <n v="2.9250000000000002E-2"/>
    <n v="65"/>
    <x v="7"/>
    <s v="food trucks"/>
    <x v="2"/>
    <d v="2015-07-15T17:28:59"/>
    <x v="1175"/>
    <x v="1175"/>
    <x v="1175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x v="2"/>
    <n v="1488805200"/>
    <n v="1484094498"/>
    <b v="0"/>
    <n v="1"/>
    <b v="0"/>
    <s v="food/food trucks"/>
    <n v="5.7142857142857142E-5"/>
    <n v="10"/>
    <x v="7"/>
    <s v="food trucks"/>
    <x v="2"/>
    <d v="2017-03-06T13:00:00"/>
    <x v="1176"/>
    <x v="1176"/>
    <x v="1176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x v="1"/>
    <n v="1413388296"/>
    <n v="1410796296"/>
    <b v="0"/>
    <n v="0"/>
    <b v="0"/>
    <s v="food/food trucks"/>
    <n v="0"/>
    <n v="0"/>
    <x v="7"/>
    <s v="food trucks"/>
    <x v="2"/>
    <d v="2014-10-15T15:51:36"/>
    <x v="1177"/>
    <x v="1177"/>
    <x v="1177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x v="0"/>
    <n v="1408225452"/>
    <n v="1405633452"/>
    <b v="0"/>
    <n v="1"/>
    <b v="0"/>
    <s v="food/food trucks"/>
    <n v="6.666666666666667E-5"/>
    <n v="5"/>
    <x v="7"/>
    <s v="food trucks"/>
    <x v="2"/>
    <d v="2014-08-16T21:44:12"/>
    <x v="1178"/>
    <x v="1178"/>
    <x v="1178"/>
  </r>
  <r>
    <n v="1179"/>
    <s v="El Camion Roja"/>
    <s v="Mexican Style Food Truck, run by a Red Seal Chef, in a town with NO MEXICAN FOOD! That is a culinary emergency situation!"/>
    <x v="127"/>
    <n v="3200"/>
    <x v="2"/>
    <x v="5"/>
    <x v="5"/>
    <n v="1446052627"/>
    <n v="1443460627"/>
    <b v="0"/>
    <n v="5"/>
    <b v="0"/>
    <s v="food/food trucks"/>
    <n v="5.3333333333333337E-2"/>
    <n v="640"/>
    <x v="7"/>
    <s v="food trucks"/>
    <x v="2"/>
    <d v="2015-10-28T17:17:07"/>
    <x v="1179"/>
    <x v="1179"/>
    <x v="117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x v="0"/>
    <n v="1403983314"/>
    <n v="1400786514"/>
    <b v="0"/>
    <n v="85"/>
    <b v="0"/>
    <s v="food/food trucks"/>
    <n v="0.11749999999999999"/>
    <n v="69.117647058823536"/>
    <x v="7"/>
    <s v="food trucks"/>
    <x v="2"/>
    <d v="2014-06-28T19:21:54"/>
    <x v="1180"/>
    <x v="1180"/>
    <x v="1180"/>
  </r>
  <r>
    <n v="1181"/>
    <s v="Gringo Loco Tacos Food Truck"/>
    <s v="Bringing the best tacos to the streets of Chicago!"/>
    <x v="63"/>
    <n v="4"/>
    <x v="2"/>
    <x v="0"/>
    <x v="0"/>
    <n v="1425197321"/>
    <n v="1422605321"/>
    <b v="0"/>
    <n v="3"/>
    <b v="0"/>
    <s v="food/food trucks"/>
    <n v="8.0000000000000007E-5"/>
    <n v="1.3333333333333333"/>
    <x v="7"/>
    <s v="food trucks"/>
    <x v="2"/>
    <d v="2015-03-01T08:08:41"/>
    <x v="1181"/>
    <x v="1181"/>
    <x v="118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x v="0"/>
    <n v="1484239320"/>
    <n v="1482609088"/>
    <b v="0"/>
    <n v="4"/>
    <b v="0"/>
    <s v="food/food trucks"/>
    <n v="4.2000000000000003E-2"/>
    <n v="10.5"/>
    <x v="7"/>
    <s v="food trucks"/>
    <x v="2"/>
    <d v="2017-01-12T16:42:00"/>
    <x v="1182"/>
    <x v="1182"/>
    <x v="1182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x v="0"/>
    <n v="1478059140"/>
    <n v="1476391223"/>
    <b v="0"/>
    <n v="3"/>
    <b v="0"/>
    <s v="food/food trucks"/>
    <n v="0.04"/>
    <n v="33.333333333333336"/>
    <x v="7"/>
    <s v="food trucks"/>
    <x v="2"/>
    <d v="2016-11-02T03:59:00"/>
    <x v="1183"/>
    <x v="1183"/>
    <x v="1183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x v="1"/>
    <n v="1486391011"/>
    <n v="1483712611"/>
    <b v="0"/>
    <n v="375"/>
    <b v="1"/>
    <s v="photography/photobooks"/>
    <n v="1.0493636363636363"/>
    <n v="61.562666666666665"/>
    <x v="8"/>
    <s v="photobooks"/>
    <x v="0"/>
    <d v="2017-02-06T14:23:31"/>
    <x v="1184"/>
    <x v="1184"/>
    <x v="1184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x v="0"/>
    <n v="1433736000"/>
    <n v="1430945149"/>
    <b v="0"/>
    <n v="111"/>
    <b v="1"/>
    <s v="photography/photobooks"/>
    <n v="1.0544"/>
    <n v="118.73873873873873"/>
    <x v="8"/>
    <s v="photobooks"/>
    <x v="0"/>
    <d v="2015-06-08T04:00:00"/>
    <x v="1185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x v="1"/>
    <n v="1433198520"/>
    <n v="1430340195"/>
    <b v="0"/>
    <n v="123"/>
    <b v="1"/>
    <s v="photography/photobooks"/>
    <n v="1.0673333333333332"/>
    <n v="65.081300813008127"/>
    <x v="8"/>
    <s v="photobooks"/>
    <x v="0"/>
    <d v="2015-06-01T22:42:00"/>
    <x v="1186"/>
    <x v="1186"/>
    <x v="1186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x v="0"/>
    <n v="1431885600"/>
    <n v="1429133323"/>
    <b v="0"/>
    <n v="70"/>
    <b v="1"/>
    <s v="photography/photobooks"/>
    <n v="1.0412571428571429"/>
    <n v="130.15714285714284"/>
    <x v="8"/>
    <s v="photobooks"/>
    <x v="0"/>
    <d v="2015-05-17T18:00:00"/>
    <x v="1187"/>
    <x v="1187"/>
    <x v="1187"/>
  </r>
  <r>
    <n v="1188"/>
    <s v="Because Dance."/>
    <s v="A photobook of young dancers and their inspiring stories, photographed in beautiful and unique locations."/>
    <x v="13"/>
    <n v="3211"/>
    <x v="0"/>
    <x v="5"/>
    <x v="5"/>
    <n v="1482943740"/>
    <n v="1481129340"/>
    <b v="0"/>
    <n v="85"/>
    <b v="1"/>
    <s v="photography/photobooks"/>
    <n v="1.6054999999999999"/>
    <n v="37.776470588235291"/>
    <x v="8"/>
    <s v="photobooks"/>
    <x v="0"/>
    <d v="2016-12-28T16:49:00"/>
    <x v="1188"/>
    <x v="1188"/>
    <x v="1188"/>
  </r>
  <r>
    <n v="1189"/>
    <s v="Road Ramblers"/>
    <s v="A couple of experienced road trippers setting out for the big one. Six months traveling in a converted bus with a book at the end."/>
    <x v="7"/>
    <n v="9700"/>
    <x v="0"/>
    <x v="0"/>
    <x v="0"/>
    <n v="1467242995"/>
    <n v="1465428595"/>
    <b v="0"/>
    <n v="86"/>
    <b v="1"/>
    <s v="photography/photobooks"/>
    <n v="1.0777777777777777"/>
    <n v="112.79069767441861"/>
    <x v="8"/>
    <s v="photobooks"/>
    <x v="0"/>
    <d v="2016-06-29T23:29:55"/>
    <x v="1189"/>
    <x v="1189"/>
    <x v="1189"/>
  </r>
  <r>
    <n v="1190"/>
    <s v="The Reality Of Chronic Illness - The Book"/>
    <s v="A pairing of self portraiture and writing to shed light on the reality of life with chronic illness."/>
    <x v="2"/>
    <n v="675"/>
    <x v="0"/>
    <x v="0"/>
    <x v="0"/>
    <n v="1409500725"/>
    <n v="1406908725"/>
    <b v="0"/>
    <n v="13"/>
    <b v="1"/>
    <s v="photography/photobooks"/>
    <n v="1.35"/>
    <n v="51.92307692307692"/>
    <x v="8"/>
    <s v="photobooks"/>
    <x v="0"/>
    <d v="2014-08-31T15:58:45"/>
    <x v="1190"/>
    <x v="1190"/>
    <x v="119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x v="0"/>
    <n v="1458480560"/>
    <n v="1455892160"/>
    <b v="0"/>
    <n v="33"/>
    <b v="1"/>
    <s v="photography/photobooks"/>
    <n v="1.0907407407407408"/>
    <n v="89.242424242424249"/>
    <x v="8"/>
    <s v="photobooks"/>
    <x v="0"/>
    <d v="2016-03-20T13:29:20"/>
    <x v="1191"/>
    <x v="1191"/>
    <x v="1191"/>
  </r>
  <r>
    <n v="1192"/>
    <s v="Other Worlds - A Make 100 Project"/>
    <s v="A macro landscape photography art book &amp; limited edition prints. A Make 100 project."/>
    <x v="213"/>
    <n v="290"/>
    <x v="0"/>
    <x v="1"/>
    <x v="1"/>
    <n v="1486814978"/>
    <n v="1484222978"/>
    <b v="0"/>
    <n v="15"/>
    <b v="1"/>
    <s v="photography/photobooks"/>
    <n v="2.9"/>
    <n v="19.333333333333332"/>
    <x v="8"/>
    <s v="photobooks"/>
    <x v="0"/>
    <d v="2017-02-11T12:09:38"/>
    <x v="1192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x v="0"/>
    <n v="1460223453"/>
    <n v="1455043053"/>
    <b v="0"/>
    <n v="273"/>
    <b v="1"/>
    <s v="photography/photobooks"/>
    <n v="1.0395714285714286"/>
    <n v="79.967032967032964"/>
    <x v="8"/>
    <s v="photobooks"/>
    <x v="0"/>
    <d v="2016-04-09T17:37:33"/>
    <x v="1193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x v="3"/>
    <n v="1428493379"/>
    <n v="1425901379"/>
    <b v="0"/>
    <n v="714"/>
    <b v="1"/>
    <s v="photography/photobooks"/>
    <n v="3.2223999999999999"/>
    <n v="56.414565826330531"/>
    <x v="8"/>
    <s v="photobooks"/>
    <x v="0"/>
    <d v="2015-04-08T11:42:59"/>
    <x v="1194"/>
    <x v="1194"/>
    <x v="1194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x v="3"/>
    <n v="1450602000"/>
    <n v="1445415653"/>
    <b v="0"/>
    <n v="170"/>
    <b v="1"/>
    <s v="photography/photobooks"/>
    <n v="1.35"/>
    <n v="79.411764705882348"/>
    <x v="8"/>
    <s v="photobooks"/>
    <x v="0"/>
    <d v="2015-12-20T09:00:00"/>
    <x v="1195"/>
    <x v="1195"/>
    <x v="1195"/>
  </r>
  <r>
    <n v="1196"/>
    <s v="NAKED IBIZA - A Large Scale Photography Book by Dylan Rosser"/>
    <s v="A book of male nudes photographed on location in Ibiza over the last 4 years."/>
    <x v="107"/>
    <n v="39137"/>
    <x v="0"/>
    <x v="1"/>
    <x v="1"/>
    <n v="1450467539"/>
    <n v="1447875539"/>
    <b v="0"/>
    <n v="512"/>
    <b v="1"/>
    <s v="photography/photobooks"/>
    <n v="2.6991034482758622"/>
    <n v="76.439453125"/>
    <x v="8"/>
    <s v="photobooks"/>
    <x v="0"/>
    <d v="2015-12-18T19:38:59"/>
    <x v="1196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x v="0"/>
    <n v="1465797540"/>
    <n v="1463155034"/>
    <b v="0"/>
    <n v="314"/>
    <b v="1"/>
    <s v="photography/photobooks"/>
    <n v="2.5329333333333333"/>
    <n v="121"/>
    <x v="8"/>
    <s v="photobooks"/>
    <x v="0"/>
    <d v="2016-06-13T05:59:00"/>
    <x v="1197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x v="0"/>
    <n v="1451530800"/>
    <n v="1448463086"/>
    <b v="0"/>
    <n v="167"/>
    <b v="1"/>
    <s v="photography/photobooks"/>
    <n v="2.6059999999999999"/>
    <n v="54.616766467065865"/>
    <x v="8"/>
    <s v="photobooks"/>
    <x v="0"/>
    <d v="2015-12-31T03:00:00"/>
    <x v="1198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x v="1"/>
    <n v="1436380200"/>
    <n v="1433615400"/>
    <b v="0"/>
    <n v="9"/>
    <b v="1"/>
    <s v="photography/photobooks"/>
    <n v="1.0131677953348381"/>
    <n v="299.22222222222223"/>
    <x v="8"/>
    <s v="photobooks"/>
    <x v="0"/>
    <d v="2015-07-08T18:30:00"/>
    <x v="1199"/>
    <x v="1199"/>
    <x v="1199"/>
  </r>
  <r>
    <n v="1200"/>
    <s v="Modern Nomads"/>
    <s v="Modern Nomads Journal is an 88 page magazine style publication containing photo stories about Somalis in the Horn of Africa."/>
    <x v="225"/>
    <n v="6029"/>
    <x v="0"/>
    <x v="0"/>
    <x v="0"/>
    <n v="1429183656"/>
    <n v="1427369256"/>
    <b v="0"/>
    <n v="103"/>
    <b v="1"/>
    <s v="photography/photobooks"/>
    <n v="1.2560416666666667"/>
    <n v="58.533980582524272"/>
    <x v="8"/>
    <s v="photobooks"/>
    <x v="0"/>
    <d v="2015-04-16T11:27:36"/>
    <x v="1200"/>
    <x v="1200"/>
    <x v="120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x v="1"/>
    <n v="1468593246"/>
    <n v="1466001246"/>
    <b v="0"/>
    <n v="111"/>
    <b v="1"/>
    <s v="photography/photobooks"/>
    <n v="1.0243783333333334"/>
    <n v="55.371801801801809"/>
    <x v="8"/>
    <s v="photobooks"/>
    <x v="0"/>
    <d v="2016-07-15T14:34:06"/>
    <x v="1201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x v="2"/>
    <n v="1435388154"/>
    <n v="1432796154"/>
    <b v="0"/>
    <n v="271"/>
    <b v="1"/>
    <s v="photography/photobooks"/>
    <n v="1.99244"/>
    <n v="183.80442804428046"/>
    <x v="8"/>
    <s v="photobooks"/>
    <x v="0"/>
    <d v="2015-06-27T06:55:54"/>
    <x v="1202"/>
    <x v="1202"/>
    <x v="1202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x v="0"/>
    <n v="1433083527"/>
    <n v="1430491527"/>
    <b v="0"/>
    <n v="101"/>
    <b v="1"/>
    <s v="photography/photobooks"/>
    <n v="1.0245398773006136"/>
    <n v="165.34653465346534"/>
    <x v="8"/>
    <s v="photobooks"/>
    <x v="0"/>
    <d v="2015-05-31T14:45:27"/>
    <x v="1203"/>
    <x v="1203"/>
    <x v="1203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x v="0"/>
    <n v="1449205200"/>
    <n v="1445363833"/>
    <b v="0"/>
    <n v="57"/>
    <b v="1"/>
    <s v="photography/photobooks"/>
    <n v="1.0294615384615384"/>
    <n v="234.78947368421052"/>
    <x v="8"/>
    <s v="photobooks"/>
    <x v="0"/>
    <d v="2015-12-04T05:00:00"/>
    <x v="1204"/>
    <x v="1204"/>
    <x v="1204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x v="3"/>
    <n v="1434197351"/>
    <n v="1431605351"/>
    <b v="0"/>
    <n v="62"/>
    <b v="1"/>
    <s v="photography/photobooks"/>
    <n v="1.0086153846153847"/>
    <n v="211.48387096774192"/>
    <x v="8"/>
    <s v="photobooks"/>
    <x v="0"/>
    <d v="2015-06-13T12:09:11"/>
    <x v="1205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x v="3"/>
    <n v="1489238940"/>
    <n v="1486406253"/>
    <b v="0"/>
    <n v="32"/>
    <b v="1"/>
    <s v="photography/photobooks"/>
    <n v="1.1499999999999999"/>
    <n v="32.34375"/>
    <x v="8"/>
    <s v="photobooks"/>
    <x v="0"/>
    <d v="2017-03-11T13:29:00"/>
    <x v="1206"/>
    <x v="1206"/>
    <x v="1206"/>
  </r>
  <r>
    <n v="1207"/>
    <s v="ITALIANA"/>
    <s v="A humanistic photo book about ancestral &amp; post-modern Italy."/>
    <x v="227"/>
    <n v="17396"/>
    <x v="0"/>
    <x v="13"/>
    <x v="3"/>
    <n v="1459418400"/>
    <n v="1456827573"/>
    <b v="0"/>
    <n v="141"/>
    <b v="1"/>
    <s v="photography/photobooks"/>
    <n v="1.0416766467065868"/>
    <n v="123.37588652482269"/>
    <x v="8"/>
    <s v="photobooks"/>
    <x v="0"/>
    <d v="2016-03-31T10:00:00"/>
    <x v="1207"/>
    <x v="1207"/>
    <x v="1207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x v="0"/>
    <n v="1458835264"/>
    <n v="1456246864"/>
    <b v="0"/>
    <n v="75"/>
    <b v="1"/>
    <s v="photography/photobooks"/>
    <n v="1.5529999999999999"/>
    <n v="207.06666666666666"/>
    <x v="8"/>
    <s v="photobooks"/>
    <x v="0"/>
    <d v="2016-03-24T16:01:04"/>
    <x v="1208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x v="0"/>
    <n v="1488053905"/>
    <n v="1485461905"/>
    <b v="0"/>
    <n v="46"/>
    <b v="1"/>
    <s v="photography/photobooks"/>
    <n v="1.06"/>
    <n v="138.2608695652174"/>
    <x v="8"/>
    <s v="photobooks"/>
    <x v="0"/>
    <d v="2017-02-25T20:18:25"/>
    <x v="1209"/>
    <x v="1209"/>
    <x v="1209"/>
  </r>
  <r>
    <n v="1210"/>
    <s v="Det Andra GÃ¶teborg"/>
    <s v="En fotobok om livet i det enda andra GÃ¶teborg i vÃ¤rlden"/>
    <x v="22"/>
    <n v="50863"/>
    <x v="0"/>
    <x v="11"/>
    <x v="9"/>
    <n v="1433106000"/>
    <n v="1431124572"/>
    <b v="0"/>
    <n v="103"/>
    <b v="1"/>
    <s v="photography/photobooks"/>
    <n v="2.5431499999999998"/>
    <n v="493.81553398058253"/>
    <x v="8"/>
    <s v="photobooks"/>
    <x v="0"/>
    <d v="2015-05-31T21:00:00"/>
    <x v="1210"/>
    <x v="1210"/>
    <x v="1210"/>
  </r>
  <r>
    <n v="1211"/>
    <s v="500 Views of Japan"/>
    <s v="From 2010 to 2015, I took over 15 000 photos in Japan. Here's 500 of them. Landscape, city view, people and so much more!"/>
    <x v="28"/>
    <n v="1011"/>
    <x v="0"/>
    <x v="5"/>
    <x v="5"/>
    <n v="1465505261"/>
    <n v="1464209261"/>
    <b v="0"/>
    <n v="6"/>
    <b v="1"/>
    <s v="photography/photobooks"/>
    <n v="1.0109999999999999"/>
    <n v="168.5"/>
    <x v="8"/>
    <s v="photobooks"/>
    <x v="0"/>
    <d v="2016-06-09T20:47:41"/>
    <x v="1211"/>
    <x v="1211"/>
    <x v="121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x v="0"/>
    <n v="1448586000"/>
    <n v="1447195695"/>
    <b v="0"/>
    <n v="83"/>
    <b v="1"/>
    <s v="photography/photobooks"/>
    <n v="1.2904"/>
    <n v="38.867469879518069"/>
    <x v="8"/>
    <s v="photobooks"/>
    <x v="0"/>
    <d v="2015-11-27T01:00:00"/>
    <x v="1212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x v="1"/>
    <n v="1485886100"/>
    <n v="1482862100"/>
    <b v="0"/>
    <n v="108"/>
    <b v="1"/>
    <s v="photography/photobooks"/>
    <n v="1.0223076923076924"/>
    <n v="61.527777777777779"/>
    <x v="8"/>
    <s v="photobooks"/>
    <x v="0"/>
    <d v="2017-01-31T18:08:20"/>
    <x v="1213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x v="0"/>
    <n v="1433880605"/>
    <n v="1428696605"/>
    <b v="0"/>
    <n v="25"/>
    <b v="1"/>
    <s v="photography/photobooks"/>
    <n v="1.3180000000000001"/>
    <n v="105.44"/>
    <x v="8"/>
    <s v="photobooks"/>
    <x v="0"/>
    <d v="2015-06-09T20:10:05"/>
    <x v="1214"/>
    <x v="1214"/>
    <x v="1214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x v="0"/>
    <n v="1401487756"/>
    <n v="1398895756"/>
    <b v="0"/>
    <n v="549"/>
    <b v="1"/>
    <s v="photography/photobooks"/>
    <n v="7.8608020000000005"/>
    <n v="71.592003642987251"/>
    <x v="8"/>
    <s v="photobooks"/>
    <x v="0"/>
    <d v="2014-05-30T22:09:16"/>
    <x v="1215"/>
    <x v="1215"/>
    <x v="1215"/>
  </r>
  <r>
    <n v="1216"/>
    <s v="In Training: a book of Bonsai photographs"/>
    <s v="A fine art photography book taking a new look at the art of bonsai."/>
    <x v="32"/>
    <n v="20398"/>
    <x v="0"/>
    <x v="0"/>
    <x v="0"/>
    <n v="1443826980"/>
    <n v="1441032457"/>
    <b v="0"/>
    <n v="222"/>
    <b v="1"/>
    <s v="photography/photobooks"/>
    <n v="1.4570000000000001"/>
    <n v="91.882882882882882"/>
    <x v="8"/>
    <s v="photobooks"/>
    <x v="0"/>
    <d v="2015-10-02T23:03:00"/>
    <x v="1216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x v="0"/>
    <n v="1468524340"/>
    <n v="1465932340"/>
    <b v="0"/>
    <n v="183"/>
    <b v="1"/>
    <s v="photography/photobooks"/>
    <n v="1.026"/>
    <n v="148.57377049180329"/>
    <x v="8"/>
    <s v="photobooks"/>
    <x v="0"/>
    <d v="2016-07-14T19:25:40"/>
    <x v="1217"/>
    <x v="1217"/>
    <x v="1217"/>
  </r>
  <r>
    <n v="1218"/>
    <s v="The Alaska Range"/>
    <s v="The Mountaineers Books and I, Carl Battreall, have teamed up to create the first photography book of the legendary Alaska Range."/>
    <x v="7"/>
    <n v="15505"/>
    <x v="0"/>
    <x v="0"/>
    <x v="0"/>
    <n v="1446346800"/>
    <n v="1443714800"/>
    <b v="0"/>
    <n v="89"/>
    <b v="1"/>
    <s v="photography/photobooks"/>
    <n v="1.7227777777777777"/>
    <n v="174.2134831460674"/>
    <x v="8"/>
    <s v="photobooks"/>
    <x v="0"/>
    <d v="2015-11-01T03:00:00"/>
    <x v="1218"/>
    <x v="1218"/>
    <x v="1218"/>
  </r>
  <r>
    <n v="1219"/>
    <s v="The Box"/>
    <s v="The Box is a fine art book of Ron Amato's innovative and seductive photography project."/>
    <x v="229"/>
    <n v="26024"/>
    <x v="0"/>
    <x v="0"/>
    <x v="0"/>
    <n v="1476961513"/>
    <n v="1474369513"/>
    <b v="0"/>
    <n v="253"/>
    <b v="1"/>
    <s v="photography/photobooks"/>
    <n v="1.5916819571865444"/>
    <n v="102.86166007905139"/>
    <x v="8"/>
    <s v="photobooks"/>
    <x v="0"/>
    <d v="2016-10-20T11:05:13"/>
    <x v="1219"/>
    <x v="1219"/>
    <x v="1219"/>
  </r>
  <r>
    <n v="1220"/>
    <s v="All The People"/>
    <s v="A beautiful photo art book of portraits and conversations with people that may expand your idea of gender."/>
    <x v="36"/>
    <n v="15565"/>
    <x v="0"/>
    <x v="12"/>
    <x v="3"/>
    <n v="1440515112"/>
    <n v="1437923112"/>
    <b v="0"/>
    <n v="140"/>
    <b v="1"/>
    <s v="photography/photobooks"/>
    <n v="1.0376666666666667"/>
    <n v="111.17857142857143"/>
    <x v="8"/>
    <s v="photobooks"/>
    <x v="0"/>
    <d v="2015-08-25T15:05:12"/>
    <x v="12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x v="1"/>
    <n v="1480809600"/>
    <n v="1478431488"/>
    <b v="0"/>
    <n v="103"/>
    <b v="1"/>
    <s v="photography/photobooks"/>
    <n v="1.1140954545454547"/>
    <n v="23.796213592233013"/>
    <x v="8"/>
    <s v="photobooks"/>
    <x v="0"/>
    <d v="2016-12-04T00:00:00"/>
    <x v="1221"/>
    <x v="1221"/>
    <x v="1221"/>
  </r>
  <r>
    <n v="1222"/>
    <s v="Project Pilgrim"/>
    <s v="Project Pilgrim is my effort to work towards normalizing mental health."/>
    <x v="23"/>
    <n v="11215"/>
    <x v="0"/>
    <x v="5"/>
    <x v="5"/>
    <n v="1459483200"/>
    <n v="1456852647"/>
    <b v="0"/>
    <n v="138"/>
    <b v="1"/>
    <s v="photography/photobooks"/>
    <n v="2.80375"/>
    <n v="81.268115942028984"/>
    <x v="8"/>
    <s v="photobooks"/>
    <x v="0"/>
    <d v="2016-04-01T04:00:00"/>
    <x v="1222"/>
    <x v="1222"/>
    <x v="1222"/>
  </r>
  <r>
    <n v="1223"/>
    <s v="YOSEMITE PEOPLE"/>
    <s v="A photography book focusing on the people rather than the nature at Yosemite National Park."/>
    <x v="230"/>
    <n v="22197"/>
    <x v="0"/>
    <x v="0"/>
    <x v="0"/>
    <n v="1478754909"/>
    <n v="1476159309"/>
    <b v="0"/>
    <n v="191"/>
    <b v="1"/>
    <s v="photography/photobooks"/>
    <n v="1.1210606060606061"/>
    <n v="116.21465968586388"/>
    <x v="8"/>
    <s v="photobooks"/>
    <x v="0"/>
    <d v="2016-11-10T05:15:09"/>
    <x v="1223"/>
    <x v="1223"/>
    <x v="1223"/>
  </r>
  <r>
    <n v="1224"/>
    <s v="&quot;I Dreamed Last Night&quot; Album (Canceled)"/>
    <s v="Modern Celtic influenced CD.  Help me finish what I started before the stroke."/>
    <x v="36"/>
    <n v="1060"/>
    <x v="1"/>
    <x v="0"/>
    <x v="0"/>
    <n v="1402060302"/>
    <n v="1396876302"/>
    <b v="0"/>
    <n v="18"/>
    <b v="0"/>
    <s v="music/world music"/>
    <n v="7.0666666666666669E-2"/>
    <n v="58.888888888888886"/>
    <x v="4"/>
    <s v="world music"/>
    <x v="1"/>
    <d v="2014-06-06T13:11:42"/>
    <x v="1224"/>
    <x v="1224"/>
    <x v="1224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x v="0"/>
    <n v="1382478278"/>
    <n v="1377294278"/>
    <b v="0"/>
    <n v="3"/>
    <b v="0"/>
    <s v="music/world music"/>
    <n v="4.3999999999999997E-2"/>
    <n v="44"/>
    <x v="4"/>
    <s v="world music"/>
    <x v="1"/>
    <d v="2013-10-22T21:44:38"/>
    <x v="1225"/>
    <x v="1225"/>
    <x v="1225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x v="0"/>
    <n v="1398042000"/>
    <n v="1395089981"/>
    <b v="0"/>
    <n v="40"/>
    <b v="0"/>
    <s v="music/world music"/>
    <n v="3.8739999999999997E-2"/>
    <n v="48.424999999999997"/>
    <x v="4"/>
    <s v="world music"/>
    <x v="1"/>
    <d v="2014-04-21T01:00:00"/>
    <x v="1226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x v="0"/>
    <n v="1407394800"/>
    <n v="1404770616"/>
    <b v="0"/>
    <n v="0"/>
    <b v="0"/>
    <s v="music/world music"/>
    <n v="0"/>
    <n v="0"/>
    <x v="4"/>
    <s v="world music"/>
    <x v="1"/>
    <d v="2014-08-07T07:00:00"/>
    <x v="1227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x v="0"/>
    <n v="1317231008"/>
    <n v="1312047008"/>
    <b v="0"/>
    <n v="24"/>
    <b v="0"/>
    <s v="music/world music"/>
    <n v="0.29299999999999998"/>
    <n v="61.041666666666664"/>
    <x v="4"/>
    <s v="world music"/>
    <x v="1"/>
    <d v="2011-09-28T17:30:08"/>
    <x v="1228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x v="0"/>
    <n v="1334592000"/>
    <n v="1331982127"/>
    <b v="0"/>
    <n v="1"/>
    <b v="0"/>
    <s v="music/world music"/>
    <n v="9.0909090909090905E-3"/>
    <n v="25"/>
    <x v="4"/>
    <s v="world music"/>
    <x v="1"/>
    <d v="2012-04-16T16:00:00"/>
    <x v="1229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x v="0"/>
    <n v="1298589630"/>
    <n v="1295997630"/>
    <b v="0"/>
    <n v="0"/>
    <b v="0"/>
    <s v="music/world music"/>
    <n v="0"/>
    <n v="0"/>
    <x v="4"/>
    <s v="world music"/>
    <x v="1"/>
    <d v="2011-02-24T23:20:30"/>
    <x v="1230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x v="0"/>
    <n v="1440723600"/>
    <n v="1436394968"/>
    <b v="0"/>
    <n v="0"/>
    <b v="0"/>
    <s v="music/world music"/>
    <n v="0"/>
    <n v="0"/>
    <x v="4"/>
    <s v="world music"/>
    <x v="1"/>
    <d v="2015-08-28T01:00:00"/>
    <x v="123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x v="0"/>
    <n v="1381090870"/>
    <n v="1377030070"/>
    <b v="0"/>
    <n v="1"/>
    <b v="0"/>
    <s v="music/world music"/>
    <n v="8.0000000000000002E-3"/>
    <n v="40"/>
    <x v="4"/>
    <s v="world music"/>
    <x v="1"/>
    <d v="2013-10-06T20:21:10"/>
    <x v="1232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x v="0"/>
    <n v="1329864374"/>
    <n v="1328049974"/>
    <b v="0"/>
    <n v="6"/>
    <b v="0"/>
    <s v="music/world music"/>
    <n v="0.11600000000000001"/>
    <n v="19.333333333333332"/>
    <x v="4"/>
    <s v="world music"/>
    <x v="1"/>
    <d v="2012-02-21T22:46:14"/>
    <x v="1233"/>
    <x v="1233"/>
    <x v="1233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x v="1"/>
    <n v="1422903342"/>
    <n v="1420311342"/>
    <b v="0"/>
    <n v="0"/>
    <b v="0"/>
    <s v="music/world music"/>
    <n v="0"/>
    <n v="0"/>
    <x v="4"/>
    <s v="world music"/>
    <x v="1"/>
    <d v="2015-02-02T18:55:42"/>
    <x v="1234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x v="0"/>
    <n v="1387077299"/>
    <n v="1383621299"/>
    <b v="0"/>
    <n v="6"/>
    <b v="0"/>
    <s v="music/world music"/>
    <n v="2.787363950092912E-2"/>
    <n v="35"/>
    <x v="4"/>
    <s v="world music"/>
    <x v="1"/>
    <d v="2013-12-15T03:14:59"/>
    <x v="1235"/>
    <x v="1235"/>
    <x v="1235"/>
  </r>
  <r>
    <n v="1236"/>
    <s v="&quot;Volando&quot; CD Release (Canceled)"/>
    <s v="Raising money to give the musicians their due."/>
    <x v="30"/>
    <n v="0"/>
    <x v="1"/>
    <x v="0"/>
    <x v="0"/>
    <n v="1343491200"/>
    <n v="1342801164"/>
    <b v="0"/>
    <n v="0"/>
    <b v="0"/>
    <s v="music/world music"/>
    <n v="0"/>
    <n v="0"/>
    <x v="4"/>
    <s v="world music"/>
    <x v="1"/>
    <d v="2012-07-28T16:00:00"/>
    <x v="1236"/>
    <x v="1236"/>
    <x v="1236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x v="0"/>
    <n v="1345790865"/>
    <n v="1344062865"/>
    <b v="0"/>
    <n v="0"/>
    <b v="0"/>
    <s v="music/world music"/>
    <n v="0"/>
    <n v="0"/>
    <x v="4"/>
    <s v="world music"/>
    <x v="1"/>
    <d v="2012-08-24T06:47:45"/>
    <x v="1237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x v="0"/>
    <n v="1312641536"/>
    <n v="1310049536"/>
    <b v="0"/>
    <n v="3"/>
    <b v="0"/>
    <s v="music/world music"/>
    <n v="0.17799999999999999"/>
    <n v="59.333333333333336"/>
    <x v="4"/>
    <s v="world music"/>
    <x v="1"/>
    <d v="2011-08-06T14:38:56"/>
    <x v="1238"/>
    <x v="1238"/>
    <x v="1238"/>
  </r>
  <r>
    <n v="1239"/>
    <s v="Help Calmenco! finance new CD and Tour (Canceled)"/>
    <s v="Please consider helping us with our new CD and Riverdance Tour"/>
    <x v="30"/>
    <n v="0"/>
    <x v="1"/>
    <x v="0"/>
    <x v="0"/>
    <n v="1325804767"/>
    <n v="1323212767"/>
    <b v="0"/>
    <n v="0"/>
    <b v="0"/>
    <s v="music/world music"/>
    <n v="0"/>
    <n v="0"/>
    <x v="4"/>
    <s v="world music"/>
    <x v="1"/>
    <d v="2012-01-05T23:06:07"/>
    <x v="1239"/>
    <x v="1239"/>
    <x v="1239"/>
  </r>
  <r>
    <n v="1240"/>
    <s v="Message of Peace, Love &amp; Unity (Canceled)"/>
    <s v="Sharing positive vibes of Peace, Love &amp; Unity with the World through conscious Reggae Music!"/>
    <x v="6"/>
    <n v="241"/>
    <x v="1"/>
    <x v="0"/>
    <x v="0"/>
    <n v="1373665860"/>
    <n v="1368579457"/>
    <b v="0"/>
    <n v="8"/>
    <b v="0"/>
    <s v="music/world music"/>
    <n v="3.0124999999999999E-2"/>
    <n v="30.125"/>
    <x v="4"/>
    <s v="world music"/>
    <x v="1"/>
    <d v="2013-07-12T21:51:00"/>
    <x v="1240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x v="0"/>
    <n v="1414994340"/>
    <n v="1413057980"/>
    <b v="0"/>
    <n v="34"/>
    <b v="0"/>
    <s v="music/world music"/>
    <n v="0.50739999999999996"/>
    <n v="74.617647058823536"/>
    <x v="4"/>
    <s v="world music"/>
    <x v="1"/>
    <d v="2014-11-03T05:59:00"/>
    <x v="1241"/>
    <x v="1241"/>
    <x v="124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x v="0"/>
    <n v="1315747080"/>
    <n v="1314417502"/>
    <b v="0"/>
    <n v="1"/>
    <b v="0"/>
    <s v="music/world music"/>
    <n v="5.4884742041712408E-3"/>
    <n v="5"/>
    <x v="4"/>
    <s v="world music"/>
    <x v="1"/>
    <d v="2011-09-11T13:18:00"/>
    <x v="1242"/>
    <x v="1242"/>
    <x v="1242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x v="0"/>
    <n v="1310158800"/>
    <n v="1304888771"/>
    <b v="0"/>
    <n v="38"/>
    <b v="0"/>
    <s v="music/world music"/>
    <n v="0.14091666666666666"/>
    <n v="44.5"/>
    <x v="4"/>
    <s v="world music"/>
    <x v="1"/>
    <d v="2011-07-08T21:00:00"/>
    <x v="1243"/>
    <x v="1243"/>
    <x v="1243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x v="0"/>
    <n v="1366664400"/>
    <n v="1363981723"/>
    <b v="1"/>
    <n v="45"/>
    <b v="1"/>
    <s v="music/rock"/>
    <n v="1.038"/>
    <n v="46.133333333333333"/>
    <x v="4"/>
    <s v="rock"/>
    <x v="0"/>
    <d v="2013-04-22T21:00:00"/>
    <x v="1244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x v="0"/>
    <n v="1402755834"/>
    <n v="1400163834"/>
    <b v="1"/>
    <n v="17"/>
    <b v="1"/>
    <s v="music/rock"/>
    <n v="1.2024999999999999"/>
    <n v="141.47058823529412"/>
    <x v="4"/>
    <s v="rock"/>
    <x v="0"/>
    <d v="2014-06-14T14:23:54"/>
    <x v="1245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x v="0"/>
    <n v="1323136949"/>
    <n v="1319245349"/>
    <b v="1"/>
    <n v="31"/>
    <b v="1"/>
    <s v="music/rock"/>
    <n v="1.17"/>
    <n v="75.483870967741936"/>
    <x v="4"/>
    <s v="rock"/>
    <x v="0"/>
    <d v="2011-12-06T02:02:29"/>
    <x v="1246"/>
    <x v="1246"/>
    <x v="1246"/>
  </r>
  <r>
    <n v="1247"/>
    <s v="BRAIN DEAD to record debut EP with SLAYER producer!"/>
    <s v="BRAIN DEAD is going to record their debut EP and they need your help, Bozos!"/>
    <x v="8"/>
    <n v="4275"/>
    <x v="0"/>
    <x v="0"/>
    <x v="0"/>
    <n v="1367823655"/>
    <n v="1365231655"/>
    <b v="1"/>
    <n v="50"/>
    <b v="1"/>
    <s v="music/rock"/>
    <n v="1.2214285714285715"/>
    <n v="85.5"/>
    <x v="4"/>
    <s v="rock"/>
    <x v="0"/>
    <d v="2013-05-06T07:00:55"/>
    <x v="1247"/>
    <x v="1247"/>
    <x v="1247"/>
  </r>
  <r>
    <n v="1248"/>
    <s v="The Vandies // Full length album!"/>
    <s v="The Vandies make pop rock in glorious Portland, Oregon. Help us fund our first full length album!"/>
    <x v="30"/>
    <n v="3791"/>
    <x v="0"/>
    <x v="0"/>
    <x v="0"/>
    <n v="1402642740"/>
    <n v="1399563953"/>
    <b v="1"/>
    <n v="59"/>
    <b v="1"/>
    <s v="music/rock"/>
    <n v="1.5164"/>
    <n v="64.254237288135599"/>
    <x v="4"/>
    <s v="rock"/>
    <x v="0"/>
    <d v="2014-06-13T06:59:00"/>
    <x v="1248"/>
    <x v="1248"/>
    <x v="1248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x v="0"/>
    <n v="1341683211"/>
    <n v="1339091211"/>
    <b v="1"/>
    <n v="81"/>
    <b v="1"/>
    <s v="music/rock"/>
    <n v="1.0444"/>
    <n v="64.46913580246914"/>
    <x v="4"/>
    <s v="rock"/>
    <x v="0"/>
    <d v="2012-07-07T17:46:51"/>
    <x v="1249"/>
    <x v="1249"/>
    <x v="1249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x v="0"/>
    <n v="1410017131"/>
    <n v="1406129131"/>
    <b v="1"/>
    <n v="508"/>
    <b v="1"/>
    <s v="music/rock"/>
    <n v="2.0015333333333332"/>
    <n v="118.2007874015748"/>
    <x v="4"/>
    <s v="rock"/>
    <x v="0"/>
    <d v="2014-09-06T15:25:31"/>
    <x v="1250"/>
    <x v="1250"/>
    <x v="1250"/>
  </r>
  <r>
    <n v="1251"/>
    <s v="Jack Oblivian Harlan t Bobo Limes european tour"/>
    <s v="A tour of europe with 3 memphis artist, Jack Oblivian, Harlan T Bobo and Shawn Cripps."/>
    <x v="12"/>
    <n v="6108"/>
    <x v="0"/>
    <x v="0"/>
    <x v="0"/>
    <n v="1316979167"/>
    <n v="1311795167"/>
    <b v="1"/>
    <n v="74"/>
    <b v="1"/>
    <s v="music/rock"/>
    <n v="1.018"/>
    <n v="82.540540540540547"/>
    <x v="4"/>
    <s v="rock"/>
    <x v="0"/>
    <d v="2011-09-25T19:32:47"/>
    <x v="125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x v="0"/>
    <n v="1382658169"/>
    <n v="1380238969"/>
    <b v="1"/>
    <n v="141"/>
    <b v="1"/>
    <s v="music/rock"/>
    <n v="1.3765714285714286"/>
    <n v="34.170212765957444"/>
    <x v="4"/>
    <s v="rock"/>
    <x v="0"/>
    <d v="2013-10-24T23:42:49"/>
    <x v="1252"/>
    <x v="1252"/>
    <x v="1252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x v="0"/>
    <n v="1409770107"/>
    <n v="1407178107"/>
    <b v="1"/>
    <n v="711"/>
    <b v="1"/>
    <s v="music/rock"/>
    <n v="3038.3319999999999"/>
    <n v="42.73322081575246"/>
    <x v="4"/>
    <s v="rock"/>
    <x v="0"/>
    <d v="2014-09-03T18:48:27"/>
    <x v="1253"/>
    <x v="1253"/>
    <x v="1253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x v="0"/>
    <n v="1293857940"/>
    <n v="1288968886"/>
    <b v="1"/>
    <n v="141"/>
    <b v="1"/>
    <s v="music/rock"/>
    <n v="1.9885074626865671"/>
    <n v="94.489361702127653"/>
    <x v="4"/>
    <s v="rock"/>
    <x v="0"/>
    <d v="2011-01-01T04:59:00"/>
    <x v="1254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x v="0"/>
    <n v="1385932652"/>
    <n v="1383337052"/>
    <b v="1"/>
    <n v="109"/>
    <b v="1"/>
    <s v="music/rock"/>
    <n v="2.0236666666666667"/>
    <n v="55.697247706422019"/>
    <x v="4"/>
    <s v="rock"/>
    <x v="0"/>
    <d v="2013-12-01T21:17:32"/>
    <x v="1255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x v="0"/>
    <n v="1329084231"/>
    <n v="1326492231"/>
    <b v="1"/>
    <n v="361"/>
    <b v="1"/>
    <s v="music/rock"/>
    <n v="1.1796376666666666"/>
    <n v="98.030831024930734"/>
    <x v="4"/>
    <s v="rock"/>
    <x v="0"/>
    <d v="2012-02-12T22:03:51"/>
    <x v="1256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x v="0"/>
    <n v="1301792590"/>
    <n v="1297562590"/>
    <b v="1"/>
    <n v="176"/>
    <b v="1"/>
    <s v="music/rock"/>
    <n v="2.9472727272727273"/>
    <n v="92.102272727272734"/>
    <x v="4"/>
    <s v="rock"/>
    <x v="0"/>
    <d v="2011-04-03T01:03:10"/>
    <x v="1257"/>
    <x v="1257"/>
    <x v="1257"/>
  </r>
  <r>
    <n v="1258"/>
    <s v="Mustard Plug New Record!"/>
    <s v="Mustard Plug needs help funding their new record.  Please help the Grand Rapids, MI band put out their 7th record!"/>
    <x v="14"/>
    <n v="25577.56"/>
    <x v="0"/>
    <x v="0"/>
    <x v="0"/>
    <n v="1377960012"/>
    <n v="1375368012"/>
    <b v="1"/>
    <n v="670"/>
    <b v="1"/>
    <s v="music/rock"/>
    <n v="2.1314633333333335"/>
    <n v="38.175462686567165"/>
    <x v="4"/>
    <s v="rock"/>
    <x v="0"/>
    <d v="2013-08-31T14:40:12"/>
    <x v="1258"/>
    <x v="1258"/>
    <x v="1258"/>
  </r>
  <r>
    <n v="1259"/>
    <s v="Help Falling From One complete their CD!!!"/>
    <s v="Falling From One is currently in the studio recording their first CD and they need your help!"/>
    <x v="30"/>
    <n v="2606"/>
    <x v="0"/>
    <x v="0"/>
    <x v="0"/>
    <n v="1402286340"/>
    <n v="1399504664"/>
    <b v="1"/>
    <n v="96"/>
    <b v="1"/>
    <s v="music/rock"/>
    <n v="1.0424"/>
    <n v="27.145833333333332"/>
    <x v="4"/>
    <s v="rock"/>
    <x v="0"/>
    <d v="2014-06-09T03:59:00"/>
    <x v="1259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x v="0"/>
    <n v="1393445620"/>
    <n v="1390853620"/>
    <b v="1"/>
    <n v="74"/>
    <b v="1"/>
    <s v="music/rock"/>
    <n v="1.1366666666666667"/>
    <n v="50.689189189189186"/>
    <x v="4"/>
    <s v="rock"/>
    <x v="0"/>
    <d v="2014-02-26T20:13:40"/>
    <x v="1260"/>
    <x v="1260"/>
    <x v="1260"/>
  </r>
  <r>
    <n v="1261"/>
    <s v="The Puget EP's Vinyl Release"/>
    <s v="We just recorded a stellar EP and we're trying to put it out on vinyl.  Can you help these punx out?"/>
    <x v="13"/>
    <n v="2025"/>
    <x v="0"/>
    <x v="0"/>
    <x v="0"/>
    <n v="1390983227"/>
    <n v="1388391227"/>
    <b v="1"/>
    <n v="52"/>
    <b v="1"/>
    <s v="music/rock"/>
    <n v="1.0125"/>
    <n v="38.942307692307693"/>
    <x v="4"/>
    <s v="rock"/>
    <x v="0"/>
    <d v="2014-01-29T08:13:47"/>
    <x v="126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x v="5"/>
    <n v="1392574692"/>
    <n v="1389982692"/>
    <b v="1"/>
    <n v="105"/>
    <b v="1"/>
    <s v="music/rock"/>
    <n v="1.2541538461538462"/>
    <n v="77.638095238095232"/>
    <x v="4"/>
    <s v="rock"/>
    <x v="0"/>
    <d v="2014-02-16T18:18:12"/>
    <x v="1262"/>
    <x v="1262"/>
    <x v="1262"/>
  </r>
  <r>
    <n v="1263"/>
    <s v="New Tropic Bombs EP ~ &quot;Return to Bomber Bay&quot;"/>
    <s v="A fresh batch of chaos from Toledo, Ohio's reggae-rockers, Tropic Bombs!"/>
    <x v="15"/>
    <n v="1785"/>
    <x v="0"/>
    <x v="0"/>
    <x v="0"/>
    <n v="1396054800"/>
    <n v="1393034470"/>
    <b v="1"/>
    <n v="41"/>
    <b v="1"/>
    <s v="music/rock"/>
    <n v="1.19"/>
    <n v="43.536585365853661"/>
    <x v="4"/>
    <s v="rock"/>
    <x v="0"/>
    <d v="2014-03-29T01:00:00"/>
    <x v="1263"/>
    <x v="1263"/>
    <x v="126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x v="0"/>
    <n v="1383062083"/>
    <n v="1380556483"/>
    <b v="1"/>
    <n v="34"/>
    <b v="1"/>
    <s v="music/rock"/>
    <n v="1.6646153846153846"/>
    <n v="31.823529411764707"/>
    <x v="4"/>
    <s v="rock"/>
    <x v="0"/>
    <d v="2013-10-29T15:54:43"/>
    <x v="1264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x v="0"/>
    <n v="1291131815"/>
    <n v="1287071015"/>
    <b v="1"/>
    <n v="66"/>
    <b v="1"/>
    <s v="music/rock"/>
    <n v="1.1914771428571429"/>
    <n v="63.184393939393942"/>
    <x v="4"/>
    <s v="rock"/>
    <x v="0"/>
    <d v="2010-11-30T15:43:35"/>
    <x v="1265"/>
    <x v="1265"/>
    <x v="1265"/>
  </r>
  <r>
    <n v="1266"/>
    <s v="Sensory Station's First EP"/>
    <s v="We are looking to record our first EP produced by Aaron Harris (ISIS/Palms) at Studio West."/>
    <x v="196"/>
    <n v="9545"/>
    <x v="0"/>
    <x v="0"/>
    <x v="0"/>
    <n v="1389474145"/>
    <n v="1386882145"/>
    <b v="1"/>
    <n v="50"/>
    <b v="1"/>
    <s v="music/rock"/>
    <n v="1.0047368421052632"/>
    <n v="190.9"/>
    <x v="4"/>
    <s v="rock"/>
    <x v="0"/>
    <d v="2014-01-11T21:02:25"/>
    <x v="1266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x v="0"/>
    <n v="1374674558"/>
    <n v="1372082558"/>
    <b v="1"/>
    <n v="159"/>
    <b v="1"/>
    <s v="music/rock"/>
    <n v="1.018"/>
    <n v="140.85534591194968"/>
    <x v="4"/>
    <s v="rock"/>
    <x v="0"/>
    <d v="2013-07-24T14:02:38"/>
    <x v="1267"/>
    <x v="1267"/>
    <x v="1267"/>
  </r>
  <r>
    <n v="1268"/>
    <s v="Full Devil Jacket 2nd Album Release"/>
    <s v="Full Devil Jacket Is releasing their first record in over 12 yrs and we want you to be a part of it!"/>
    <x v="14"/>
    <n v="14000"/>
    <x v="0"/>
    <x v="0"/>
    <x v="0"/>
    <n v="1379708247"/>
    <n v="1377116247"/>
    <b v="1"/>
    <n v="182"/>
    <b v="1"/>
    <s v="music/rock"/>
    <n v="1.1666666666666667"/>
    <n v="76.92307692307692"/>
    <x v="4"/>
    <s v="rock"/>
    <x v="0"/>
    <d v="2013-09-20T20:17:27"/>
    <x v="1268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x v="0"/>
    <n v="1460764800"/>
    <n v="1458157512"/>
    <b v="1"/>
    <n v="206"/>
    <b v="1"/>
    <s v="music/rock"/>
    <n v="1.0864893617021276"/>
    <n v="99.15533980582525"/>
    <x v="4"/>
    <s v="rock"/>
    <x v="0"/>
    <d v="2016-04-16T00:00:00"/>
    <x v="1269"/>
    <x v="1269"/>
    <x v="1269"/>
  </r>
  <r>
    <n v="1270"/>
    <s v="Resolution15 records their next album, Svaha"/>
    <s v="We make awake metal using violins in place of guitars and want to record a full length album."/>
    <x v="3"/>
    <n v="11472"/>
    <x v="0"/>
    <x v="0"/>
    <x v="0"/>
    <n v="1332704042"/>
    <n v="1327523642"/>
    <b v="1"/>
    <n v="169"/>
    <b v="1"/>
    <s v="music/rock"/>
    <n v="1.1472"/>
    <n v="67.881656804733723"/>
    <x v="4"/>
    <s v="rock"/>
    <x v="0"/>
    <d v="2012-03-25T19:34:02"/>
    <x v="1270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x v="0"/>
    <n v="1384363459"/>
    <n v="1381767859"/>
    <b v="1"/>
    <n v="31"/>
    <b v="1"/>
    <s v="music/rock"/>
    <n v="1.018"/>
    <n v="246.29032258064515"/>
    <x v="4"/>
    <s v="rock"/>
    <x v="0"/>
    <d v="2013-11-13T17:24:19"/>
    <x v="1271"/>
    <x v="1271"/>
    <x v="127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x v="0"/>
    <n v="1276574400"/>
    <n v="1270576379"/>
    <b v="1"/>
    <n v="28"/>
    <b v="1"/>
    <s v="music/rock"/>
    <n v="1.06"/>
    <n v="189.28571428571428"/>
    <x v="4"/>
    <s v="rock"/>
    <x v="0"/>
    <d v="2010-06-15T04:00:00"/>
    <x v="1272"/>
    <x v="1272"/>
    <x v="1272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x v="5"/>
    <n v="1409506291"/>
    <n v="1406914291"/>
    <b v="1"/>
    <n v="54"/>
    <b v="1"/>
    <s v="music/rock"/>
    <n v="1.0349999999999999"/>
    <n v="76.666666666666671"/>
    <x v="4"/>
    <s v="rock"/>
    <x v="0"/>
    <d v="2014-08-31T17:31:31"/>
    <x v="1273"/>
    <x v="1273"/>
    <x v="127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x v="0"/>
    <n v="1346344425"/>
    <n v="1343320425"/>
    <b v="1"/>
    <n v="467"/>
    <b v="1"/>
    <s v="music/rock"/>
    <n v="1.5497535999999998"/>
    <n v="82.963254817987149"/>
    <x v="4"/>
    <s v="rock"/>
    <x v="0"/>
    <d v="2012-08-30T16:33:45"/>
    <x v="1274"/>
    <x v="1274"/>
    <x v="1274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x v="0"/>
    <n v="1375908587"/>
    <n v="1372884587"/>
    <b v="1"/>
    <n v="389"/>
    <b v="1"/>
    <s v="music/rock"/>
    <n v="1.6214066666666667"/>
    <n v="62.522107969151669"/>
    <x v="4"/>
    <s v="rock"/>
    <x v="0"/>
    <d v="2013-08-07T20:49:47"/>
    <x v="1275"/>
    <x v="1275"/>
    <x v="1275"/>
  </r>
  <r>
    <n v="1276"/>
    <s v="MR. DREAM GOES TO JAIL"/>
    <s v="Sponsor this Brooklyn punk band's debut seven-inch, MR. DREAM GOES TO JAIL."/>
    <x v="9"/>
    <n v="3132.63"/>
    <x v="0"/>
    <x v="0"/>
    <x v="0"/>
    <n v="1251777600"/>
    <n v="1247504047"/>
    <b v="1"/>
    <n v="68"/>
    <b v="1"/>
    <s v="music/rock"/>
    <n v="1.0442100000000001"/>
    <n v="46.06808823529412"/>
    <x v="4"/>
    <s v="rock"/>
    <x v="0"/>
    <d v="2009-09-01T04:00:00"/>
    <x v="1276"/>
    <x v="1276"/>
    <x v="1276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x v="0"/>
    <n v="1346765347"/>
    <n v="1343741347"/>
    <b v="1"/>
    <n v="413"/>
    <b v="1"/>
    <s v="music/rock"/>
    <n v="1.0612433333333333"/>
    <n v="38.543946731234868"/>
    <x v="4"/>
    <s v="rock"/>
    <x v="0"/>
    <d v="2012-09-04T13:29:07"/>
    <x v="1277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x v="0"/>
    <n v="1403661600"/>
    <n v="1401196766"/>
    <b v="1"/>
    <n v="190"/>
    <b v="1"/>
    <s v="music/rock"/>
    <n v="1.5493846153846154"/>
    <n v="53.005263157894738"/>
    <x v="4"/>
    <s v="rock"/>
    <x v="0"/>
    <d v="2014-06-25T02:00:00"/>
    <x v="1278"/>
    <x v="1278"/>
    <x v="1278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x v="0"/>
    <n v="1395624170"/>
    <n v="1392171770"/>
    <b v="1"/>
    <n v="189"/>
    <b v="1"/>
    <s v="music/rock"/>
    <n v="1.1077157238734421"/>
    <n v="73.355396825396824"/>
    <x v="4"/>
    <s v="rock"/>
    <x v="0"/>
    <d v="2014-03-24T01:22:50"/>
    <x v="1279"/>
    <x v="1279"/>
    <x v="1279"/>
  </r>
  <r>
    <n v="1280"/>
    <s v="Nothing More's New Album"/>
    <s v="Nothing More is recording their forthcoming record and needs to join forces with you to make this album HUGE! "/>
    <x v="36"/>
    <n v="16636.78"/>
    <x v="0"/>
    <x v="0"/>
    <x v="0"/>
    <n v="1299003054"/>
    <n v="1291227054"/>
    <b v="1"/>
    <n v="130"/>
    <b v="1"/>
    <s v="music/rock"/>
    <n v="1.1091186666666666"/>
    <n v="127.97523076923076"/>
    <x v="4"/>
    <s v="rock"/>
    <x v="0"/>
    <d v="2011-03-01T18:10:54"/>
    <x v="1280"/>
    <x v="1280"/>
    <x v="1280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x v="0"/>
    <n v="1375033836"/>
    <n v="1373305836"/>
    <b v="1"/>
    <n v="74"/>
    <b v="1"/>
    <s v="music/rock"/>
    <n v="1.1071428571428572"/>
    <n v="104.72972972972973"/>
    <x v="4"/>
    <s v="rock"/>
    <x v="0"/>
    <d v="2013-07-28T17:50:36"/>
    <x v="128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x v="0"/>
    <n v="1386565140"/>
    <n v="1383909855"/>
    <b v="1"/>
    <n v="274"/>
    <b v="1"/>
    <s v="music/rock"/>
    <n v="1.2361333333333333"/>
    <n v="67.671532846715323"/>
    <x v="4"/>
    <s v="rock"/>
    <x v="0"/>
    <d v="2013-12-09T04:59:00"/>
    <x v="1282"/>
    <x v="1282"/>
    <x v="1282"/>
  </r>
  <r>
    <n v="1283"/>
    <s v="Sketching In Stereo 3rd Album!"/>
    <s v="Our 3rd album is halfway complete, but we need your help to record, mix and master the final product!"/>
    <x v="28"/>
    <n v="2110.5"/>
    <x v="0"/>
    <x v="0"/>
    <x v="0"/>
    <n v="1362974400"/>
    <n v="1360948389"/>
    <b v="1"/>
    <n v="22"/>
    <b v="1"/>
    <s v="music/rock"/>
    <n v="2.1105"/>
    <n v="95.931818181818187"/>
    <x v="4"/>
    <s v="rock"/>
    <x v="0"/>
    <d v="2013-03-11T04:00:00"/>
    <x v="1283"/>
    <x v="1283"/>
    <x v="1283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x v="0"/>
    <n v="1483203540"/>
    <n v="1481175482"/>
    <b v="0"/>
    <n v="31"/>
    <b v="1"/>
    <s v="theater/plays"/>
    <n v="1.01"/>
    <n v="65.161290322580641"/>
    <x v="1"/>
    <s v="plays"/>
    <x v="0"/>
    <d v="2016-12-31T16:59:00"/>
    <x v="1284"/>
    <x v="1284"/>
    <x v="1284"/>
  </r>
  <r>
    <n v="1285"/>
    <s v="We just keep going"/>
    <s v="The world premiere of hysterically funny and heartbreaking story about family, unconditional love and facing the unfaceable"/>
    <x v="13"/>
    <n v="2033"/>
    <x v="0"/>
    <x v="1"/>
    <x v="1"/>
    <n v="1434808775"/>
    <n v="1433512775"/>
    <b v="0"/>
    <n v="63"/>
    <b v="1"/>
    <s v="theater/plays"/>
    <n v="1.0165"/>
    <n v="32.269841269841272"/>
    <x v="1"/>
    <s v="plays"/>
    <x v="0"/>
    <d v="2015-06-20T13:59:35"/>
    <x v="1285"/>
    <x v="1285"/>
    <x v="1285"/>
  </r>
  <r>
    <n v="1286"/>
    <s v="The Diary of a Nobody"/>
    <s v="A touring production of FRED's modern adaptation of the classic Victorian comic novel, reaching out to new audiences."/>
    <x v="15"/>
    <n v="1625"/>
    <x v="0"/>
    <x v="1"/>
    <x v="1"/>
    <n v="1424181600"/>
    <n v="1423041227"/>
    <b v="0"/>
    <n v="20"/>
    <b v="1"/>
    <s v="theater/plays"/>
    <n v="1.0833333333333333"/>
    <n v="81.25"/>
    <x v="1"/>
    <s v="plays"/>
    <x v="0"/>
    <d v="2015-02-17T14:00:00"/>
    <x v="128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x v="1"/>
    <n v="1434120856"/>
    <n v="1428936856"/>
    <b v="0"/>
    <n v="25"/>
    <b v="1"/>
    <s v="theater/plays"/>
    <n v="2.42"/>
    <n v="24.2"/>
    <x v="1"/>
    <s v="plays"/>
    <x v="0"/>
    <d v="2015-06-12T14:54:16"/>
    <x v="1287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x v="0"/>
    <n v="1470801600"/>
    <n v="1468122163"/>
    <b v="0"/>
    <n v="61"/>
    <b v="1"/>
    <s v="theater/plays"/>
    <n v="1.0044999999999999"/>
    <n v="65.868852459016395"/>
    <x v="1"/>
    <s v="plays"/>
    <x v="0"/>
    <d v="2016-08-10T04:00:00"/>
    <x v="1288"/>
    <x v="1288"/>
    <x v="1288"/>
  </r>
  <r>
    <n v="1289"/>
    <s v="No Brains for Dinner"/>
    <s v="A chilling original Edwardian Comedy of errors and foolishness made for the Patrick Henry College stage."/>
    <x v="15"/>
    <n v="1876"/>
    <x v="0"/>
    <x v="0"/>
    <x v="0"/>
    <n v="1483499645"/>
    <n v="1480907645"/>
    <b v="0"/>
    <n v="52"/>
    <b v="1"/>
    <s v="theater/plays"/>
    <n v="1.2506666666666666"/>
    <n v="36.07692307692308"/>
    <x v="1"/>
    <s v="plays"/>
    <x v="0"/>
    <d v="2017-01-04T03:14:05"/>
    <x v="1289"/>
    <x v="1289"/>
    <x v="1289"/>
  </r>
  <r>
    <n v="1290"/>
    <s v="I Died... I Came Back, ... Whatever"/>
    <s v="Sometimes your Heart has to STOP for your Life to START."/>
    <x v="8"/>
    <n v="3800"/>
    <x v="0"/>
    <x v="0"/>
    <x v="0"/>
    <n v="1429772340"/>
    <n v="1427121931"/>
    <b v="0"/>
    <n v="86"/>
    <b v="1"/>
    <s v="theater/plays"/>
    <n v="1.0857142857142856"/>
    <n v="44.186046511627907"/>
    <x v="1"/>
    <s v="plays"/>
    <x v="0"/>
    <d v="2015-04-23T06:59:00"/>
    <x v="1290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x v="0"/>
    <n v="1428390000"/>
    <n v="1425224391"/>
    <b v="0"/>
    <n v="42"/>
    <b v="1"/>
    <s v="theater/plays"/>
    <n v="1.4570000000000001"/>
    <n v="104.07142857142857"/>
    <x v="1"/>
    <s v="plays"/>
    <x v="0"/>
    <d v="2015-04-07T07:00:00"/>
    <x v="1291"/>
    <x v="1291"/>
    <x v="1291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x v="1"/>
    <n v="1444172340"/>
    <n v="1441822828"/>
    <b v="0"/>
    <n v="52"/>
    <b v="1"/>
    <s v="theater/plays"/>
    <n v="1.1000000000000001"/>
    <n v="35.96153846153846"/>
    <x v="1"/>
    <s v="plays"/>
    <x v="0"/>
    <d v="2015-10-06T22:59:00"/>
    <x v="1292"/>
    <x v="1292"/>
    <x v="1292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x v="0"/>
    <n v="1447523371"/>
    <n v="1444927771"/>
    <b v="0"/>
    <n v="120"/>
    <b v="1"/>
    <s v="theater/plays"/>
    <n v="1.0223333333333333"/>
    <n v="127.79166666666667"/>
    <x v="1"/>
    <s v="plays"/>
    <x v="0"/>
    <d v="2015-11-14T17:49:31"/>
    <x v="1293"/>
    <x v="1293"/>
    <x v="1293"/>
  </r>
  <r>
    <n v="1294"/>
    <s v="HELMER'S LOO"/>
    <s v="We have an award-winning Danish play, now we just need a bathroom set to perform it in. Spend a penny to help us build the set!"/>
    <x v="2"/>
    <n v="610"/>
    <x v="0"/>
    <x v="1"/>
    <x v="1"/>
    <n v="1445252400"/>
    <n v="1443696797"/>
    <b v="0"/>
    <n v="22"/>
    <b v="1"/>
    <s v="theater/plays"/>
    <n v="1.22"/>
    <n v="27.727272727272727"/>
    <x v="1"/>
    <s v="plays"/>
    <x v="0"/>
    <d v="2015-10-19T11:00:00"/>
    <x v="1294"/>
    <x v="1294"/>
    <x v="1294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x v="1"/>
    <n v="1438189200"/>
    <n v="1435585497"/>
    <b v="0"/>
    <n v="64"/>
    <b v="1"/>
    <s v="theater/plays"/>
    <n v="1.0196000000000001"/>
    <n v="39.828125"/>
    <x v="1"/>
    <s v="plays"/>
    <x v="0"/>
    <d v="2015-07-29T17:00:00"/>
    <x v="1295"/>
    <x v="1295"/>
    <x v="1295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x v="1"/>
    <n v="1457914373"/>
    <n v="1456189973"/>
    <b v="0"/>
    <n v="23"/>
    <b v="1"/>
    <s v="theater/plays"/>
    <n v="1.411764705882353"/>
    <n v="52.173913043478258"/>
    <x v="1"/>
    <s v="plays"/>
    <x v="0"/>
    <d v="2016-03-14T00:12:53"/>
    <x v="129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x v="0"/>
    <n v="1462125358"/>
    <n v="1459533358"/>
    <b v="0"/>
    <n v="238"/>
    <b v="1"/>
    <s v="theater/plays"/>
    <n v="1.0952500000000001"/>
    <n v="92.037815126050418"/>
    <x v="1"/>
    <s v="plays"/>
    <x v="0"/>
    <d v="2016-05-01T17:55:58"/>
    <x v="1297"/>
    <x v="1297"/>
    <x v="1297"/>
  </r>
  <r>
    <n v="1298"/>
    <s v="Dinosaur Dreams"/>
    <s v="A play that raises awareness for mental health and explores the psychological effects childhood abuse can have on an adult."/>
    <x v="13"/>
    <n v="2093"/>
    <x v="0"/>
    <x v="1"/>
    <x v="1"/>
    <n v="1461860432"/>
    <n v="1459268432"/>
    <b v="0"/>
    <n v="33"/>
    <b v="1"/>
    <s v="theater/plays"/>
    <n v="1.0465"/>
    <n v="63.424242424242422"/>
    <x v="1"/>
    <s v="plays"/>
    <x v="0"/>
    <d v="2016-04-28T16:20:32"/>
    <x v="1298"/>
    <x v="1298"/>
    <x v="1298"/>
  </r>
  <r>
    <n v="1299"/>
    <s v="The (out)Siders Project"/>
    <s v="A new work inspired by the classic novel and created by Dallas teens under the direction of professional artists."/>
    <x v="8"/>
    <n v="4340"/>
    <x v="0"/>
    <x v="0"/>
    <x v="0"/>
    <n v="1436902359"/>
    <n v="1434310359"/>
    <b v="0"/>
    <n v="32"/>
    <b v="1"/>
    <s v="theater/plays"/>
    <n v="1.24"/>
    <n v="135.625"/>
    <x v="1"/>
    <s v="plays"/>
    <x v="0"/>
    <d v="2015-07-14T19:32:39"/>
    <x v="1299"/>
    <x v="1299"/>
    <x v="1299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x v="0"/>
    <n v="1464807420"/>
    <n v="1461427938"/>
    <b v="0"/>
    <n v="24"/>
    <b v="1"/>
    <s v="theater/plays"/>
    <n v="1.35"/>
    <n v="168.75"/>
    <x v="1"/>
    <s v="plays"/>
    <x v="0"/>
    <d v="2016-06-01T18:57:00"/>
    <x v="1300"/>
    <x v="1300"/>
    <x v="1300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x v="0"/>
    <n v="1437447600"/>
    <n v="1436551178"/>
    <b v="0"/>
    <n v="29"/>
    <b v="1"/>
    <s v="theater/plays"/>
    <n v="1.0275000000000001"/>
    <n v="70.862068965517238"/>
    <x v="1"/>
    <s v="plays"/>
    <x v="0"/>
    <d v="2015-07-21T03:00:00"/>
    <x v="1301"/>
    <x v="1301"/>
    <x v="1301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x v="0"/>
    <n v="1480559011"/>
    <n v="1477963411"/>
    <b v="0"/>
    <n v="50"/>
    <b v="1"/>
    <s v="theater/plays"/>
    <n v="1"/>
    <n v="50"/>
    <x v="1"/>
    <s v="plays"/>
    <x v="0"/>
    <d v="2016-12-01T02:23:31"/>
    <x v="1302"/>
    <x v="1302"/>
    <x v="1302"/>
  </r>
  <r>
    <n v="1303"/>
    <s v="Forward Arena Theatre Company: Summer Season"/>
    <s v="Groundbreaking queer theatre."/>
    <x v="8"/>
    <n v="4559.13"/>
    <x v="0"/>
    <x v="1"/>
    <x v="1"/>
    <n v="1469962800"/>
    <n v="1468578920"/>
    <b v="0"/>
    <n v="108"/>
    <b v="1"/>
    <s v="theater/plays"/>
    <n v="1.3026085714285716"/>
    <n v="42.214166666666671"/>
    <x v="1"/>
    <s v="plays"/>
    <x v="0"/>
    <d v="2016-07-31T11:00:00"/>
    <x v="1303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x v="1"/>
    <n v="1489376405"/>
    <n v="1484196005"/>
    <b v="0"/>
    <n v="104"/>
    <b v="0"/>
    <s v="technology/wearables"/>
    <n v="0.39627499999999999"/>
    <n v="152.41346153846155"/>
    <x v="2"/>
    <s v="wearables"/>
    <x v="1"/>
    <d v="2017-03-13T03:40:05"/>
    <x v="1304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x v="0"/>
    <n v="1469122200"/>
    <n v="1466611108"/>
    <b v="0"/>
    <n v="86"/>
    <b v="0"/>
    <s v="technology/wearables"/>
    <n v="0.25976666666666665"/>
    <n v="90.616279069767444"/>
    <x v="2"/>
    <s v="wearables"/>
    <x v="1"/>
    <d v="2016-07-21T17:30:00"/>
    <x v="1305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x v="0"/>
    <n v="1417690734"/>
    <n v="1415098734"/>
    <b v="0"/>
    <n v="356"/>
    <b v="0"/>
    <s v="technology/wearables"/>
    <n v="0.65246363636363636"/>
    <n v="201.60393258426967"/>
    <x v="2"/>
    <s v="wearables"/>
    <x v="1"/>
    <d v="2014-12-04T10:58:54"/>
    <x v="1306"/>
    <x v="1306"/>
    <x v="1306"/>
  </r>
  <r>
    <n v="1307"/>
    <s v="VR Card - Customized Virtual Reality Viewer (Canceled)"/>
    <s v="Get VR to Everyone with Mailable, Ready to Use Viewers"/>
    <x v="63"/>
    <n v="5757"/>
    <x v="1"/>
    <x v="0"/>
    <x v="0"/>
    <n v="1455710679"/>
    <n v="1453118679"/>
    <b v="0"/>
    <n v="45"/>
    <b v="0"/>
    <s v="technology/wearables"/>
    <n v="0.11514000000000001"/>
    <n v="127.93333333333334"/>
    <x v="2"/>
    <s v="wearables"/>
    <x v="1"/>
    <d v="2016-02-17T12:04:39"/>
    <x v="1307"/>
    <x v="1307"/>
    <x v="1307"/>
  </r>
  <r>
    <n v="1308"/>
    <s v="Boost Band: Wristband Phone Charger (Canceled)"/>
    <s v="Boost Band, a wristband that charges any device"/>
    <x v="3"/>
    <n v="1136"/>
    <x v="1"/>
    <x v="0"/>
    <x v="0"/>
    <n v="1475937812"/>
    <n v="1472481812"/>
    <b v="0"/>
    <n v="38"/>
    <b v="0"/>
    <s v="technology/wearables"/>
    <n v="0.11360000000000001"/>
    <n v="29.894736842105264"/>
    <x v="2"/>
    <s v="wearables"/>
    <x v="1"/>
    <d v="2016-10-08T14:43:32"/>
    <x v="1308"/>
    <x v="1308"/>
    <x v="1308"/>
  </r>
  <r>
    <n v="1309"/>
    <s v="CORE : Roam (Canceled)"/>
    <s v="Wicked fun and built for excitement, CORE is the safest and most versatile speaker you've ever worn."/>
    <x v="236"/>
    <n v="12879"/>
    <x v="1"/>
    <x v="0"/>
    <x v="0"/>
    <n v="1444943468"/>
    <n v="1441919468"/>
    <b v="0"/>
    <n v="35"/>
    <b v="0"/>
    <s v="technology/wearables"/>
    <n v="1.1199130434782609"/>
    <n v="367.97142857142859"/>
    <x v="2"/>
    <s v="wearables"/>
    <x v="1"/>
    <d v="2015-10-15T21:11:08"/>
    <x v="1309"/>
    <x v="1309"/>
    <x v="1309"/>
  </r>
  <r>
    <n v="1310"/>
    <s v="k5-jkt.by kiger (Canceled)"/>
    <s v="An essential hoodie that holds all sized smart phones and keep your headphone wires tangle free."/>
    <x v="22"/>
    <n v="3100"/>
    <x v="1"/>
    <x v="0"/>
    <x v="0"/>
    <n v="1471622450"/>
    <n v="1467734450"/>
    <b v="0"/>
    <n v="24"/>
    <b v="0"/>
    <s v="technology/wearables"/>
    <n v="0.155"/>
    <n v="129.16666666666666"/>
    <x v="2"/>
    <s v="wearables"/>
    <x v="1"/>
    <d v="2016-08-19T16:00:50"/>
    <x v="1310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x v="0"/>
    <n v="1480536919"/>
    <n v="1477509319"/>
    <b v="0"/>
    <n v="100"/>
    <b v="0"/>
    <s v="technology/wearables"/>
    <n v="0.32028000000000001"/>
    <n v="800.7"/>
    <x v="2"/>
    <s v="wearables"/>
    <x v="1"/>
    <d v="2016-11-30T20:15:19"/>
    <x v="1311"/>
    <x v="1311"/>
    <x v="1311"/>
  </r>
  <r>
    <n v="1312"/>
    <s v="GoSolo Hat for GoPro (Canceled)"/>
    <s v="People loved the original Black and Gray GoSolo hats and asked for more. So we received sample for 3 more colors!"/>
    <x v="210"/>
    <n v="28"/>
    <x v="1"/>
    <x v="0"/>
    <x v="0"/>
    <n v="1429375922"/>
    <n v="1426783922"/>
    <b v="0"/>
    <n v="1"/>
    <b v="0"/>
    <s v="technology/wearables"/>
    <n v="6.0869565217391303E-3"/>
    <n v="28"/>
    <x v="2"/>
    <s v="wearables"/>
    <x v="1"/>
    <d v="2015-04-18T16:52:02"/>
    <x v="1312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x v="0"/>
    <n v="1457024514"/>
    <n v="1454432514"/>
    <b v="0"/>
    <n v="122"/>
    <b v="0"/>
    <s v="technology/wearables"/>
    <n v="0.31114999999999998"/>
    <n v="102.01639344262296"/>
    <x v="2"/>
    <s v="wearables"/>
    <x v="1"/>
    <d v="2016-03-03T17:01:54"/>
    <x v="1313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x v="0"/>
    <n v="1477065860"/>
    <n v="1471881860"/>
    <b v="0"/>
    <n v="11"/>
    <b v="0"/>
    <s v="technology/wearables"/>
    <n v="1.1266666666666666E-2"/>
    <n v="184.36363636363637"/>
    <x v="2"/>
    <s v="wearables"/>
    <x v="1"/>
    <d v="2016-10-21T16:04:20"/>
    <x v="1314"/>
    <x v="1314"/>
    <x v="1314"/>
  </r>
  <r>
    <n v="1315"/>
    <s v="World's First Amphibious Heart Rate &amp; Fitness Wearable"/>
    <s v="Zoom will happen - THANK YOU! Received outside funding due amazing early success!"/>
    <x v="57"/>
    <n v="40404"/>
    <x v="1"/>
    <x v="0"/>
    <x v="0"/>
    <n v="1446771600"/>
    <n v="1443700648"/>
    <b v="0"/>
    <n v="248"/>
    <b v="0"/>
    <s v="technology/wearables"/>
    <n v="0.40404000000000001"/>
    <n v="162.91935483870967"/>
    <x v="2"/>
    <s v="wearables"/>
    <x v="1"/>
    <d v="2015-11-06T01:00:00"/>
    <x v="1315"/>
    <x v="1315"/>
    <x v="1315"/>
  </r>
  <r>
    <n v="1316"/>
    <s v="Future Belt (Canceled)"/>
    <s v="Future Belt comes in just 3 sizes, but yet, is designed to fit waists ranging from 25-55 inches. No batteries, no gimmicks."/>
    <x v="96"/>
    <n v="1"/>
    <x v="1"/>
    <x v="0"/>
    <x v="0"/>
    <n v="1456700709"/>
    <n v="1453676709"/>
    <b v="0"/>
    <n v="1"/>
    <b v="0"/>
    <s v="technology/wearables"/>
    <n v="1.3333333333333333E-5"/>
    <n v="1"/>
    <x v="2"/>
    <s v="wearables"/>
    <x v="1"/>
    <d v="2016-02-28T23:05:09"/>
    <x v="1316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x v="7"/>
    <n v="1469109600"/>
    <n v="1464586746"/>
    <b v="0"/>
    <n v="19"/>
    <b v="0"/>
    <s v="technology/wearables"/>
    <n v="5.7334999999999997E-2"/>
    <n v="603.52631578947364"/>
    <x v="2"/>
    <s v="wearables"/>
    <x v="1"/>
    <d v="2016-07-21T14:00:00"/>
    <x v="1317"/>
    <x v="1317"/>
    <x v="1317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x v="0"/>
    <n v="1420938172"/>
    <n v="1418346172"/>
    <b v="0"/>
    <n v="135"/>
    <b v="0"/>
    <s v="technology/wearables"/>
    <n v="0.15325"/>
    <n v="45.407407407407405"/>
    <x v="2"/>
    <s v="wearables"/>
    <x v="1"/>
    <d v="2015-01-11T01:02:52"/>
    <x v="1318"/>
    <x v="1318"/>
    <x v="131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x v="1"/>
    <n v="1405094400"/>
    <n v="1403810965"/>
    <b v="0"/>
    <n v="9"/>
    <b v="0"/>
    <s v="technology/wearables"/>
    <n v="0.15103448275862069"/>
    <n v="97.333333333333329"/>
    <x v="2"/>
    <s v="wearables"/>
    <x v="1"/>
    <d v="2014-07-11T16:00:00"/>
    <x v="1319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x v="3"/>
    <n v="1483138800"/>
    <n v="1480610046"/>
    <b v="0"/>
    <n v="3"/>
    <b v="0"/>
    <s v="technology/wearables"/>
    <n v="5.0299999999999997E-3"/>
    <n v="167.66666666666666"/>
    <x v="2"/>
    <s v="wearables"/>
    <x v="1"/>
    <d v="2016-12-30T23:00:00"/>
    <x v="1320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x v="9"/>
    <n v="1482515937"/>
    <n v="1479923937"/>
    <b v="0"/>
    <n v="7"/>
    <b v="0"/>
    <s v="technology/wearables"/>
    <n v="1.3028138528138528E-2"/>
    <n v="859.85714285714289"/>
    <x v="2"/>
    <s v="wearables"/>
    <x v="1"/>
    <d v="2016-12-23T17:58:57"/>
    <x v="1321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x v="1"/>
    <n v="1432223125"/>
    <n v="1429631125"/>
    <b v="0"/>
    <n v="4"/>
    <b v="0"/>
    <s v="technology/wearables"/>
    <n v="3.0285714285714286E-3"/>
    <n v="26.5"/>
    <x v="2"/>
    <s v="wearables"/>
    <x v="1"/>
    <d v="2015-05-21T15:45:25"/>
    <x v="1322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x v="0"/>
    <n v="1461653700"/>
    <n v="1458665146"/>
    <b v="0"/>
    <n v="44"/>
    <b v="0"/>
    <s v="technology/wearables"/>
    <n v="8.8800000000000004E-2"/>
    <n v="30.272727272727273"/>
    <x v="2"/>
    <s v="wearables"/>
    <x v="1"/>
    <d v="2016-04-26T06:55:00"/>
    <x v="1323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x v="0"/>
    <n v="1476371552"/>
    <n v="1473779552"/>
    <b v="0"/>
    <n v="90"/>
    <b v="0"/>
    <s v="technology/wearables"/>
    <n v="9.8400000000000001E-2"/>
    <n v="54.666666666666664"/>
    <x v="2"/>
    <s v="wearables"/>
    <x v="1"/>
    <d v="2016-10-13T15:12:32"/>
    <x v="1324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x v="0"/>
    <n v="1483063435"/>
    <n v="1480471435"/>
    <b v="0"/>
    <n v="8"/>
    <b v="0"/>
    <s v="technology/wearables"/>
    <n v="2.4299999999999999E-2"/>
    <n v="60.75"/>
    <x v="2"/>
    <s v="wearables"/>
    <x v="1"/>
    <d v="2016-12-30T02:03:55"/>
    <x v="1325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x v="0"/>
    <n v="1421348428"/>
    <n v="1417460428"/>
    <b v="0"/>
    <n v="11"/>
    <b v="0"/>
    <s v="technology/wearables"/>
    <n v="1.1299999999999999E-2"/>
    <n v="102.72727272727273"/>
    <x v="2"/>
    <s v="wearables"/>
    <x v="1"/>
    <d v="2015-01-15T19:00:28"/>
    <x v="1326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x v="0"/>
    <n v="1432916235"/>
    <n v="1430324235"/>
    <b v="0"/>
    <n v="41"/>
    <b v="0"/>
    <s v="technology/wearables"/>
    <n v="3.5520833333333335E-2"/>
    <n v="41.585365853658537"/>
    <x v="2"/>
    <s v="wearables"/>
    <x v="1"/>
    <d v="2015-05-29T16:17:15"/>
    <x v="1327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x v="0"/>
    <n v="1476458734"/>
    <n v="1472570734"/>
    <b v="0"/>
    <n v="15"/>
    <b v="0"/>
    <s v="technology/wearables"/>
    <n v="2.3306666666666667E-2"/>
    <n v="116.53333333333333"/>
    <x v="2"/>
    <s v="wearables"/>
    <x v="1"/>
    <d v="2016-10-14T15:25:34"/>
    <x v="132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x v="0"/>
    <n v="1417501145"/>
    <n v="1414041545"/>
    <b v="0"/>
    <n v="9"/>
    <b v="0"/>
    <s v="technology/wearables"/>
    <n v="8.1600000000000006E-3"/>
    <n v="45.333333333333336"/>
    <x v="2"/>
    <s v="wearables"/>
    <x v="1"/>
    <d v="2014-12-02T06:19:05"/>
    <x v="1329"/>
    <x v="1329"/>
    <x v="1329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x v="0"/>
    <n v="1467432000"/>
    <n v="1464763109"/>
    <b v="0"/>
    <n v="50"/>
    <b v="0"/>
    <s v="technology/wearables"/>
    <n v="0.22494285714285714"/>
    <n v="157.46"/>
    <x v="2"/>
    <s v="wearables"/>
    <x v="1"/>
    <d v="2016-07-02T04:00:00"/>
    <x v="1330"/>
    <x v="1330"/>
    <x v="133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x v="0"/>
    <n v="1471435554"/>
    <n v="1468843554"/>
    <b v="0"/>
    <n v="34"/>
    <b v="0"/>
    <s v="technology/wearables"/>
    <n v="1.3668E-2"/>
    <n v="100.5"/>
    <x v="2"/>
    <s v="wearables"/>
    <x v="1"/>
    <d v="2016-08-17T12:05:54"/>
    <x v="1331"/>
    <x v="1331"/>
    <x v="1331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x v="11"/>
    <n v="1485480408"/>
    <n v="1482888408"/>
    <b v="0"/>
    <n v="0"/>
    <b v="0"/>
    <s v="technology/wearables"/>
    <n v="0"/>
    <n v="0"/>
    <x v="2"/>
    <s v="wearables"/>
    <x v="1"/>
    <d v="2017-01-27T01:26:48"/>
    <x v="1332"/>
    <x v="1332"/>
    <x v="133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x v="2"/>
    <n v="1405478025"/>
    <n v="1402886025"/>
    <b v="0"/>
    <n v="0"/>
    <b v="0"/>
    <s v="technology/wearables"/>
    <n v="0"/>
    <n v="0"/>
    <x v="2"/>
    <s v="wearables"/>
    <x v="1"/>
    <d v="2014-07-16T02:33:45"/>
    <x v="1333"/>
    <x v="1333"/>
    <x v="1333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x v="0"/>
    <n v="1457721287"/>
    <n v="1455129287"/>
    <b v="0"/>
    <n v="276"/>
    <b v="0"/>
    <s v="technology/wearables"/>
    <n v="0.10754135338345865"/>
    <n v="51.822463768115945"/>
    <x v="2"/>
    <s v="wearables"/>
    <x v="1"/>
    <d v="2016-03-11T18:34:47"/>
    <x v="1334"/>
    <x v="1334"/>
    <x v="1334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x v="0"/>
    <n v="1449354502"/>
    <n v="1446762502"/>
    <b v="0"/>
    <n v="16"/>
    <b v="0"/>
    <s v="technology/wearables"/>
    <n v="0.1976"/>
    <n v="308.75"/>
    <x v="2"/>
    <s v="wearables"/>
    <x v="1"/>
    <d v="2015-12-05T22:28:22"/>
    <x v="1335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x v="0"/>
    <n v="1418849028"/>
    <n v="1415825028"/>
    <b v="0"/>
    <n v="224"/>
    <b v="0"/>
    <s v="technology/wearables"/>
    <n v="0.84946999999999995"/>
    <n v="379.22767857142856"/>
    <x v="2"/>
    <s v="wearables"/>
    <x v="1"/>
    <d v="2014-12-17T20:43:48"/>
    <x v="1336"/>
    <x v="1336"/>
    <x v="1336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x v="0"/>
    <n v="1488549079"/>
    <n v="1485957079"/>
    <b v="0"/>
    <n v="140"/>
    <b v="0"/>
    <s v="technology/wearables"/>
    <n v="0.49381999999999998"/>
    <n v="176.36428571428573"/>
    <x v="2"/>
    <s v="wearables"/>
    <x v="1"/>
    <d v="2017-03-03T13:51:19"/>
    <x v="1337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x v="0"/>
    <n v="1438543033"/>
    <n v="1435951033"/>
    <b v="0"/>
    <n v="15"/>
    <b v="0"/>
    <s v="technology/wearables"/>
    <n v="3.3033333333333331E-2"/>
    <n v="66.066666666666663"/>
    <x v="2"/>
    <s v="wearables"/>
    <x v="1"/>
    <d v="2015-08-02T19:17:13"/>
    <x v="1338"/>
    <x v="1338"/>
    <x v="1338"/>
  </r>
  <r>
    <n v="1339"/>
    <s v="Linkoo (Canceled)"/>
    <s v="World's Smallest customizable Phone &amp; GPS Watch for kids !"/>
    <x v="63"/>
    <n v="3317"/>
    <x v="1"/>
    <x v="0"/>
    <x v="0"/>
    <n v="1418056315"/>
    <n v="1414164715"/>
    <b v="0"/>
    <n v="37"/>
    <b v="0"/>
    <s v="technology/wearables"/>
    <n v="6.6339999999999996E-2"/>
    <n v="89.648648648648646"/>
    <x v="2"/>
    <s v="wearables"/>
    <x v="1"/>
    <d v="2014-12-08T16:31:55"/>
    <x v="1339"/>
    <x v="1339"/>
    <x v="1339"/>
  </r>
  <r>
    <n v="1340"/>
    <s v="Glass Designs (Canceled)"/>
    <s v="I would like to make nicer, more stylish looking frames for the Google Glass using 3D printing technology."/>
    <x v="243"/>
    <n v="0"/>
    <x v="1"/>
    <x v="0"/>
    <x v="0"/>
    <n v="1408112253"/>
    <n v="1405520253"/>
    <b v="0"/>
    <n v="0"/>
    <b v="0"/>
    <s v="technology/wearables"/>
    <n v="0"/>
    <n v="0"/>
    <x v="2"/>
    <s v="wearables"/>
    <x v="1"/>
    <d v="2014-08-15T14:17:33"/>
    <x v="1340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x v="1"/>
    <n v="1475333917"/>
    <n v="1472569117"/>
    <b v="0"/>
    <n v="46"/>
    <b v="0"/>
    <s v="technology/wearables"/>
    <n v="0.7036"/>
    <n v="382.39130434782606"/>
    <x v="2"/>
    <s v="wearables"/>
    <x v="1"/>
    <d v="2016-10-01T14:58:37"/>
    <x v="1341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x v="0"/>
    <n v="1437161739"/>
    <n v="1434569739"/>
    <b v="0"/>
    <n v="1"/>
    <b v="0"/>
    <s v="technology/wearables"/>
    <n v="2E-3"/>
    <n v="100"/>
    <x v="2"/>
    <s v="wearables"/>
    <x v="1"/>
    <d v="2015-07-17T19:35:39"/>
    <x v="1342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x v="0"/>
    <n v="1471579140"/>
    <n v="1466512683"/>
    <b v="0"/>
    <n v="323"/>
    <b v="0"/>
    <s v="technology/wearables"/>
    <n v="1.02298"/>
    <n v="158.35603715170279"/>
    <x v="2"/>
    <s v="wearables"/>
    <x v="1"/>
    <d v="2016-08-19T03:59:00"/>
    <x v="1343"/>
    <x v="1343"/>
    <x v="1343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x v="5"/>
    <n v="1467313039"/>
    <n v="1464807439"/>
    <b v="0"/>
    <n v="139"/>
    <b v="1"/>
    <s v="publishing/nonfiction"/>
    <n v="3.7773333333333334"/>
    <n v="40.762589928057551"/>
    <x v="3"/>
    <s v="nonfiction"/>
    <x v="0"/>
    <d v="2016-06-30T18:57:19"/>
    <x v="1344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x v="0"/>
    <n v="1405366359"/>
    <n v="1402342359"/>
    <b v="0"/>
    <n v="7"/>
    <b v="1"/>
    <s v="publishing/nonfiction"/>
    <n v="1.25"/>
    <n v="53.571428571428569"/>
    <x v="3"/>
    <s v="nonfiction"/>
    <x v="0"/>
    <d v="2014-07-14T19:32:39"/>
    <x v="1345"/>
    <x v="1345"/>
    <x v="1345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x v="0"/>
    <n v="1372297751"/>
    <n v="1369705751"/>
    <b v="0"/>
    <n v="149"/>
    <b v="1"/>
    <s v="publishing/nonfiction"/>
    <n v="1.473265306122449"/>
    <n v="48.449664429530202"/>
    <x v="3"/>
    <s v="nonfiction"/>
    <x v="0"/>
    <d v="2013-06-27T01:49:11"/>
    <x v="1346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x v="0"/>
    <n v="1425741525"/>
    <n v="1423149525"/>
    <b v="0"/>
    <n v="31"/>
    <b v="1"/>
    <s v="publishing/nonfiction"/>
    <n v="1.022"/>
    <n v="82.41935483870968"/>
    <x v="3"/>
    <s v="nonfiction"/>
    <x v="0"/>
    <d v="2015-03-07T15:18:45"/>
    <x v="1347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x v="0"/>
    <n v="1418904533"/>
    <n v="1416485333"/>
    <b v="0"/>
    <n v="26"/>
    <b v="1"/>
    <s v="publishing/nonfiction"/>
    <n v="1.018723404255319"/>
    <n v="230.19230769230768"/>
    <x v="3"/>
    <s v="nonfiction"/>
    <x v="0"/>
    <d v="2014-12-18T12:08:53"/>
    <x v="1348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x v="5"/>
    <n v="1450249140"/>
    <n v="1447055935"/>
    <b v="0"/>
    <n v="172"/>
    <b v="1"/>
    <s v="publishing/nonfiction"/>
    <n v="2.0419999999999998"/>
    <n v="59.360465116279073"/>
    <x v="3"/>
    <s v="nonfiction"/>
    <x v="0"/>
    <d v="2015-12-16T06:59:00"/>
    <x v="134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x v="0"/>
    <n v="1451089134"/>
    <n v="1448497134"/>
    <b v="0"/>
    <n v="78"/>
    <b v="1"/>
    <s v="publishing/nonfiction"/>
    <n v="1.0405"/>
    <n v="66.698717948717942"/>
    <x v="3"/>
    <s v="nonfiction"/>
    <x v="0"/>
    <d v="2015-12-26T00:18:54"/>
    <x v="1350"/>
    <x v="1350"/>
    <x v="1350"/>
  </r>
  <r>
    <n v="1351"/>
    <s v="Purpose: Your Journey To Find Meaning"/>
    <s v="Discover your purpose, live a more fulfilling life, leave a positive footprint on society."/>
    <x v="22"/>
    <n v="20253"/>
    <x v="0"/>
    <x v="0"/>
    <x v="0"/>
    <n v="1455299144"/>
    <n v="1452707144"/>
    <b v="0"/>
    <n v="120"/>
    <b v="1"/>
    <s v="publishing/nonfiction"/>
    <n v="1.0126500000000001"/>
    <n v="168.77500000000001"/>
    <x v="3"/>
    <s v="nonfiction"/>
    <x v="0"/>
    <d v="2016-02-12T17:45:44"/>
    <x v="1351"/>
    <x v="1351"/>
    <x v="1351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x v="0"/>
    <n v="1441425540"/>
    <n v="1436968366"/>
    <b v="0"/>
    <n v="227"/>
    <b v="1"/>
    <s v="publishing/nonfiction"/>
    <n v="1.3613999999999999"/>
    <n v="59.973568281938327"/>
    <x v="3"/>
    <s v="nonfiction"/>
    <x v="0"/>
    <d v="2015-09-05T03:59:00"/>
    <x v="1352"/>
    <x v="1352"/>
    <x v="1352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x v="0"/>
    <n v="1362960000"/>
    <n v="1359946188"/>
    <b v="0"/>
    <n v="42"/>
    <b v="1"/>
    <s v="publishing/nonfiction"/>
    <n v="1.3360000000000001"/>
    <n v="31.80952380952381"/>
    <x v="3"/>
    <s v="nonfiction"/>
    <x v="0"/>
    <d v="2013-03-11T00:00:00"/>
    <x v="1353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x v="1"/>
    <n v="1465672979"/>
    <n v="1463080979"/>
    <b v="0"/>
    <n v="64"/>
    <b v="1"/>
    <s v="publishing/nonfiction"/>
    <n v="1.3025"/>
    <n v="24.421875"/>
    <x v="3"/>
    <s v="nonfiction"/>
    <x v="0"/>
    <d v="2016-06-11T19:22:59"/>
    <x v="1354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x v="1"/>
    <n v="1354269600"/>
    <n v="1351663605"/>
    <b v="0"/>
    <n v="121"/>
    <b v="1"/>
    <s v="publishing/nonfiction"/>
    <n v="1.2267999999999999"/>
    <n v="25.347107438016529"/>
    <x v="3"/>
    <s v="nonfiction"/>
    <x v="0"/>
    <d v="2012-11-30T10:00:00"/>
    <x v="1355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x v="0"/>
    <n v="1372985760"/>
    <n v="1370393760"/>
    <b v="0"/>
    <n v="87"/>
    <b v="1"/>
    <s v="publishing/nonfiction"/>
    <n v="1.8281058823529412"/>
    <n v="71.443218390804603"/>
    <x v="3"/>
    <s v="nonfiction"/>
    <x v="0"/>
    <d v="2013-07-05T00:56:00"/>
    <x v="1356"/>
    <x v="1356"/>
    <x v="1356"/>
  </r>
  <r>
    <n v="1357"/>
    <s v="Becoming Alicia"/>
    <s v="The search for identity leads one young woman to Mexico, where she follows her grandfather's journey back to America."/>
    <x v="13"/>
    <n v="2506"/>
    <x v="0"/>
    <x v="0"/>
    <x v="0"/>
    <n v="1362117540"/>
    <n v="1359587137"/>
    <b v="0"/>
    <n v="65"/>
    <b v="1"/>
    <s v="publishing/nonfiction"/>
    <n v="1.2529999999999999"/>
    <n v="38.553846153846152"/>
    <x v="3"/>
    <s v="nonfiction"/>
    <x v="0"/>
    <d v="2013-03-01T05:59:00"/>
    <x v="1357"/>
    <x v="1357"/>
    <x v="1357"/>
  </r>
  <r>
    <n v="1358"/>
    <s v="The Masada Story Project"/>
    <s v="I am working on a book about what people do when they visit Masada, an ancient fortress in the Judean desert."/>
    <x v="9"/>
    <n v="3350"/>
    <x v="0"/>
    <x v="0"/>
    <x v="0"/>
    <n v="1309009323"/>
    <n v="1306417323"/>
    <b v="0"/>
    <n v="49"/>
    <b v="1"/>
    <s v="publishing/nonfiction"/>
    <n v="1.1166666666666667"/>
    <n v="68.367346938775512"/>
    <x v="3"/>
    <s v="nonfiction"/>
    <x v="0"/>
    <d v="2011-06-25T13:42:03"/>
    <x v="1358"/>
    <x v="1358"/>
    <x v="1358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x v="0"/>
    <n v="1309980790"/>
    <n v="1304623990"/>
    <b v="0"/>
    <n v="19"/>
    <b v="1"/>
    <s v="publishing/nonfiction"/>
    <n v="1.1575757575757575"/>
    <n v="40.210526315789473"/>
    <x v="3"/>
    <s v="nonfiction"/>
    <x v="0"/>
    <d v="2011-07-06T19:33:10"/>
    <x v="1359"/>
    <x v="1359"/>
    <x v="1359"/>
  </r>
  <r>
    <n v="1360"/>
    <s v="So Bad, It's Good! - A Book of Bad Movies"/>
    <s v="So Bad, It's Good! is a guide to finding the best films for your bad movie night."/>
    <x v="15"/>
    <n v="2598"/>
    <x v="0"/>
    <x v="0"/>
    <x v="0"/>
    <n v="1343943420"/>
    <n v="1341524220"/>
    <b v="0"/>
    <n v="81"/>
    <b v="1"/>
    <s v="publishing/nonfiction"/>
    <n v="1.732"/>
    <n v="32.074074074074076"/>
    <x v="3"/>
    <s v="nonfiction"/>
    <x v="0"/>
    <d v="2012-08-02T21:37:00"/>
    <x v="1360"/>
    <x v="1360"/>
    <x v="136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x v="1"/>
    <n v="1403370772"/>
    <n v="1400778772"/>
    <b v="0"/>
    <n v="264"/>
    <b v="1"/>
    <s v="publishing/nonfiction"/>
    <n v="1.2598333333333334"/>
    <n v="28.632575757575758"/>
    <x v="3"/>
    <s v="nonfiction"/>
    <x v="0"/>
    <d v="2014-06-21T17:12:52"/>
    <x v="1361"/>
    <x v="1361"/>
    <x v="1361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x v="0"/>
    <n v="1378592731"/>
    <n v="1373408731"/>
    <b v="0"/>
    <n v="25"/>
    <b v="1"/>
    <s v="publishing/nonfiction"/>
    <n v="1.091"/>
    <n v="43.64"/>
    <x v="3"/>
    <s v="nonfiction"/>
    <x v="0"/>
    <d v="2013-09-07T22:25:31"/>
    <x v="1362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x v="0"/>
    <n v="1455523140"/>
    <n v="1453925727"/>
    <b v="0"/>
    <n v="5"/>
    <b v="1"/>
    <s v="publishing/nonfiction"/>
    <n v="1"/>
    <n v="40"/>
    <x v="3"/>
    <s v="nonfiction"/>
    <x v="0"/>
    <d v="2016-02-15T07:59:00"/>
    <x v="1363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x v="7"/>
    <n v="1420648906"/>
    <n v="1415464906"/>
    <b v="0"/>
    <n v="144"/>
    <b v="1"/>
    <s v="music/rock"/>
    <n v="1.1864285714285714"/>
    <n v="346.04166666666669"/>
    <x v="4"/>
    <s v="rock"/>
    <x v="0"/>
    <d v="2015-01-07T16:41:46"/>
    <x v="1364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x v="0"/>
    <n v="1426523752"/>
    <n v="1423935352"/>
    <b v="0"/>
    <n v="92"/>
    <b v="1"/>
    <s v="music/rock"/>
    <n v="1.0026666666666666"/>
    <n v="81.739130434782609"/>
    <x v="4"/>
    <s v="rock"/>
    <x v="0"/>
    <d v="2015-03-16T16:35:52"/>
    <x v="1365"/>
    <x v="1365"/>
    <x v="1365"/>
  </r>
  <r>
    <n v="1366"/>
    <s v="Kick It! A Tribute to the A.K.s"/>
    <s v="A musical memorial for Alexi Petersen."/>
    <x v="51"/>
    <n v="9486.69"/>
    <x v="0"/>
    <x v="0"/>
    <x v="0"/>
    <n v="1417049663"/>
    <n v="1413158063"/>
    <b v="0"/>
    <n v="147"/>
    <b v="1"/>
    <s v="music/rock"/>
    <n v="1.2648920000000001"/>
    <n v="64.535306122448986"/>
    <x v="4"/>
    <s v="rock"/>
    <x v="0"/>
    <d v="2014-11-27T00:54:23"/>
    <x v="1366"/>
    <x v="1366"/>
    <x v="1366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x v="0"/>
    <n v="1447463050"/>
    <n v="1444867450"/>
    <b v="0"/>
    <n v="90"/>
    <b v="1"/>
    <s v="music/rock"/>
    <n v="1.1426000000000001"/>
    <n v="63.477777777777774"/>
    <x v="4"/>
    <s v="rock"/>
    <x v="0"/>
    <d v="2015-11-14T01:04:10"/>
    <x v="1367"/>
    <x v="1367"/>
    <x v="1367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x v="0"/>
    <n v="1434342894"/>
    <n v="1432269294"/>
    <b v="0"/>
    <n v="87"/>
    <b v="1"/>
    <s v="music/rock"/>
    <n v="1.107"/>
    <n v="63.620689655172413"/>
    <x v="4"/>
    <s v="rock"/>
    <x v="0"/>
    <d v="2015-06-15T04:34:54"/>
    <x v="1368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x v="0"/>
    <n v="1397225746"/>
    <n v="1394633746"/>
    <b v="0"/>
    <n v="406"/>
    <b v="1"/>
    <s v="music/rock"/>
    <n v="1.0534805315203954"/>
    <n v="83.967068965517228"/>
    <x v="4"/>
    <s v="rock"/>
    <x v="0"/>
    <d v="2014-04-11T14:15:46"/>
    <x v="1369"/>
    <x v="1369"/>
    <x v="1369"/>
  </r>
  <r>
    <n v="1370"/>
    <s v="Food On You presents Baby's First Parental Advisory"/>
    <s v="Songs about the first year of parenthood, often inappropriate for children"/>
    <x v="15"/>
    <n v="1555"/>
    <x v="0"/>
    <x v="0"/>
    <x v="0"/>
    <n v="1381881890"/>
    <n v="1380585890"/>
    <b v="0"/>
    <n v="20"/>
    <b v="1"/>
    <s v="music/rock"/>
    <n v="1.0366666666666666"/>
    <n v="77.75"/>
    <x v="4"/>
    <s v="rock"/>
    <x v="0"/>
    <d v="2013-10-16T00:04:50"/>
    <x v="1370"/>
    <x v="1370"/>
    <x v="137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x v="0"/>
    <n v="1431022342"/>
    <n v="1428430342"/>
    <b v="0"/>
    <n v="70"/>
    <b v="1"/>
    <s v="music/rock"/>
    <n v="1.0708672667523933"/>
    <n v="107.07142857142857"/>
    <x v="4"/>
    <s v="rock"/>
    <x v="0"/>
    <d v="2015-05-07T18:12:22"/>
    <x v="1371"/>
    <x v="1371"/>
    <x v="1371"/>
  </r>
  <r>
    <n v="1372"/>
    <s v="Ted Lukas &amp; the Misled new CD - &quot;FEED&quot;"/>
    <s v="Please help us raise funds to press our new CD!"/>
    <x v="2"/>
    <n v="620"/>
    <x v="0"/>
    <x v="0"/>
    <x v="0"/>
    <n v="1342115132"/>
    <n v="1339523132"/>
    <b v="0"/>
    <n v="16"/>
    <b v="1"/>
    <s v="music/rock"/>
    <n v="1.24"/>
    <n v="38.75"/>
    <x v="4"/>
    <s v="rock"/>
    <x v="0"/>
    <d v="2012-07-12T17:45:32"/>
    <x v="1372"/>
    <x v="1372"/>
    <x v="1372"/>
  </r>
  <r>
    <n v="1373"/>
    <s v="Broccoli Samurai: Tour Van or Bust!"/>
    <s v="Help Broccoli Samurai raise money to get a new van and continue bringing you the jams!"/>
    <x v="3"/>
    <n v="10501"/>
    <x v="0"/>
    <x v="0"/>
    <x v="0"/>
    <n v="1483138233"/>
    <n v="1480546233"/>
    <b v="0"/>
    <n v="52"/>
    <b v="1"/>
    <s v="music/rock"/>
    <n v="1.0501"/>
    <n v="201.94230769230768"/>
    <x v="4"/>
    <s v="rock"/>
    <x v="0"/>
    <d v="2016-12-30T22:50:33"/>
    <x v="1373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x v="0"/>
    <n v="1458874388"/>
    <n v="1456285988"/>
    <b v="0"/>
    <n v="66"/>
    <b v="1"/>
    <s v="music/rock"/>
    <n v="1.8946666666666667"/>
    <n v="43.060606060606062"/>
    <x v="4"/>
    <s v="rock"/>
    <x v="0"/>
    <d v="2016-03-25T02:53:08"/>
    <x v="1374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x v="3"/>
    <n v="1484444119"/>
    <n v="1481852119"/>
    <b v="0"/>
    <n v="109"/>
    <b v="1"/>
    <s v="music/rock"/>
    <n v="1.7132499999999999"/>
    <n v="62.871559633027523"/>
    <x v="4"/>
    <s v="rock"/>
    <x v="0"/>
    <d v="2017-01-15T01:35:19"/>
    <x v="1375"/>
    <x v="1375"/>
    <x v="1375"/>
  </r>
  <r>
    <n v="1376"/>
    <s v="Dead Pirates / HIGHMARE LP 2nd pressing"/>
    <s v="Dead Pirates are planning a second pressing of HIGHMARE LP, who wants one ?"/>
    <x v="250"/>
    <n v="9342"/>
    <x v="0"/>
    <x v="1"/>
    <x v="1"/>
    <n v="1480784606"/>
    <n v="1478189006"/>
    <b v="0"/>
    <n v="168"/>
    <b v="1"/>
    <s v="music/rock"/>
    <n v="2.5248648648648651"/>
    <n v="55.607142857142854"/>
    <x v="4"/>
    <s v="rock"/>
    <x v="0"/>
    <d v="2016-12-03T17:03:26"/>
    <x v="1376"/>
    <x v="1376"/>
    <x v="137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x v="0"/>
    <n v="1486095060"/>
    <n v="1484198170"/>
    <b v="0"/>
    <n v="31"/>
    <b v="1"/>
    <s v="music/rock"/>
    <n v="1.1615384615384616"/>
    <n v="48.70967741935484"/>
    <x v="4"/>
    <s v="rock"/>
    <x v="0"/>
    <d v="2017-02-03T04:11:00"/>
    <x v="1377"/>
    <x v="1377"/>
    <x v="1377"/>
  </r>
  <r>
    <n v="1378"/>
    <s v="SIX BY SEVEN"/>
    <s v="A psychedelic post rock masterpiece!"/>
    <x v="13"/>
    <n v="4067"/>
    <x v="0"/>
    <x v="1"/>
    <x v="1"/>
    <n v="1470075210"/>
    <n v="1468779210"/>
    <b v="0"/>
    <n v="133"/>
    <b v="1"/>
    <s v="music/rock"/>
    <n v="2.0335000000000001"/>
    <n v="30.578947368421051"/>
    <x v="4"/>
    <s v="rock"/>
    <x v="0"/>
    <d v="2016-08-01T18:13:30"/>
    <x v="1378"/>
    <x v="1378"/>
    <x v="1378"/>
  </r>
  <r>
    <n v="1379"/>
    <s v="J. Walter Makes a Record"/>
    <s v="---------The long-awaited debut full-length from Justin Ruddy--------"/>
    <x v="3"/>
    <n v="11160"/>
    <x v="0"/>
    <x v="0"/>
    <x v="0"/>
    <n v="1433504876"/>
    <n v="1430912876"/>
    <b v="0"/>
    <n v="151"/>
    <b v="1"/>
    <s v="music/rock"/>
    <n v="1.1160000000000001"/>
    <n v="73.907284768211923"/>
    <x v="4"/>
    <s v="rock"/>
    <x v="0"/>
    <d v="2015-06-05T11:47:56"/>
    <x v="1379"/>
    <x v="1379"/>
    <x v="1379"/>
  </r>
  <r>
    <n v="1380"/>
    <s v="BARNFEST 2015"/>
    <s v="A DIY MUSIC FESTIVAL FROM ST. LOUIS MO! Bands make their own festival, help make it legit!"/>
    <x v="251"/>
    <n v="106"/>
    <x v="0"/>
    <x v="0"/>
    <x v="0"/>
    <n v="1433815200"/>
    <n v="1431886706"/>
    <b v="0"/>
    <n v="5"/>
    <b v="1"/>
    <s v="music/rock"/>
    <n v="4.24"/>
    <n v="21.2"/>
    <x v="4"/>
    <s v="rock"/>
    <x v="0"/>
    <d v="2015-06-09T02:00:00"/>
    <x v="1380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x v="0"/>
    <n v="1482988125"/>
    <n v="1480396125"/>
    <b v="0"/>
    <n v="73"/>
    <b v="1"/>
    <s v="music/rock"/>
    <n v="1.071"/>
    <n v="73.356164383561648"/>
    <x v="4"/>
    <s v="rock"/>
    <x v="0"/>
    <d v="2016-12-29T05:08:45"/>
    <x v="1381"/>
    <x v="1381"/>
    <x v="1381"/>
  </r>
  <r>
    <n v="1382"/>
    <s v="The Floorwalkers New Album!"/>
    <s v="We're making a new record -- independently! We've got some great new songs we're really excited to bring to you!"/>
    <x v="6"/>
    <n v="8349"/>
    <x v="0"/>
    <x v="0"/>
    <x v="0"/>
    <n v="1367867536"/>
    <n v="1365275536"/>
    <b v="0"/>
    <n v="148"/>
    <b v="1"/>
    <s v="music/rock"/>
    <n v="1.043625"/>
    <n v="56.412162162162161"/>
    <x v="4"/>
    <s v="rock"/>
    <x v="0"/>
    <d v="2013-05-06T19:12:16"/>
    <x v="1382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x v="5"/>
    <n v="1482457678"/>
    <n v="1480729678"/>
    <b v="0"/>
    <n v="93"/>
    <b v="1"/>
    <s v="music/rock"/>
    <n v="2.124090909090909"/>
    <n v="50.247311827956992"/>
    <x v="4"/>
    <s v="rock"/>
    <x v="0"/>
    <d v="2016-12-23T01:47:58"/>
    <x v="1383"/>
    <x v="1383"/>
    <x v="1383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x v="0"/>
    <n v="1436117922"/>
    <n v="1433525922"/>
    <b v="0"/>
    <n v="63"/>
    <b v="1"/>
    <s v="music/rock"/>
    <n v="1.2408571428571429"/>
    <n v="68.936507936507937"/>
    <x v="4"/>
    <s v="rock"/>
    <x v="0"/>
    <d v="2015-07-05T17:38:42"/>
    <x v="1384"/>
    <x v="1384"/>
    <x v="1384"/>
  </r>
  <r>
    <n v="1385"/>
    <s v="Chi Might Project"/>
    <s v="Musicians, singers &amp; songwriters from all over the world collaborate via YouTube in order to create an amazing album!"/>
    <x v="6"/>
    <n v="8832.49"/>
    <x v="0"/>
    <x v="12"/>
    <x v="3"/>
    <n v="1461931860"/>
    <n v="1457109121"/>
    <b v="0"/>
    <n v="134"/>
    <b v="1"/>
    <s v="music/rock"/>
    <n v="1.10406125"/>
    <n v="65.914104477611943"/>
    <x v="4"/>
    <s v="rock"/>
    <x v="0"/>
    <d v="2016-04-29T12:11:00"/>
    <x v="1385"/>
    <x v="1385"/>
    <x v="1385"/>
  </r>
  <r>
    <n v="1386"/>
    <s v="MALTESE CROSS: The First Album"/>
    <s v="We are a classic hard rock/heavy metal band just trying to keep rock alive!"/>
    <x v="44"/>
    <n v="875"/>
    <x v="0"/>
    <x v="0"/>
    <x v="0"/>
    <n v="1438183889"/>
    <n v="1435591889"/>
    <b v="0"/>
    <n v="14"/>
    <b v="1"/>
    <s v="music/rock"/>
    <n v="2.1875"/>
    <n v="62.5"/>
    <x v="4"/>
    <s v="rock"/>
    <x v="0"/>
    <d v="2015-07-29T15:31:29"/>
    <x v="1386"/>
    <x v="1386"/>
    <x v="1386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x v="0"/>
    <n v="1433305800"/>
    <n v="1430604395"/>
    <b v="0"/>
    <n v="78"/>
    <b v="1"/>
    <s v="music/rock"/>
    <n v="1.36625"/>
    <n v="70.064102564102569"/>
    <x v="4"/>
    <s v="rock"/>
    <x v="0"/>
    <d v="2015-06-03T04:30:00"/>
    <x v="1387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x v="0"/>
    <n v="1476720840"/>
    <n v="1474469117"/>
    <b v="0"/>
    <n v="112"/>
    <b v="1"/>
    <s v="music/rock"/>
    <n v="1.348074"/>
    <n v="60.181874999999998"/>
    <x v="4"/>
    <s v="rock"/>
    <x v="0"/>
    <d v="2016-10-17T16:14:00"/>
    <x v="1388"/>
    <x v="1388"/>
    <x v="1388"/>
  </r>
  <r>
    <n v="1389"/>
    <s v="Pre-order DANCEHALL's first record!!!"/>
    <s v="Help fund the pressing of DANCEHALL's first record by pre-ordering it in advance!!!"/>
    <x v="2"/>
    <n v="727"/>
    <x v="0"/>
    <x v="1"/>
    <x v="1"/>
    <n v="1471087957"/>
    <n v="1468495957"/>
    <b v="0"/>
    <n v="34"/>
    <b v="1"/>
    <s v="music/rock"/>
    <n v="1.454"/>
    <n v="21.382352941176471"/>
    <x v="4"/>
    <s v="rock"/>
    <x v="0"/>
    <d v="2016-08-13T11:32:37"/>
    <x v="1389"/>
    <x v="1389"/>
    <x v="1389"/>
  </r>
  <r>
    <n v="1390"/>
    <s v="New Music Video/Artist Development"/>
    <s v="Breakout Artist Management will be working with us on a brand new music video and we need your help!"/>
    <x v="70"/>
    <n v="3055"/>
    <x v="0"/>
    <x v="0"/>
    <x v="0"/>
    <n v="1430154720"/>
    <n v="1427224606"/>
    <b v="0"/>
    <n v="19"/>
    <b v="1"/>
    <s v="music/rock"/>
    <n v="1.0910714285714285"/>
    <n v="160.78947368421052"/>
    <x v="4"/>
    <s v="rock"/>
    <x v="0"/>
    <d v="2015-04-27T17:12:00"/>
    <x v="1390"/>
    <x v="1390"/>
    <x v="1390"/>
  </r>
  <r>
    <n v="1391"/>
    <s v="Rules and Regulations"/>
    <s v="With the money donated through this project we intend on investing in sound equipment for live shows"/>
    <x v="2"/>
    <n v="551"/>
    <x v="0"/>
    <x v="0"/>
    <x v="0"/>
    <n v="1440219540"/>
    <n v="1436369818"/>
    <b v="0"/>
    <n v="13"/>
    <b v="1"/>
    <s v="music/rock"/>
    <n v="1.1020000000000001"/>
    <n v="42.384615384615387"/>
    <x v="4"/>
    <s v="rock"/>
    <x v="0"/>
    <d v="2015-08-22T04:59:00"/>
    <x v="1391"/>
    <x v="1391"/>
    <x v="1391"/>
  </r>
  <r>
    <n v="1392"/>
    <s v="Telesomniac's Debut Album"/>
    <s v="Telesomniac is a rock band from Provo, UT releasing their debut album Thirty-One Flashes in the Dark."/>
    <x v="30"/>
    <n v="2841"/>
    <x v="0"/>
    <x v="0"/>
    <x v="0"/>
    <n v="1456976586"/>
    <n v="1454298186"/>
    <b v="0"/>
    <n v="104"/>
    <b v="1"/>
    <s v="music/rock"/>
    <n v="1.1364000000000001"/>
    <n v="27.317307692307693"/>
    <x v="4"/>
    <s v="rock"/>
    <x v="0"/>
    <d v="2016-03-03T03:43:06"/>
    <x v="1392"/>
    <x v="1392"/>
    <x v="1392"/>
  </r>
  <r>
    <n v="1393"/>
    <s v="WolfHunt | Social Commentary Rock Project"/>
    <s v="Rock n' Roll tales of our times"/>
    <x v="3"/>
    <n v="10235"/>
    <x v="0"/>
    <x v="0"/>
    <x v="0"/>
    <n v="1470068523"/>
    <n v="1467476523"/>
    <b v="0"/>
    <n v="52"/>
    <b v="1"/>
    <s v="music/rock"/>
    <n v="1.0235000000000001"/>
    <n v="196.82692307692307"/>
    <x v="4"/>
    <s v="rock"/>
    <x v="0"/>
    <d v="2016-08-01T16:22:03"/>
    <x v="1393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x v="0"/>
    <n v="1488337200"/>
    <n v="1484623726"/>
    <b v="0"/>
    <n v="17"/>
    <b v="1"/>
    <s v="music/rock"/>
    <n v="1.2213333333333334"/>
    <n v="53.882352941176471"/>
    <x v="4"/>
    <s v="rock"/>
    <x v="0"/>
    <d v="2017-03-01T03:00:00"/>
    <x v="1394"/>
    <x v="1394"/>
    <x v="1394"/>
  </r>
  <r>
    <n v="1395"/>
    <s v="Quiet Oaks Full Length Album"/>
    <s v="Help Quiet Oaks record their debut album!!!"/>
    <x v="8"/>
    <n v="3916"/>
    <x v="0"/>
    <x v="0"/>
    <x v="0"/>
    <n v="1484430481"/>
    <n v="1481838481"/>
    <b v="0"/>
    <n v="82"/>
    <b v="1"/>
    <s v="music/rock"/>
    <n v="1.1188571428571428"/>
    <n v="47.756097560975611"/>
    <x v="4"/>
    <s v="rock"/>
    <x v="0"/>
    <d v="2017-01-14T21:48:01"/>
    <x v="1395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x v="0"/>
    <n v="1423871882"/>
    <n v="1421279882"/>
    <b v="0"/>
    <n v="73"/>
    <b v="1"/>
    <s v="music/rock"/>
    <n v="1.073"/>
    <n v="88.191780821917803"/>
    <x v="4"/>
    <s v="rock"/>
    <x v="0"/>
    <d v="2015-02-13T23:58:02"/>
    <x v="1396"/>
    <x v="1396"/>
    <x v="1396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x v="0"/>
    <n v="1477603140"/>
    <n v="1475013710"/>
    <b v="0"/>
    <n v="158"/>
    <b v="1"/>
    <s v="music/rock"/>
    <n v="1.1385000000000001"/>
    <n v="72.056962025316452"/>
    <x v="4"/>
    <s v="rock"/>
    <x v="0"/>
    <d v="2016-10-27T21:19:00"/>
    <x v="1397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x v="0"/>
    <n v="1467752334"/>
    <n v="1465160334"/>
    <b v="0"/>
    <n v="65"/>
    <b v="1"/>
    <s v="music/rock"/>
    <n v="1.0968181818181819"/>
    <n v="74.246153846153845"/>
    <x v="4"/>
    <s v="rock"/>
    <x v="0"/>
    <d v="2016-07-05T20:58:54"/>
    <x v="1398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x v="0"/>
    <n v="1412640373"/>
    <n v="1410048373"/>
    <b v="0"/>
    <n v="184"/>
    <b v="1"/>
    <s v="music/rock"/>
    <n v="1.2614444444444444"/>
    <n v="61.701086956521742"/>
    <x v="4"/>
    <s v="rock"/>
    <x v="0"/>
    <d v="2014-10-07T00:06:13"/>
    <x v="1399"/>
    <x v="1399"/>
    <x v="1399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x v="1"/>
    <n v="1465709400"/>
    <n v="1462695073"/>
    <b v="0"/>
    <n v="34"/>
    <b v="1"/>
    <s v="music/rock"/>
    <n v="1.6742857142857144"/>
    <n v="17.235294117647058"/>
    <x v="4"/>
    <s v="rock"/>
    <x v="0"/>
    <d v="2016-06-12T05:30:00"/>
    <x v="1400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x v="0"/>
    <n v="1369612474"/>
    <n v="1367798074"/>
    <b v="0"/>
    <n v="240"/>
    <b v="1"/>
    <s v="music/rock"/>
    <n v="4.9652000000000003"/>
    <n v="51.720833333333331"/>
    <x v="4"/>
    <s v="rock"/>
    <x v="0"/>
    <d v="2013-05-26T23:54:34"/>
    <x v="1401"/>
    <x v="1401"/>
    <x v="140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x v="1"/>
    <n v="1430439411"/>
    <n v="1425259011"/>
    <b v="0"/>
    <n v="113"/>
    <b v="1"/>
    <s v="music/rock"/>
    <n v="1.0915999999999999"/>
    <n v="24.150442477876105"/>
    <x v="4"/>
    <s v="rock"/>
    <x v="0"/>
    <d v="2015-05-01T00:16:51"/>
    <x v="1402"/>
    <x v="1402"/>
    <x v="1402"/>
  </r>
  <r>
    <n v="1403"/>
    <s v="Gregorian Rock"/>
    <s v="Gregorian Rock merges Gregorian chant with modern music. It is serene, yet pummeling. It's not for everyone, but it might be for you."/>
    <x v="23"/>
    <n v="4103"/>
    <x v="0"/>
    <x v="0"/>
    <x v="0"/>
    <n v="1374802235"/>
    <n v="1372210235"/>
    <b v="0"/>
    <n v="66"/>
    <b v="1"/>
    <s v="music/rock"/>
    <n v="1.0257499999999999"/>
    <n v="62.166666666666664"/>
    <x v="4"/>
    <s v="rock"/>
    <x v="0"/>
    <d v="2013-07-26T01:30:35"/>
    <x v="1403"/>
    <x v="1403"/>
    <x v="1403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x v="1"/>
    <n v="1424607285"/>
    <n v="1422447285"/>
    <b v="1"/>
    <n v="5"/>
    <b v="0"/>
    <s v="publishing/translations"/>
    <n v="1.6620689655172414E-2"/>
    <n v="48.2"/>
    <x v="3"/>
    <s v="translations"/>
    <x v="2"/>
    <d v="2015-02-22T12:14:45"/>
    <x v="1404"/>
    <x v="1404"/>
    <x v="1404"/>
  </r>
  <r>
    <n v="1405"/>
    <s v="The Bible translated into Emoticons"/>
    <s v="Will more people read the Bible if it were translated into Emoticons?"/>
    <x v="31"/>
    <n v="105"/>
    <x v="2"/>
    <x v="0"/>
    <x v="0"/>
    <n v="1417195201"/>
    <n v="1414599601"/>
    <b v="1"/>
    <n v="17"/>
    <b v="0"/>
    <s v="publishing/translations"/>
    <n v="4.1999999999999997E-3"/>
    <n v="6.1764705882352944"/>
    <x v="3"/>
    <s v="translations"/>
    <x v="2"/>
    <d v="2014-11-28T17:20:01"/>
    <x v="1405"/>
    <x v="1405"/>
    <x v="1405"/>
  </r>
  <r>
    <n v="1406"/>
    <s v="Man Down! Translation project"/>
    <s v="The White coat and the battle dress uniform"/>
    <x v="14"/>
    <n v="15"/>
    <x v="2"/>
    <x v="13"/>
    <x v="3"/>
    <n v="1449914400"/>
    <n v="1445336607"/>
    <b v="0"/>
    <n v="3"/>
    <b v="0"/>
    <s v="publishing/translations"/>
    <n v="1.25E-3"/>
    <n v="5"/>
    <x v="3"/>
    <s v="translations"/>
    <x v="2"/>
    <d v="2015-12-12T10:00:00"/>
    <x v="1406"/>
    <x v="1406"/>
    <x v="1406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x v="0"/>
    <n v="1407847978"/>
    <n v="1405687978"/>
    <b v="0"/>
    <n v="2"/>
    <b v="0"/>
    <s v="publishing/translations"/>
    <n v="5.0000000000000001E-3"/>
    <n v="7.5"/>
    <x v="3"/>
    <s v="translations"/>
    <x v="2"/>
    <d v="2014-08-12T12:52:58"/>
    <x v="1407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x v="1"/>
    <n v="1447451756"/>
    <n v="1444856156"/>
    <b v="0"/>
    <n v="6"/>
    <b v="0"/>
    <s v="publishing/translations"/>
    <n v="7.1999999999999995E-2"/>
    <n v="12"/>
    <x v="3"/>
    <s v="translations"/>
    <x v="2"/>
    <d v="2015-11-13T21:55:56"/>
    <x v="1408"/>
    <x v="1408"/>
    <x v="1408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x v="0"/>
    <n v="1420085535"/>
    <n v="1414897935"/>
    <b v="0"/>
    <n v="0"/>
    <b v="0"/>
    <s v="publishing/translations"/>
    <n v="0"/>
    <n v="0"/>
    <x v="3"/>
    <s v="translations"/>
    <x v="2"/>
    <d v="2015-01-01T04:12:15"/>
    <x v="1409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x v="3"/>
    <n v="1464939520"/>
    <n v="1461051520"/>
    <b v="0"/>
    <n v="1"/>
    <b v="0"/>
    <s v="publishing/translations"/>
    <n v="1.6666666666666666E-4"/>
    <n v="1"/>
    <x v="3"/>
    <s v="translations"/>
    <x v="2"/>
    <d v="2016-06-03T07:38:40"/>
    <x v="1410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x v="1"/>
    <n v="1423185900"/>
    <n v="1420766700"/>
    <b v="0"/>
    <n v="3"/>
    <b v="0"/>
    <s v="publishing/translations"/>
    <n v="2.3333333333333335E-3"/>
    <n v="2.3333333333333335"/>
    <x v="3"/>
    <s v="translations"/>
    <x v="2"/>
    <d v="2015-02-06T01:25:00"/>
    <x v="1411"/>
    <x v="1411"/>
    <x v="1411"/>
  </r>
  <r>
    <n v="1412"/>
    <s v="For overseas shogi fans! Shogi novel translation project"/>
    <s v="â€œClimbing Silver!â€- An English translation of the Young Adult Shogi novella"/>
    <x v="39"/>
    <n v="320"/>
    <x v="2"/>
    <x v="0"/>
    <x v="0"/>
    <n v="1417656699"/>
    <n v="1415064699"/>
    <b v="0"/>
    <n v="13"/>
    <b v="0"/>
    <s v="publishing/translations"/>
    <n v="4.5714285714285714E-2"/>
    <n v="24.615384615384617"/>
    <x v="3"/>
    <s v="translations"/>
    <x v="2"/>
    <d v="2014-12-04T01:31:39"/>
    <x v="1412"/>
    <x v="1412"/>
    <x v="141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x v="3"/>
    <n v="1455964170"/>
    <n v="1450780170"/>
    <b v="0"/>
    <n v="1"/>
    <b v="0"/>
    <s v="publishing/translations"/>
    <n v="0.05"/>
    <n v="100"/>
    <x v="3"/>
    <s v="translations"/>
    <x v="2"/>
    <d v="2016-02-20T10:29:30"/>
    <x v="1413"/>
    <x v="1413"/>
    <x v="1413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x v="0"/>
    <n v="1483423467"/>
    <n v="1480831467"/>
    <b v="0"/>
    <n v="1"/>
    <b v="0"/>
    <s v="publishing/translations"/>
    <n v="2E-3"/>
    <n v="1"/>
    <x v="3"/>
    <s v="translations"/>
    <x v="2"/>
    <d v="2017-01-03T06:04:27"/>
    <x v="1414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x v="0"/>
    <n v="1439741591"/>
    <n v="1436285591"/>
    <b v="0"/>
    <n v="9"/>
    <b v="0"/>
    <s v="publishing/translations"/>
    <n v="0.18181818181818182"/>
    <n v="88.888888888888886"/>
    <x v="3"/>
    <s v="translations"/>
    <x v="2"/>
    <d v="2015-08-16T16:13:11"/>
    <x v="1415"/>
    <x v="1415"/>
    <x v="1415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x v="0"/>
    <n v="1448147619"/>
    <n v="1445552019"/>
    <b v="0"/>
    <n v="0"/>
    <b v="0"/>
    <s v="publishing/translations"/>
    <n v="0"/>
    <n v="0"/>
    <x v="3"/>
    <s v="translations"/>
    <x v="2"/>
    <d v="2015-11-21T23:13:39"/>
    <x v="1416"/>
    <x v="1416"/>
    <x v="1416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x v="0"/>
    <n v="1442315460"/>
    <n v="1439696174"/>
    <b v="0"/>
    <n v="2"/>
    <b v="0"/>
    <s v="publishing/translations"/>
    <n v="1.2222222222222223E-2"/>
    <n v="27.5"/>
    <x v="3"/>
    <s v="translations"/>
    <x v="2"/>
    <d v="2015-09-15T11:11:00"/>
    <x v="1417"/>
    <x v="1417"/>
    <x v="1417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x v="3"/>
    <n v="1456397834"/>
    <n v="1453805834"/>
    <b v="0"/>
    <n v="1"/>
    <b v="0"/>
    <s v="publishing/translations"/>
    <n v="2E-3"/>
    <n v="6"/>
    <x v="3"/>
    <s v="translations"/>
    <x v="2"/>
    <d v="2016-02-25T10:57:14"/>
    <x v="1418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x v="0"/>
    <n v="1476010619"/>
    <n v="1473418619"/>
    <b v="0"/>
    <n v="10"/>
    <b v="0"/>
    <s v="publishing/translations"/>
    <n v="7.0634920634920634E-2"/>
    <n v="44.5"/>
    <x v="3"/>
    <s v="translations"/>
    <x v="2"/>
    <d v="2016-10-09T10:56:59"/>
    <x v="1419"/>
    <x v="1419"/>
    <x v="1419"/>
  </r>
  <r>
    <n v="1420"/>
    <s v="Shakespeare in the Hood - Romeo and Juliet"/>
    <s v="Help me butcher Shakespeare in a satirical fashion."/>
    <x v="252"/>
    <n v="3"/>
    <x v="2"/>
    <x v="0"/>
    <x v="0"/>
    <n v="1467129686"/>
    <n v="1464969686"/>
    <b v="0"/>
    <n v="3"/>
    <b v="0"/>
    <s v="publishing/translations"/>
    <n v="2.7272727272727271E-2"/>
    <n v="1"/>
    <x v="3"/>
    <s v="translations"/>
    <x v="2"/>
    <d v="2016-06-28T16:01:26"/>
    <x v="1420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x v="9"/>
    <n v="1423432709"/>
    <n v="1420840709"/>
    <b v="0"/>
    <n v="2"/>
    <b v="0"/>
    <s v="publishing/translations"/>
    <n v="1E-3"/>
    <n v="100"/>
    <x v="3"/>
    <s v="translations"/>
    <x v="2"/>
    <d v="2015-02-08T21:58:29"/>
    <x v="1421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x v="4"/>
    <n v="1474436704"/>
    <n v="1471844704"/>
    <b v="0"/>
    <n v="2"/>
    <b v="0"/>
    <s v="publishing/translations"/>
    <n v="1.0399999999999999E-3"/>
    <n v="13"/>
    <x v="3"/>
    <s v="translations"/>
    <x v="2"/>
    <d v="2016-09-21T05:45:04"/>
    <x v="14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x v="2"/>
    <n v="1451637531"/>
    <n v="1449045531"/>
    <b v="0"/>
    <n v="1"/>
    <b v="0"/>
    <s v="publishing/translations"/>
    <n v="3.3333333333333335E-3"/>
    <n v="100"/>
    <x v="3"/>
    <s v="translations"/>
    <x v="2"/>
    <d v="2016-01-01T08:38:51"/>
    <x v="1423"/>
    <x v="1423"/>
    <x v="1423"/>
  </r>
  <r>
    <n v="1424"/>
    <s v="Subway Mantras"/>
    <s v="A short book of practical mantras that can be used every day of the week. Mantras are cogwheels of universal engines."/>
    <x v="51"/>
    <n v="1527"/>
    <x v="2"/>
    <x v="0"/>
    <x v="0"/>
    <n v="1479233602"/>
    <n v="1478106802"/>
    <b v="0"/>
    <n v="14"/>
    <b v="0"/>
    <s v="publishing/translations"/>
    <n v="0.2036"/>
    <n v="109.07142857142857"/>
    <x v="3"/>
    <s v="translations"/>
    <x v="2"/>
    <d v="2016-11-15T18:13:22"/>
    <x v="1424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x v="0"/>
    <n v="1430276959"/>
    <n v="1427684959"/>
    <b v="0"/>
    <n v="0"/>
    <b v="0"/>
    <s v="publishing/translations"/>
    <n v="0"/>
    <n v="0"/>
    <x v="3"/>
    <s v="translations"/>
    <x v="2"/>
    <d v="2015-04-29T03:09:19"/>
    <x v="1425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x v="3"/>
    <n v="1440408120"/>
    <n v="1435224120"/>
    <b v="0"/>
    <n v="0"/>
    <b v="0"/>
    <s v="publishing/translations"/>
    <n v="0"/>
    <n v="0"/>
    <x v="3"/>
    <s v="translations"/>
    <x v="2"/>
    <d v="2015-08-24T09:22:00"/>
    <x v="1426"/>
    <x v="1426"/>
    <x v="1426"/>
  </r>
  <r>
    <n v="1427"/>
    <s v="WHAT CAN I DO?..."/>
    <s v="The book with advices that can save many lives._x000a_You will find here many case studies, extreme situations and solutions."/>
    <x v="10"/>
    <n v="419"/>
    <x v="2"/>
    <x v="12"/>
    <x v="3"/>
    <n v="1474230385"/>
    <n v="1471638385"/>
    <b v="0"/>
    <n v="4"/>
    <b v="0"/>
    <s v="publishing/translations"/>
    <n v="8.3799999999999999E-2"/>
    <n v="104.75"/>
    <x v="3"/>
    <s v="translations"/>
    <x v="2"/>
    <d v="2016-09-18T20:26:25"/>
    <x v="1427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x v="3"/>
    <n v="1459584417"/>
    <n v="1456996017"/>
    <b v="0"/>
    <n v="3"/>
    <b v="0"/>
    <s v="publishing/translations"/>
    <n v="4.4999999999999998E-2"/>
    <n v="15"/>
    <x v="3"/>
    <s v="translations"/>
    <x v="2"/>
    <d v="2016-04-02T08:06:57"/>
    <x v="1428"/>
    <x v="1428"/>
    <x v="1428"/>
  </r>
  <r>
    <n v="1429"/>
    <s v="10 P.M."/>
    <s v="A guy in his 30's tries to live his &quot;American Dream&quot;, but quickly it turns into a nightmare. (A Novel)"/>
    <x v="3"/>
    <n v="0"/>
    <x v="2"/>
    <x v="0"/>
    <x v="0"/>
    <n v="1428629242"/>
    <n v="1426037242"/>
    <b v="0"/>
    <n v="0"/>
    <b v="0"/>
    <s v="publishing/translations"/>
    <n v="0"/>
    <n v="0"/>
    <x v="3"/>
    <s v="translations"/>
    <x v="2"/>
    <d v="2015-04-10T01:27:22"/>
    <x v="1429"/>
    <x v="1429"/>
    <x v="1429"/>
  </r>
  <r>
    <n v="1430"/>
    <s v="Esoteric Project Management"/>
    <s v="Profesional translation and publishing of the book on unique synthesis of project management and meditation"/>
    <x v="10"/>
    <n v="403"/>
    <x v="2"/>
    <x v="0"/>
    <x v="0"/>
    <n v="1419017488"/>
    <n v="1416339088"/>
    <b v="0"/>
    <n v="5"/>
    <b v="0"/>
    <s v="publishing/translations"/>
    <n v="8.0600000000000005E-2"/>
    <n v="80.599999999999994"/>
    <x v="3"/>
    <s v="translations"/>
    <x v="2"/>
    <d v="2014-12-19T19:31:28"/>
    <x v="1430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x v="0"/>
    <n v="1448517816"/>
    <n v="1445922216"/>
    <b v="0"/>
    <n v="47"/>
    <b v="0"/>
    <s v="publishing/translations"/>
    <n v="0.31947058823529412"/>
    <n v="115.55319148936171"/>
    <x v="3"/>
    <s v="translations"/>
    <x v="2"/>
    <d v="2015-11-26T06:03:36"/>
    <x v="1431"/>
    <x v="1431"/>
    <x v="1431"/>
  </r>
  <r>
    <n v="1432"/>
    <s v="The Holy Bib-el"/>
    <s v="THE HOLY BIB-EL Translated By Leon Cook. The Creation: CHAPTER 1.  1* In the beginning Gods created The Heavens and The Planet Earth."/>
    <x v="79"/>
    <n v="0"/>
    <x v="2"/>
    <x v="0"/>
    <x v="0"/>
    <n v="1437417828"/>
    <n v="1434825828"/>
    <b v="0"/>
    <n v="0"/>
    <b v="0"/>
    <s v="publishing/translations"/>
    <n v="0"/>
    <n v="0"/>
    <x v="3"/>
    <s v="translations"/>
    <x v="2"/>
    <d v="2015-07-20T18:43:48"/>
    <x v="1432"/>
    <x v="1432"/>
    <x v="143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x v="3"/>
    <n v="1481367600"/>
    <n v="1477839675"/>
    <b v="0"/>
    <n v="10"/>
    <b v="0"/>
    <s v="publishing/translations"/>
    <n v="6.7083333333333328E-2"/>
    <n v="80.5"/>
    <x v="3"/>
    <s v="translations"/>
    <x v="2"/>
    <d v="2016-12-10T11:00:00"/>
    <x v="1433"/>
    <x v="1433"/>
    <x v="1433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x v="7"/>
    <n v="1433775600"/>
    <n v="1431973478"/>
    <b v="0"/>
    <n v="11"/>
    <b v="0"/>
    <s v="publishing/translations"/>
    <n v="9.987804878048781E-2"/>
    <n v="744.5454545454545"/>
    <x v="3"/>
    <s v="translations"/>
    <x v="2"/>
    <d v="2015-06-08T15:00:00"/>
    <x v="1434"/>
    <x v="1434"/>
    <x v="1434"/>
  </r>
  <r>
    <n v="1435"/>
    <s v="Trilogy of Crystals, book 1, translation"/>
    <s v="English translation of the first book from a sword and sorcery Fantasy trilogy, by Paolo Parente"/>
    <x v="36"/>
    <n v="15"/>
    <x v="2"/>
    <x v="13"/>
    <x v="3"/>
    <n v="1444589020"/>
    <n v="1441997020"/>
    <b v="0"/>
    <n v="2"/>
    <b v="0"/>
    <s v="publishing/translations"/>
    <n v="1E-3"/>
    <n v="7.5"/>
    <x v="3"/>
    <s v="translations"/>
    <x v="2"/>
    <d v="2015-10-11T18:43:40"/>
    <x v="1435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x v="3"/>
    <n v="1456043057"/>
    <n v="1453451057"/>
    <b v="0"/>
    <n v="2"/>
    <b v="0"/>
    <s v="publishing/translations"/>
    <n v="7.7000000000000002E-3"/>
    <n v="38.5"/>
    <x v="3"/>
    <s v="translations"/>
    <x v="2"/>
    <d v="2016-02-21T08:24:17"/>
    <x v="1436"/>
    <x v="1436"/>
    <x v="1436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x v="0"/>
    <n v="1405227540"/>
    <n v="1402058739"/>
    <b v="0"/>
    <n v="22"/>
    <b v="0"/>
    <s v="publishing/translations"/>
    <n v="0.26900000000000002"/>
    <n v="36.68181818181818"/>
    <x v="3"/>
    <s v="translations"/>
    <x v="2"/>
    <d v="2014-07-13T04:59:00"/>
    <x v="1437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x v="7"/>
    <n v="1461765300"/>
    <n v="1459198499"/>
    <b v="0"/>
    <n v="8"/>
    <b v="0"/>
    <s v="publishing/translations"/>
    <n v="0.03"/>
    <n v="75"/>
    <x v="3"/>
    <s v="translations"/>
    <x v="2"/>
    <d v="2016-04-27T13:55:00"/>
    <x v="1438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x v="5"/>
    <n v="1425758101"/>
    <n v="1423166101"/>
    <b v="0"/>
    <n v="6"/>
    <b v="0"/>
    <s v="publishing/translations"/>
    <n v="6.6055045871559637E-2"/>
    <n v="30"/>
    <x v="3"/>
    <s v="translations"/>
    <x v="2"/>
    <d v="2015-03-07T19:55:01"/>
    <x v="1439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x v="3"/>
    <n v="1464285463"/>
    <n v="1461693463"/>
    <b v="0"/>
    <n v="1"/>
    <b v="0"/>
    <s v="publishing/translations"/>
    <n v="7.6923076923076926E-5"/>
    <n v="1"/>
    <x v="3"/>
    <s v="translations"/>
    <x v="2"/>
    <d v="2016-05-26T17:57:43"/>
    <x v="1440"/>
    <x v="1440"/>
    <x v="1440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x v="1"/>
    <n v="1441995769"/>
    <n v="1436811769"/>
    <b v="0"/>
    <n v="3"/>
    <b v="0"/>
    <s v="publishing/translations"/>
    <n v="1.1222222222222222E-2"/>
    <n v="673.33333333333337"/>
    <x v="3"/>
    <s v="translations"/>
    <x v="2"/>
    <d v="2015-09-11T18:22:49"/>
    <x v="1441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x v="0"/>
    <n v="1464190158"/>
    <n v="1461598158"/>
    <b v="0"/>
    <n v="0"/>
    <b v="0"/>
    <s v="publishing/translations"/>
    <n v="0"/>
    <n v="0"/>
    <x v="3"/>
    <s v="translations"/>
    <x v="2"/>
    <d v="2016-05-25T15:29:18"/>
    <x v="144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x v="3"/>
    <n v="1483395209"/>
    <n v="1480803209"/>
    <b v="0"/>
    <n v="0"/>
    <b v="0"/>
    <s v="publishing/translations"/>
    <n v="0"/>
    <n v="0"/>
    <x v="3"/>
    <s v="translations"/>
    <x v="2"/>
    <d v="2017-01-02T22:13:29"/>
    <x v="1443"/>
    <x v="1443"/>
    <x v="1443"/>
  </r>
  <r>
    <n v="1444"/>
    <s v="Expand the MillionairesLetter in the US Market!"/>
    <s v="We as a successfull german stock market newsletter publisher want expand in the US market!"/>
    <x v="255"/>
    <n v="0"/>
    <x v="2"/>
    <x v="12"/>
    <x v="3"/>
    <n v="1442091462"/>
    <n v="1436907462"/>
    <b v="0"/>
    <n v="0"/>
    <b v="0"/>
    <s v="publishing/translations"/>
    <n v="0"/>
    <n v="0"/>
    <x v="3"/>
    <s v="translations"/>
    <x v="2"/>
    <d v="2015-09-12T20:57:42"/>
    <x v="1444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x v="3"/>
    <n v="1434286855"/>
    <n v="1431694855"/>
    <b v="0"/>
    <n v="0"/>
    <b v="0"/>
    <s v="publishing/translations"/>
    <n v="0"/>
    <n v="0"/>
    <x v="3"/>
    <s v="translations"/>
    <x v="2"/>
    <d v="2015-06-14T13:00:55"/>
    <x v="1445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x v="3"/>
    <n v="1461235478"/>
    <n v="1459507478"/>
    <b v="0"/>
    <n v="0"/>
    <b v="0"/>
    <s v="publishing/translations"/>
    <n v="0"/>
    <n v="0"/>
    <x v="3"/>
    <s v="translations"/>
    <x v="2"/>
    <d v="2016-04-21T10:44:38"/>
    <x v="1446"/>
    <x v="1446"/>
    <x v="1446"/>
  </r>
  <r>
    <n v="1447"/>
    <s v="Indian Language Dictionary"/>
    <s v="I'm creating a dictionary of multiple Indian languages."/>
    <x v="69"/>
    <n v="75"/>
    <x v="2"/>
    <x v="0"/>
    <x v="0"/>
    <n v="1467999134"/>
    <n v="1465407134"/>
    <b v="0"/>
    <n v="3"/>
    <b v="0"/>
    <s v="publishing/translations"/>
    <n v="1.4999999999999999E-4"/>
    <n v="25"/>
    <x v="3"/>
    <s v="translations"/>
    <x v="2"/>
    <d v="2016-07-08T17:32:14"/>
    <x v="1447"/>
    <x v="1447"/>
    <x v="1447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x v="2"/>
    <n v="1432272300"/>
    <n v="1429655318"/>
    <b v="0"/>
    <n v="0"/>
    <b v="0"/>
    <s v="publishing/translations"/>
    <n v="0"/>
    <n v="0"/>
    <x v="3"/>
    <s v="translations"/>
    <x v="2"/>
    <d v="2015-05-22T05:25:00"/>
    <x v="1448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x v="0"/>
    <n v="1431286105"/>
    <n v="1427138905"/>
    <b v="0"/>
    <n v="0"/>
    <b v="0"/>
    <s v="publishing/translations"/>
    <n v="0"/>
    <n v="0"/>
    <x v="3"/>
    <s v="translations"/>
    <x v="2"/>
    <d v="2015-05-10T19:28:25"/>
    <x v="1449"/>
    <x v="1449"/>
    <x v="1449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x v="0"/>
    <n v="1455941197"/>
    <n v="1453349197"/>
    <b v="0"/>
    <n v="1"/>
    <b v="0"/>
    <s v="publishing/translations"/>
    <n v="1.0000000000000001E-5"/>
    <n v="1"/>
    <x v="3"/>
    <s v="translations"/>
    <x v="2"/>
    <d v="2016-02-20T04:06:37"/>
    <x v="1450"/>
    <x v="1450"/>
    <x v="1450"/>
  </r>
  <r>
    <n v="1451"/>
    <s v="Modern Literal Torah Translation (Canceled)"/>
    <s v="Modern Literal Translation of the Torah in English and Russian with sub-linear and interlinear layout."/>
    <x v="256"/>
    <n v="2"/>
    <x v="1"/>
    <x v="0"/>
    <x v="0"/>
    <n v="1416355259"/>
    <n v="1413759659"/>
    <b v="0"/>
    <n v="2"/>
    <b v="0"/>
    <s v="publishing/translations"/>
    <n v="1.0554089709762533E-4"/>
    <n v="1"/>
    <x v="3"/>
    <s v="translations"/>
    <x v="1"/>
    <d v="2014-11-19T00:00:59"/>
    <x v="1451"/>
    <x v="1451"/>
    <x v="1451"/>
  </r>
  <r>
    <n v="1452"/>
    <s v="The Judo Preservation Project (Canceled)"/>
    <s v="I am gathering rare, out-of-print Judo books for preservation, translation and sharing."/>
    <x v="32"/>
    <n v="0"/>
    <x v="1"/>
    <x v="0"/>
    <x v="0"/>
    <n v="1406566363"/>
    <n v="1403974363"/>
    <b v="0"/>
    <n v="0"/>
    <b v="0"/>
    <s v="publishing/translations"/>
    <n v="0"/>
    <n v="0"/>
    <x v="3"/>
    <s v="translations"/>
    <x v="1"/>
    <d v="2014-07-28T16:52:43"/>
    <x v="145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x v="3"/>
    <n v="1492270947"/>
    <n v="1488386547"/>
    <b v="0"/>
    <n v="0"/>
    <b v="0"/>
    <s v="publishing/translations"/>
    <n v="0"/>
    <n v="0"/>
    <x v="3"/>
    <s v="translations"/>
    <x v="1"/>
    <d v="2017-04-15T15:42:27"/>
    <x v="1453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x v="3"/>
    <n v="1461535140"/>
    <n v="1459716480"/>
    <b v="0"/>
    <n v="1"/>
    <b v="0"/>
    <s v="publishing/translations"/>
    <n v="8.5714285714285719E-3"/>
    <n v="15"/>
    <x v="3"/>
    <s v="translations"/>
    <x v="1"/>
    <d v="2016-04-24T21:59:00"/>
    <x v="1454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x v="0"/>
    <n v="1409924340"/>
    <n v="1405181320"/>
    <b v="0"/>
    <n v="7"/>
    <b v="0"/>
    <s v="publishing/translations"/>
    <n v="0.105"/>
    <n v="225"/>
    <x v="3"/>
    <s v="translations"/>
    <x v="1"/>
    <d v="2014-09-05T13:39:00"/>
    <x v="1455"/>
    <x v="1455"/>
    <x v="1455"/>
  </r>
  <r>
    <n v="1456"/>
    <s v="Sometimes you don't need love (Canceled)"/>
    <s v="English Version of my auto-published novel"/>
    <x v="10"/>
    <n v="145"/>
    <x v="1"/>
    <x v="13"/>
    <x v="3"/>
    <n v="1483459365"/>
    <n v="1480867365"/>
    <b v="0"/>
    <n v="3"/>
    <b v="0"/>
    <s v="publishing/translations"/>
    <n v="2.9000000000000001E-2"/>
    <n v="48.333333333333336"/>
    <x v="3"/>
    <s v="translations"/>
    <x v="1"/>
    <d v="2017-01-03T16:02:45"/>
    <x v="1456"/>
    <x v="1456"/>
    <x v="1456"/>
  </r>
  <r>
    <n v="1457"/>
    <s v="Hey! I&quot;m not invisable, I am Just Old (Canceled)"/>
    <s v="Age is more than just a number, I hope your younger than you feel."/>
    <x v="12"/>
    <n v="0"/>
    <x v="1"/>
    <x v="0"/>
    <x v="0"/>
    <n v="1447281044"/>
    <n v="1444685444"/>
    <b v="0"/>
    <n v="0"/>
    <b v="0"/>
    <s v="publishing/translations"/>
    <n v="0"/>
    <n v="0"/>
    <x v="3"/>
    <s v="translations"/>
    <x v="1"/>
    <d v="2015-11-11T22:30:44"/>
    <x v="1457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x v="0"/>
    <n v="1407729600"/>
    <n v="1405097760"/>
    <b v="0"/>
    <n v="0"/>
    <b v="0"/>
    <s v="publishing/translations"/>
    <n v="0"/>
    <n v="0"/>
    <x v="3"/>
    <s v="translations"/>
    <x v="1"/>
    <d v="2014-08-11T04:00:00"/>
    <x v="1458"/>
    <x v="1458"/>
    <x v="1458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x v="7"/>
    <n v="1449077100"/>
    <n v="1446612896"/>
    <b v="0"/>
    <n v="0"/>
    <b v="0"/>
    <s v="publishing/translations"/>
    <n v="0"/>
    <n v="0"/>
    <x v="3"/>
    <s v="translations"/>
    <x v="1"/>
    <d v="2015-12-02T17:25:00"/>
    <x v="1459"/>
    <x v="1459"/>
    <x v="1459"/>
  </r>
  <r>
    <n v="1460"/>
    <s v="KJV2015 (Canceled)"/>
    <s v="KJV2015 Easier to understand for our kids and family not leaving out one verse or changing a meaning one bit."/>
    <x v="259"/>
    <n v="0"/>
    <x v="1"/>
    <x v="0"/>
    <x v="0"/>
    <n v="1417391100"/>
    <n v="1412371898"/>
    <b v="0"/>
    <n v="0"/>
    <b v="0"/>
    <s v="publishing/translations"/>
    <n v="0"/>
    <n v="0"/>
    <x v="3"/>
    <s v="translations"/>
    <x v="1"/>
    <d v="2014-11-30T23:45:00"/>
    <x v="1460"/>
    <x v="1460"/>
    <x v="1460"/>
  </r>
  <r>
    <n v="1461"/>
    <s v="Relatively Prime Series 2"/>
    <s v="Series 2 of Relatively Prime, a podcast of stories from the Mathematical Domain"/>
    <x v="36"/>
    <n v="15186.69"/>
    <x v="0"/>
    <x v="0"/>
    <x v="0"/>
    <n v="1413849600"/>
    <n v="1410967754"/>
    <b v="1"/>
    <n v="340"/>
    <b v="1"/>
    <s v="publishing/radio &amp; podcasts"/>
    <n v="1.012446"/>
    <n v="44.66673529411765"/>
    <x v="3"/>
    <s v="radio &amp; podcasts"/>
    <x v="0"/>
    <d v="2014-10-21T00:00:00"/>
    <x v="1461"/>
    <x v="1461"/>
    <x v="1461"/>
  </r>
  <r>
    <n v="1462"/>
    <s v="Unbound: Fiction on the Radio"/>
    <s v="A new radio show focused on short fiction produced by Louisville Public Media"/>
    <x v="23"/>
    <n v="4340.7"/>
    <x v="0"/>
    <x v="0"/>
    <x v="0"/>
    <n v="1365609271"/>
    <n v="1363017271"/>
    <b v="1"/>
    <n v="150"/>
    <b v="1"/>
    <s v="publishing/radio &amp; podcasts"/>
    <n v="1.085175"/>
    <n v="28.937999999999999"/>
    <x v="3"/>
    <s v="radio &amp; podcasts"/>
    <x v="0"/>
    <d v="2013-04-10T15:54:31"/>
    <x v="1462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x v="0"/>
    <n v="1365367938"/>
    <n v="1361483538"/>
    <b v="1"/>
    <n v="25"/>
    <b v="1"/>
    <s v="publishing/radio &amp; podcasts"/>
    <n v="1.4766666666666666"/>
    <n v="35.44"/>
    <x v="3"/>
    <s v="radio &amp; podcasts"/>
    <x v="0"/>
    <d v="2013-04-07T20:52:18"/>
    <x v="1463"/>
    <x v="1463"/>
    <x v="1463"/>
  </r>
  <r>
    <n v="1464"/>
    <s v="Science Studio"/>
    <s v="The Best Science Media on the Web"/>
    <x v="10"/>
    <n v="8160"/>
    <x v="0"/>
    <x v="0"/>
    <x v="0"/>
    <n v="1361029958"/>
    <n v="1358437958"/>
    <b v="1"/>
    <n v="234"/>
    <b v="1"/>
    <s v="publishing/radio &amp; podcasts"/>
    <n v="1.6319999999999999"/>
    <n v="34.871794871794869"/>
    <x v="3"/>
    <s v="radio &amp; podcasts"/>
    <x v="0"/>
    <d v="2013-02-16T15:52:38"/>
    <x v="1464"/>
    <x v="1464"/>
    <x v="146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x v="0"/>
    <n v="1332385200"/>
    <n v="1329759452"/>
    <b v="1"/>
    <n v="2602"/>
    <b v="1"/>
    <s v="publishing/radio &amp; podcasts"/>
    <n v="4.5641449999999999"/>
    <n v="52.622732513451197"/>
    <x v="3"/>
    <s v="radio &amp; podcasts"/>
    <x v="0"/>
    <d v="2012-03-22T03:00:00"/>
    <x v="1465"/>
    <x v="1465"/>
    <x v="1465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x v="0"/>
    <n v="1452574800"/>
    <n v="1449029266"/>
    <b v="1"/>
    <n v="248"/>
    <b v="1"/>
    <s v="publishing/radio &amp; podcasts"/>
    <n v="1.0787731249999999"/>
    <n v="69.598266129032254"/>
    <x v="3"/>
    <s v="radio &amp; podcasts"/>
    <x v="0"/>
    <d v="2016-01-12T05:00:00"/>
    <x v="1466"/>
    <x v="1466"/>
    <x v="1466"/>
  </r>
  <r>
    <n v="1467"/>
    <s v="Radio Ambulante"/>
    <s v="We are a new Spanish language podcast telling uniquely Latin American stories."/>
    <x v="79"/>
    <n v="46032"/>
    <x v="0"/>
    <x v="0"/>
    <x v="0"/>
    <n v="1332699285"/>
    <n v="1327518885"/>
    <b v="1"/>
    <n v="600"/>
    <b v="1"/>
    <s v="publishing/radio &amp; podcasts"/>
    <n v="1.1508"/>
    <n v="76.72"/>
    <x v="3"/>
    <s v="radio &amp; podcasts"/>
    <x v="0"/>
    <d v="2012-03-25T18:14:45"/>
    <x v="1467"/>
    <x v="1467"/>
    <x v="1467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x v="0"/>
    <n v="1307838049"/>
    <n v="1302654049"/>
    <b v="1"/>
    <n v="293"/>
    <b v="1"/>
    <s v="publishing/radio &amp; podcasts"/>
    <n v="1.0236842105263158"/>
    <n v="33.191126279863482"/>
    <x v="3"/>
    <s v="radio &amp; podcasts"/>
    <x v="0"/>
    <d v="2011-06-12T00:20:49"/>
    <x v="1468"/>
    <x v="1468"/>
    <x v="1468"/>
  </r>
  <r>
    <n v="1469"/>
    <s v="The Local Global Mashup Show"/>
    <s v="Get the inside edge on the stories that connect Americans to the world -- in your ear every week."/>
    <x v="260"/>
    <n v="47978"/>
    <x v="0"/>
    <x v="0"/>
    <x v="0"/>
    <n v="1360938109"/>
    <n v="1358346109"/>
    <b v="1"/>
    <n v="321"/>
    <b v="1"/>
    <s v="publishing/radio &amp; podcasts"/>
    <n v="1.0842485875706214"/>
    <n v="149.46417445482865"/>
    <x v="3"/>
    <s v="radio &amp; podcasts"/>
    <x v="0"/>
    <d v="2013-02-15T14:21:49"/>
    <x v="1469"/>
    <x v="1469"/>
    <x v="146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x v="0"/>
    <n v="1356724263"/>
    <n v="1354909863"/>
    <b v="1"/>
    <n v="81"/>
    <b v="1"/>
    <s v="publishing/radio &amp; podcasts"/>
    <n v="1.2513333333333334"/>
    <n v="23.172839506172838"/>
    <x v="3"/>
    <s v="radio &amp; podcasts"/>
    <x v="0"/>
    <d v="2012-12-28T19:51:03"/>
    <x v="1470"/>
    <x v="1470"/>
    <x v="1470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x v="0"/>
    <n v="1428620334"/>
    <n v="1426028334"/>
    <b v="1"/>
    <n v="343"/>
    <b v="1"/>
    <s v="publishing/radio &amp; podcasts"/>
    <n v="1.03840625"/>
    <n v="96.877551020408163"/>
    <x v="3"/>
    <s v="radio &amp; podcasts"/>
    <x v="0"/>
    <d v="2015-04-09T22:58:54"/>
    <x v="1471"/>
    <x v="1471"/>
    <x v="1471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x v="0"/>
    <n v="1381928503"/>
    <n v="1379336503"/>
    <b v="1"/>
    <n v="336"/>
    <b v="1"/>
    <s v="publishing/radio &amp; podcasts"/>
    <n v="1.3870400000000001"/>
    <n v="103.20238095238095"/>
    <x v="3"/>
    <s v="radio &amp; podcasts"/>
    <x v="0"/>
    <d v="2013-10-16T13:01:43"/>
    <x v="1472"/>
    <x v="1472"/>
    <x v="1472"/>
  </r>
  <r>
    <n v="1473"/>
    <s v="ONE LOVES ONLY FORM"/>
    <s v="Public Radio Project"/>
    <x v="15"/>
    <n v="1807.74"/>
    <x v="0"/>
    <x v="0"/>
    <x v="0"/>
    <n v="1330644639"/>
    <n v="1328052639"/>
    <b v="1"/>
    <n v="47"/>
    <b v="1"/>
    <s v="publishing/radio &amp; podcasts"/>
    <n v="1.20516"/>
    <n v="38.462553191489363"/>
    <x v="3"/>
    <s v="radio &amp; podcasts"/>
    <x v="0"/>
    <d v="2012-03-01T23:30:39"/>
    <x v="1473"/>
    <x v="1473"/>
    <x v="147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x v="0"/>
    <n v="1379093292"/>
    <n v="1376501292"/>
    <b v="1"/>
    <n v="76"/>
    <b v="1"/>
    <s v="publishing/radio &amp; podcasts"/>
    <n v="1.1226666666666667"/>
    <n v="44.315789473684212"/>
    <x v="3"/>
    <s v="radio &amp; podcasts"/>
    <x v="0"/>
    <d v="2013-09-13T17:28:12"/>
    <x v="1474"/>
    <x v="1474"/>
    <x v="147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x v="0"/>
    <n v="1419051540"/>
    <n v="1416244863"/>
    <b v="1"/>
    <n v="441"/>
    <b v="1"/>
    <s v="publishing/radio &amp; podcasts"/>
    <n v="1.8866966666666667"/>
    <n v="64.173356009070289"/>
    <x v="3"/>
    <s v="radio &amp; podcasts"/>
    <x v="0"/>
    <d v="2014-12-20T04:59:00"/>
    <x v="1475"/>
    <x v="1475"/>
    <x v="1475"/>
  </r>
  <r>
    <n v="1476"/>
    <s v="The Comedy Button Podcast"/>
    <s v="The Comedy Button is a brand new nerd pop culture podcast with weekly video sketches."/>
    <x v="12"/>
    <n v="39693.279999999999"/>
    <x v="0"/>
    <x v="0"/>
    <x v="0"/>
    <n v="1315616422"/>
    <n v="1313024422"/>
    <b v="1"/>
    <n v="916"/>
    <b v="1"/>
    <s v="publishing/radio &amp; podcasts"/>
    <n v="6.6155466666666669"/>
    <n v="43.333275109170302"/>
    <x v="3"/>
    <s v="radio &amp; podcasts"/>
    <x v="0"/>
    <d v="2011-09-10T01:00:22"/>
    <x v="1476"/>
    <x v="1476"/>
    <x v="1476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x v="0"/>
    <n v="1324609200"/>
    <n v="1319467604"/>
    <b v="1"/>
    <n v="369"/>
    <b v="1"/>
    <s v="publishing/radio &amp; podcasts"/>
    <n v="1.1131"/>
    <n v="90.495934959349597"/>
    <x v="3"/>
    <s v="radio &amp; podcasts"/>
    <x v="0"/>
    <d v="2011-12-23T03:00:00"/>
    <x v="1477"/>
    <x v="1477"/>
    <x v="1477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x v="0"/>
    <n v="1368564913"/>
    <n v="1367355313"/>
    <b v="1"/>
    <n v="20242"/>
    <b v="1"/>
    <s v="publishing/radio &amp; podcasts"/>
    <n v="11.8161422"/>
    <n v="29.187190495010373"/>
    <x v="3"/>
    <s v="radio &amp; podcasts"/>
    <x v="0"/>
    <d v="2013-05-14T20:55:13"/>
    <x v="1478"/>
    <x v="1478"/>
    <x v="1478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x v="0"/>
    <n v="1399694340"/>
    <n v="1398448389"/>
    <b v="1"/>
    <n v="71"/>
    <b v="1"/>
    <s v="publishing/radio &amp; podcasts"/>
    <n v="1.37375"/>
    <n v="30.95774647887324"/>
    <x v="3"/>
    <s v="radio &amp; podcasts"/>
    <x v="0"/>
    <d v="2014-05-10T03:59:00"/>
    <x v="1479"/>
    <x v="1479"/>
    <x v="1479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x v="0"/>
    <n v="1374858000"/>
    <n v="1373408699"/>
    <b v="1"/>
    <n v="635"/>
    <b v="1"/>
    <s v="publishing/radio &amp; podcasts"/>
    <n v="1.170404"/>
    <n v="92.157795275590544"/>
    <x v="3"/>
    <s v="radio &amp; podcasts"/>
    <x v="0"/>
    <d v="2013-07-26T17:00:00"/>
    <x v="1480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x v="5"/>
    <n v="1383430145"/>
    <n v="1380838145"/>
    <b v="0"/>
    <n v="6"/>
    <b v="0"/>
    <s v="publishing/fiction"/>
    <n v="2.1000000000000001E-2"/>
    <n v="17.5"/>
    <x v="3"/>
    <s v="fiction"/>
    <x v="2"/>
    <d v="2013-11-02T22:09:05"/>
    <x v="1481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x v="0"/>
    <n v="1347004260"/>
    <n v="1345062936"/>
    <b v="0"/>
    <n v="1"/>
    <b v="0"/>
    <s v="publishing/fiction"/>
    <n v="1E-3"/>
    <n v="5"/>
    <x v="3"/>
    <s v="fiction"/>
    <x v="2"/>
    <d v="2012-09-07T07:51:00"/>
    <x v="1482"/>
    <x v="1482"/>
    <x v="1482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x v="0"/>
    <n v="1469162275"/>
    <n v="1467002275"/>
    <b v="0"/>
    <n v="2"/>
    <b v="0"/>
    <s v="publishing/fiction"/>
    <n v="7.1428571428571426E-3"/>
    <n v="25"/>
    <x v="3"/>
    <s v="fiction"/>
    <x v="2"/>
    <d v="2016-07-22T04:37:55"/>
    <x v="1483"/>
    <x v="1483"/>
    <x v="1483"/>
  </r>
  <r>
    <n v="1484"/>
    <s v="a book called filtered down thru the stars"/>
    <s v="The mussings of an old wizard"/>
    <x v="13"/>
    <n v="0"/>
    <x v="2"/>
    <x v="0"/>
    <x v="0"/>
    <n v="1342882260"/>
    <n v="1337834963"/>
    <b v="0"/>
    <n v="0"/>
    <b v="0"/>
    <s v="publishing/fiction"/>
    <n v="0"/>
    <n v="0"/>
    <x v="3"/>
    <s v="fiction"/>
    <x v="2"/>
    <d v="2012-07-21T14:51:00"/>
    <x v="1484"/>
    <x v="1484"/>
    <x v="1484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x v="0"/>
    <n v="1434827173"/>
    <n v="1430939173"/>
    <b v="0"/>
    <n v="3"/>
    <b v="0"/>
    <s v="publishing/fiction"/>
    <n v="2.2388059701492536E-2"/>
    <n v="50"/>
    <x v="3"/>
    <s v="fiction"/>
    <x v="2"/>
    <d v="2015-06-20T19:06:13"/>
    <x v="1485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x v="0"/>
    <n v="1425009761"/>
    <n v="1422417761"/>
    <b v="0"/>
    <n v="3"/>
    <b v="0"/>
    <s v="publishing/fiction"/>
    <n v="2.3999999999999998E-3"/>
    <n v="16"/>
    <x v="3"/>
    <s v="fiction"/>
    <x v="2"/>
    <d v="2015-02-27T04:02:41"/>
    <x v="1486"/>
    <x v="1486"/>
    <x v="1486"/>
  </r>
  <r>
    <n v="1487"/>
    <s v="You Killed Me First"/>
    <s v="A lover becomes an enemy when a line has been crossed. Torn between memories and reality, his mask of sanity is slipping."/>
    <x v="3"/>
    <n v="0"/>
    <x v="2"/>
    <x v="0"/>
    <x v="0"/>
    <n v="1470175271"/>
    <n v="1467583271"/>
    <b v="0"/>
    <n v="0"/>
    <b v="0"/>
    <s v="publishing/fiction"/>
    <n v="0"/>
    <n v="0"/>
    <x v="3"/>
    <s v="fiction"/>
    <x v="2"/>
    <d v="2016-08-02T22:01:11"/>
    <x v="1487"/>
    <x v="1487"/>
    <x v="1487"/>
  </r>
  <r>
    <n v="1488"/>
    <s v="Nanolution"/>
    <s v="A blockbuster sci-fi adventure. What would you do if one day your life changed to beyond the imaginable?"/>
    <x v="36"/>
    <n v="360"/>
    <x v="2"/>
    <x v="2"/>
    <x v="2"/>
    <n v="1388928660"/>
    <n v="1386336660"/>
    <b v="0"/>
    <n v="6"/>
    <b v="0"/>
    <s v="publishing/fiction"/>
    <n v="2.4E-2"/>
    <n v="60"/>
    <x v="3"/>
    <s v="fiction"/>
    <x v="2"/>
    <d v="2014-01-05T13:31:00"/>
    <x v="1488"/>
    <x v="1488"/>
    <x v="1488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x v="0"/>
    <n v="1352994052"/>
    <n v="1350398452"/>
    <b v="0"/>
    <n v="0"/>
    <b v="0"/>
    <s v="publishing/fiction"/>
    <n v="0"/>
    <n v="0"/>
    <x v="3"/>
    <s v="fiction"/>
    <x v="2"/>
    <d v="2012-11-15T15:40:52"/>
    <x v="1489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x v="0"/>
    <n v="1380720474"/>
    <n v="1378214874"/>
    <b v="0"/>
    <n v="19"/>
    <b v="0"/>
    <s v="publishing/fiction"/>
    <n v="0.30862068965517242"/>
    <n v="47.10526315789474"/>
    <x v="3"/>
    <s v="fiction"/>
    <x v="2"/>
    <d v="2013-10-02T13:27:54"/>
    <x v="1490"/>
    <x v="1490"/>
    <x v="1490"/>
  </r>
  <r>
    <n v="1491"/>
    <s v="Tales of guns, gold and a beagle in the Old West"/>
    <s v="What do you get when you take outlaws, guns, gold and and old beagle in the old west? Adventure!"/>
    <x v="38"/>
    <n v="100"/>
    <x v="2"/>
    <x v="0"/>
    <x v="0"/>
    <n v="1424014680"/>
    <n v="1418922443"/>
    <b v="0"/>
    <n v="1"/>
    <b v="0"/>
    <s v="publishing/fiction"/>
    <n v="8.3333333333333329E-2"/>
    <n v="100"/>
    <x v="3"/>
    <s v="fiction"/>
    <x v="2"/>
    <d v="2015-02-15T15:38:00"/>
    <x v="1491"/>
    <x v="1491"/>
    <x v="1491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x v="0"/>
    <n v="1308431646"/>
    <n v="1305839646"/>
    <b v="0"/>
    <n v="2"/>
    <b v="0"/>
    <s v="publishing/fiction"/>
    <n v="7.4999999999999997E-3"/>
    <n v="15"/>
    <x v="3"/>
    <s v="fiction"/>
    <x v="2"/>
    <d v="2011-06-18T21:14:06"/>
    <x v="1492"/>
    <x v="1492"/>
    <x v="1492"/>
  </r>
  <r>
    <n v="1493"/>
    <s v="The Great Grand Zeppelin Chase"/>
    <s v="Help illustrate the sequel to the bestselling _x000a_The Transylvania Flying Squad of Detectives"/>
    <x v="262"/>
    <n v="0"/>
    <x v="2"/>
    <x v="0"/>
    <x v="0"/>
    <n v="1371415675"/>
    <n v="1368823675"/>
    <b v="0"/>
    <n v="0"/>
    <b v="0"/>
    <s v="publishing/fiction"/>
    <n v="0"/>
    <n v="0"/>
    <x v="3"/>
    <s v="fiction"/>
    <x v="2"/>
    <d v="2013-06-16T20:47:55"/>
    <x v="1493"/>
    <x v="1493"/>
    <x v="1493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x v="0"/>
    <n v="1428075480"/>
    <n v="1425489613"/>
    <b v="0"/>
    <n v="11"/>
    <b v="0"/>
    <s v="publishing/fiction"/>
    <n v="8.8999999999999996E-2"/>
    <n v="40.454545454545453"/>
    <x v="3"/>
    <s v="fiction"/>
    <x v="2"/>
    <d v="2015-04-03T15:38:00"/>
    <x v="1494"/>
    <x v="1494"/>
    <x v="1494"/>
  </r>
  <r>
    <n v="1495"/>
    <s v="A Magical Bildungsroman with a Female Heroine"/>
    <s v="The Adventures of Penelope Hawthorne. Part One: The Spellbook of Dracone."/>
    <x v="13"/>
    <n v="0"/>
    <x v="2"/>
    <x v="0"/>
    <x v="0"/>
    <n v="1314471431"/>
    <n v="1311879431"/>
    <b v="0"/>
    <n v="0"/>
    <b v="0"/>
    <s v="publishing/fiction"/>
    <n v="0"/>
    <n v="0"/>
    <x v="3"/>
    <s v="fiction"/>
    <x v="2"/>
    <d v="2011-08-27T18:57:11"/>
    <x v="1495"/>
    <x v="1495"/>
    <x v="1495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x v="0"/>
    <n v="1410866659"/>
    <n v="1405682659"/>
    <b v="0"/>
    <n v="0"/>
    <b v="0"/>
    <s v="publishing/fiction"/>
    <n v="0"/>
    <n v="0"/>
    <x v="3"/>
    <s v="fiction"/>
    <x v="2"/>
    <d v="2014-09-16T11:24:19"/>
    <x v="1496"/>
    <x v="1496"/>
    <x v="1496"/>
  </r>
  <r>
    <n v="1497"/>
    <s v="Daddy"/>
    <s v="After 25 years apart, a father and son's reunion is less magical and more explosive as the revelations come out and the gloves come off"/>
    <x v="36"/>
    <n v="1"/>
    <x v="2"/>
    <x v="0"/>
    <x v="0"/>
    <n v="1375299780"/>
    <n v="1371655522"/>
    <b v="0"/>
    <n v="1"/>
    <b v="0"/>
    <s v="publishing/fiction"/>
    <n v="6.666666666666667E-5"/>
    <n v="1"/>
    <x v="3"/>
    <s v="fiction"/>
    <x v="2"/>
    <d v="2013-07-31T19:43:00"/>
    <x v="1497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x v="0"/>
    <n v="1409787378"/>
    <n v="1405899378"/>
    <b v="0"/>
    <n v="3"/>
    <b v="0"/>
    <s v="publishing/fiction"/>
    <n v="1.9E-2"/>
    <n v="19"/>
    <x v="3"/>
    <s v="fiction"/>
    <x v="2"/>
    <d v="2014-09-03T23:36:18"/>
    <x v="1498"/>
    <x v="1498"/>
    <x v="1498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x v="0"/>
    <n v="1470355833"/>
    <n v="1465171833"/>
    <b v="0"/>
    <n v="1"/>
    <b v="0"/>
    <s v="publishing/fiction"/>
    <n v="2.5000000000000001E-3"/>
    <n v="5"/>
    <x v="3"/>
    <s v="fiction"/>
    <x v="2"/>
    <d v="2016-08-05T00:10:33"/>
    <x v="1499"/>
    <x v="1499"/>
    <x v="1499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x v="0"/>
    <n v="1367444557"/>
    <n v="1364852557"/>
    <b v="0"/>
    <n v="15"/>
    <b v="0"/>
    <s v="publishing/fiction"/>
    <n v="0.25035714285714283"/>
    <n v="46.733333333333334"/>
    <x v="3"/>
    <s v="fiction"/>
    <x v="2"/>
    <d v="2013-05-01T21:42:37"/>
    <x v="1500"/>
    <x v="1500"/>
    <x v="1500"/>
  </r>
  <r>
    <n v="1501"/>
    <s v="This is Nowhere"/>
    <s v="A hardcover book of surf, outdoor and nature photos from the British Columbia coast."/>
    <x v="263"/>
    <n v="86492"/>
    <x v="0"/>
    <x v="5"/>
    <x v="5"/>
    <n v="1436364023"/>
    <n v="1433772023"/>
    <b v="1"/>
    <n v="885"/>
    <b v="1"/>
    <s v="photography/photobooks"/>
    <n v="1.6633076923076924"/>
    <n v="97.731073446327684"/>
    <x v="8"/>
    <s v="photobooks"/>
    <x v="0"/>
    <d v="2015-07-08T14:00:23"/>
    <x v="1501"/>
    <x v="1501"/>
    <x v="1501"/>
  </r>
  <r>
    <n v="1502"/>
    <s v="Cosmic Surgery"/>
    <s v="Cosmic Surgery is a photo book, set in the not too distant future where the world of cosmetic surgery is about to be transformed"/>
    <x v="29"/>
    <n v="22318"/>
    <x v="0"/>
    <x v="1"/>
    <x v="1"/>
    <n v="1458943200"/>
    <n v="1456491680"/>
    <b v="1"/>
    <n v="329"/>
    <b v="1"/>
    <s v="photography/photobooks"/>
    <n v="1.0144545454545455"/>
    <n v="67.835866261398181"/>
    <x v="8"/>
    <s v="photobooks"/>
    <x v="0"/>
    <d v="2016-03-25T22:00:00"/>
    <x v="1502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x v="3"/>
    <n v="1477210801"/>
    <n v="1472026801"/>
    <b v="1"/>
    <n v="71"/>
    <b v="1"/>
    <s v="photography/photobooks"/>
    <n v="1.0789146666666667"/>
    <n v="56.98492957746479"/>
    <x v="8"/>
    <s v="photobooks"/>
    <x v="0"/>
    <d v="2016-10-23T08:20:01"/>
    <x v="1503"/>
    <x v="1503"/>
    <x v="1503"/>
  </r>
  <r>
    <n v="1504"/>
    <s v="RYU X RIO"/>
    <s v="A football photography book like no other about the 2014 World Cup in Brazil, by Ryu Voelkel."/>
    <x v="115"/>
    <n v="18066"/>
    <x v="0"/>
    <x v="1"/>
    <x v="1"/>
    <n v="1402389180"/>
    <n v="1399996024"/>
    <b v="1"/>
    <n v="269"/>
    <b v="1"/>
    <s v="photography/photobooks"/>
    <n v="2.7793846153846156"/>
    <n v="67.159851301115239"/>
    <x v="8"/>
    <s v="photobooks"/>
    <x v="0"/>
    <d v="2014-06-10T08:33:00"/>
    <x v="1504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x v="3"/>
    <n v="1458676860"/>
    <n v="1455446303"/>
    <b v="1"/>
    <n v="345"/>
    <b v="1"/>
    <s v="photography/photobooks"/>
    <n v="1.0358125"/>
    <n v="48.037681159420288"/>
    <x v="8"/>
    <s v="photobooks"/>
    <x v="0"/>
    <d v="2016-03-22T20:01:00"/>
    <x v="1505"/>
    <x v="1505"/>
    <x v="1505"/>
  </r>
  <r>
    <n v="1506"/>
    <s v="Holden Lane High School photobook"/>
    <s v="A photographic book consisting of 36 colour photographs that explore Holden Lane High School in its final state."/>
    <x v="15"/>
    <n v="1671"/>
    <x v="0"/>
    <x v="1"/>
    <x v="1"/>
    <n v="1406227904"/>
    <n v="1403635904"/>
    <b v="1"/>
    <n v="43"/>
    <b v="1"/>
    <s v="photography/photobooks"/>
    <n v="1.1140000000000001"/>
    <n v="38.860465116279073"/>
    <x v="8"/>
    <s v="photobooks"/>
    <x v="0"/>
    <d v="2014-07-24T18:51:44"/>
    <x v="1506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x v="0"/>
    <n v="1273911000"/>
    <n v="1268822909"/>
    <b v="1"/>
    <n v="33"/>
    <b v="1"/>
    <s v="photography/photobooks"/>
    <n v="2.15"/>
    <n v="78.181818181818187"/>
    <x v="8"/>
    <s v="photobooks"/>
    <x v="0"/>
    <d v="2010-05-15T08:10:00"/>
    <x v="1507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x v="0"/>
    <n v="1403880281"/>
    <n v="1401201881"/>
    <b v="1"/>
    <n v="211"/>
    <b v="1"/>
    <s v="photography/photobooks"/>
    <n v="1.1076216216216217"/>
    <n v="97.113744075829388"/>
    <x v="8"/>
    <s v="photobooks"/>
    <x v="0"/>
    <d v="2014-06-27T14:44:41"/>
    <x v="1508"/>
    <x v="1508"/>
    <x v="1508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x v="3"/>
    <n v="1487113140"/>
    <n v="1484570885"/>
    <b v="1"/>
    <n v="196"/>
    <b v="1"/>
    <s v="photography/photobooks"/>
    <n v="1.2364125714285714"/>
    <n v="110.39397959183674"/>
    <x v="8"/>
    <s v="photobooks"/>
    <x v="0"/>
    <d v="2017-02-14T22:59:00"/>
    <x v="1509"/>
    <x v="1509"/>
    <x v="1509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x v="1"/>
    <n v="1405761278"/>
    <n v="1403169278"/>
    <b v="1"/>
    <n v="405"/>
    <b v="1"/>
    <s v="photography/photobooks"/>
    <n v="1.0103500000000001"/>
    <n v="39.91506172839506"/>
    <x v="8"/>
    <s v="photobooks"/>
    <x v="0"/>
    <d v="2014-07-19T09:14:38"/>
    <x v="1510"/>
    <x v="1510"/>
    <x v="151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x v="0"/>
    <n v="1447858804"/>
    <n v="1445263204"/>
    <b v="1"/>
    <n v="206"/>
    <b v="1"/>
    <s v="photography/photobooks"/>
    <n v="1.1179285714285714"/>
    <n v="75.975728155339809"/>
    <x v="8"/>
    <s v="photobooks"/>
    <x v="0"/>
    <d v="2015-11-18T15:00:04"/>
    <x v="1511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x v="0"/>
    <n v="1486311939"/>
    <n v="1483719939"/>
    <b v="1"/>
    <n v="335"/>
    <b v="1"/>
    <s v="photography/photobooks"/>
    <n v="5.5877142857142861"/>
    <n v="58.379104477611939"/>
    <x v="8"/>
    <s v="photobooks"/>
    <x v="0"/>
    <d v="2017-02-05T16:25:39"/>
    <x v="1512"/>
    <x v="1512"/>
    <x v="1512"/>
  </r>
  <r>
    <n v="1513"/>
    <s v="Russian Interiors"/>
    <s v="An intimate portrait of Russian women in their private spaces by late photographer Andy Rocchelli published by Cesura."/>
    <x v="6"/>
    <n v="12001.5"/>
    <x v="0"/>
    <x v="1"/>
    <x v="1"/>
    <n v="1405523866"/>
    <n v="1402931866"/>
    <b v="1"/>
    <n v="215"/>
    <b v="1"/>
    <s v="photography/photobooks"/>
    <n v="1.5001875"/>
    <n v="55.82093023255814"/>
    <x v="8"/>
    <s v="photobooks"/>
    <x v="0"/>
    <d v="2014-07-16T15:17:46"/>
    <x v="1513"/>
    <x v="1513"/>
    <x v="1513"/>
  </r>
  <r>
    <n v="1514"/>
    <s v="Racing Age"/>
    <s v="Racing Age is a documentary photography book about masters track &amp; field athletes of retirement age and older."/>
    <x v="31"/>
    <n v="26619"/>
    <x v="0"/>
    <x v="0"/>
    <x v="0"/>
    <n v="1443363640"/>
    <n v="1439907640"/>
    <b v="1"/>
    <n v="176"/>
    <b v="1"/>
    <s v="photography/photobooks"/>
    <n v="1.0647599999999999"/>
    <n v="151.24431818181819"/>
    <x v="8"/>
    <s v="photobooks"/>
    <x v="0"/>
    <d v="2015-09-27T14:20:40"/>
    <x v="1514"/>
    <x v="1514"/>
    <x v="1514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x v="8"/>
    <n v="1458104697"/>
    <n v="1455516297"/>
    <b v="1"/>
    <n v="555"/>
    <b v="1"/>
    <s v="photography/photobooks"/>
    <n v="1.57189"/>
    <n v="849.67027027027029"/>
    <x v="8"/>
    <s v="photobooks"/>
    <x v="0"/>
    <d v="2016-03-16T05:04:57"/>
    <x v="1515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x v="0"/>
    <n v="1475762400"/>
    <n v="1473160292"/>
    <b v="1"/>
    <n v="116"/>
    <b v="1"/>
    <s v="photography/photobooks"/>
    <n v="1.0865882352941176"/>
    <n v="159.24137931034483"/>
    <x v="8"/>
    <s v="photobooks"/>
    <x v="0"/>
    <d v="2016-10-06T14:00:00"/>
    <x v="1516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x v="0"/>
    <n v="1417845600"/>
    <n v="1415194553"/>
    <b v="1"/>
    <n v="615"/>
    <b v="1"/>
    <s v="photography/photobooks"/>
    <n v="1.6197999999999999"/>
    <n v="39.507317073170732"/>
    <x v="8"/>
    <s v="photobooks"/>
    <x v="0"/>
    <d v="2014-12-06T06:00:00"/>
    <x v="1517"/>
    <x v="1517"/>
    <x v="1517"/>
  </r>
  <r>
    <n v="1518"/>
    <s v="Amelia and the Animals: Photographs by Robin Schwartz"/>
    <s v="A photobook of Robin Schwartz's ongoing series with her daughter Amelia."/>
    <x v="36"/>
    <n v="30805"/>
    <x v="0"/>
    <x v="0"/>
    <x v="0"/>
    <n v="1401565252"/>
    <n v="1398973252"/>
    <b v="1"/>
    <n v="236"/>
    <b v="1"/>
    <s v="photography/photobooks"/>
    <n v="2.0536666666666665"/>
    <n v="130.52966101694915"/>
    <x v="8"/>
    <s v="photobooks"/>
    <x v="0"/>
    <d v="2014-05-31T19:40:52"/>
    <x v="1518"/>
    <x v="1518"/>
    <x v="1518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x v="0"/>
    <n v="1403301540"/>
    <n v="1400867283"/>
    <b v="1"/>
    <n v="145"/>
    <b v="1"/>
    <s v="photography/photobooks"/>
    <n v="1.033638888888889"/>
    <n v="64.156896551724131"/>
    <x v="8"/>
    <s v="photobooks"/>
    <x v="0"/>
    <d v="2014-06-20T21:59:00"/>
    <x v="1519"/>
    <x v="1519"/>
    <x v="1519"/>
  </r>
  <r>
    <n v="1520"/>
    <s v="TULIPS"/>
    <s v="A self-published photography book by Andrew Miksys from his new series about Belarus"/>
    <x v="102"/>
    <n v="18625"/>
    <x v="0"/>
    <x v="0"/>
    <x v="0"/>
    <n v="1418961600"/>
    <n v="1415824513"/>
    <b v="1"/>
    <n v="167"/>
    <b v="1"/>
    <s v="photography/photobooks"/>
    <n v="1.0347222222222223"/>
    <n v="111.52694610778443"/>
    <x v="8"/>
    <s v="photobooks"/>
    <x v="0"/>
    <d v="2014-12-19T04:00:00"/>
    <x v="1520"/>
    <x v="1520"/>
    <x v="15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x v="0"/>
    <n v="1465272091"/>
    <n v="1462248091"/>
    <b v="1"/>
    <n v="235"/>
    <b v="1"/>
    <s v="photography/photobooks"/>
    <n v="1.0681333333333334"/>
    <n v="170.44680851063831"/>
    <x v="8"/>
    <s v="photobooks"/>
    <x v="0"/>
    <d v="2016-06-07T04:01:31"/>
    <x v="1521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x v="0"/>
    <n v="1413575739"/>
    <n v="1410983739"/>
    <b v="1"/>
    <n v="452"/>
    <b v="1"/>
    <s v="photography/photobooks"/>
    <n v="1.3896574712643677"/>
    <n v="133.7391592920354"/>
    <x v="8"/>
    <s v="photobooks"/>
    <x v="0"/>
    <d v="2014-10-17T19:55:39"/>
    <x v="1522"/>
    <x v="1522"/>
    <x v="1522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x v="0"/>
    <n v="1419292800"/>
    <n v="1416592916"/>
    <b v="1"/>
    <n v="241"/>
    <b v="1"/>
    <s v="photography/photobooks"/>
    <n v="1.2484324324324325"/>
    <n v="95.834024896265561"/>
    <x v="8"/>
    <s v="photobooks"/>
    <x v="0"/>
    <d v="2014-12-23T00:00:00"/>
    <x v="1523"/>
    <x v="1523"/>
    <x v="1523"/>
  </r>
  <r>
    <n v="1524"/>
    <s v="Heath - Limited Edition Split Zine - Make 100"/>
    <s v="Limited edition split zine by photographers AdeY and Kersti K. 100 signed and hand numbered copies!"/>
    <x v="9"/>
    <n v="6210"/>
    <x v="0"/>
    <x v="11"/>
    <x v="9"/>
    <n v="1487592090"/>
    <n v="1485000090"/>
    <b v="1"/>
    <n v="28"/>
    <b v="1"/>
    <s v="photography/photobooks"/>
    <n v="2.0699999999999998"/>
    <n v="221.78571428571428"/>
    <x v="8"/>
    <s v="photobooks"/>
    <x v="0"/>
    <d v="2017-02-20T12:01:30"/>
    <x v="1524"/>
    <x v="1524"/>
    <x v="1524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x v="0"/>
    <n v="1471539138"/>
    <n v="1468947138"/>
    <b v="1"/>
    <n v="140"/>
    <b v="1"/>
    <s v="photography/photobooks"/>
    <n v="1.7400576923076922"/>
    <n v="32.315357142857138"/>
    <x v="8"/>
    <s v="photobooks"/>
    <x v="0"/>
    <d v="2016-08-18T16:52:18"/>
    <x v="1525"/>
    <x v="1525"/>
    <x v="1525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x v="0"/>
    <n v="1453185447"/>
    <n v="1448951847"/>
    <b v="1"/>
    <n v="280"/>
    <b v="1"/>
    <s v="photography/photobooks"/>
    <n v="1.2032608695652174"/>
    <n v="98.839285714285708"/>
    <x v="8"/>
    <s v="photobooks"/>
    <x v="0"/>
    <d v="2016-01-19T06:37:27"/>
    <x v="1526"/>
    <x v="1526"/>
    <x v="1526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x v="0"/>
    <n v="1489497886"/>
    <n v="1487082286"/>
    <b v="1"/>
    <n v="70"/>
    <b v="1"/>
    <s v="photography/photobooks"/>
    <n v="1.1044428571428573"/>
    <n v="55.222142857142863"/>
    <x v="8"/>
    <s v="photobooks"/>
    <x v="0"/>
    <d v="2017-03-14T13:24:46"/>
    <x v="1527"/>
    <x v="1527"/>
    <x v="1527"/>
  </r>
  <r>
    <n v="1528"/>
    <s v="Don't Go Outside: Tokyo Street Photos"/>
    <s v="A book of street photos from around Shibuya that I've made between 2011-2016."/>
    <x v="9"/>
    <n v="8447"/>
    <x v="0"/>
    <x v="0"/>
    <x v="0"/>
    <n v="1485907200"/>
    <n v="1483292122"/>
    <b v="1"/>
    <n v="160"/>
    <b v="1"/>
    <s v="photography/photobooks"/>
    <n v="2.8156666666666665"/>
    <n v="52.793750000000003"/>
    <x v="8"/>
    <s v="photobooks"/>
    <x v="0"/>
    <d v="2017-02-01T00:00:00"/>
    <x v="1528"/>
    <x v="1528"/>
    <x v="1528"/>
  </r>
  <r>
    <n v="1529"/>
    <s v="&quot;(more than) dust.&quot; - a feminist photo book"/>
    <s v="An empowering photo book that transforms hurtful experiences into strength and solidarity."/>
    <x v="266"/>
    <n v="19129"/>
    <x v="0"/>
    <x v="0"/>
    <x v="0"/>
    <n v="1426773920"/>
    <n v="1424185520"/>
    <b v="1"/>
    <n v="141"/>
    <b v="1"/>
    <s v="photography/photobooks"/>
    <n v="1.0067894736842105"/>
    <n v="135.66666666666666"/>
    <x v="8"/>
    <s v="photobooks"/>
    <x v="0"/>
    <d v="2015-03-19T14:05:20"/>
    <x v="1529"/>
    <x v="1529"/>
    <x v="1529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x v="0"/>
    <n v="1445624695"/>
    <n v="1443464695"/>
    <b v="1"/>
    <n v="874"/>
    <b v="1"/>
    <s v="photography/photobooks"/>
    <n v="1.3482571428571428"/>
    <n v="53.991990846681922"/>
    <x v="8"/>
    <s v="photobooks"/>
    <x v="0"/>
    <d v="2015-10-23T18:24:55"/>
    <x v="1530"/>
    <x v="1530"/>
    <x v="153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x v="0"/>
    <n v="1417402800"/>
    <n v="1414610126"/>
    <b v="1"/>
    <n v="73"/>
    <b v="1"/>
    <s v="photography/photobooks"/>
    <n v="1.7595744680851064"/>
    <n v="56.643835616438359"/>
    <x v="8"/>
    <s v="photobooks"/>
    <x v="0"/>
    <d v="2014-12-01T03:00:00"/>
    <x v="1531"/>
    <x v="1531"/>
    <x v="1531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x v="2"/>
    <n v="1455548400"/>
    <n v="1453461865"/>
    <b v="1"/>
    <n v="294"/>
    <b v="1"/>
    <s v="photography/photobooks"/>
    <n v="4.8402000000000003"/>
    <n v="82.316326530612244"/>
    <x v="8"/>
    <s v="photobooks"/>
    <x v="0"/>
    <d v="2016-02-15T15:00:00"/>
    <x v="1532"/>
    <x v="1532"/>
    <x v="1532"/>
  </r>
  <r>
    <n v="1533"/>
    <s v="The Cancer Family Book Project"/>
    <s v="This is an intimate story about a family, focusing on their love and strength in the face of mortality."/>
    <x v="101"/>
    <n v="65313"/>
    <x v="0"/>
    <x v="0"/>
    <x v="0"/>
    <n v="1462161540"/>
    <n v="1457913777"/>
    <b v="1"/>
    <n v="740"/>
    <b v="1"/>
    <s v="photography/photobooks"/>
    <n v="1.4514"/>
    <n v="88.26081081081081"/>
    <x v="8"/>
    <s v="photobooks"/>
    <x v="0"/>
    <d v="2016-05-02T03:59:00"/>
    <x v="1533"/>
    <x v="1533"/>
    <x v="1533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x v="0"/>
    <n v="1441383062"/>
    <n v="1438791062"/>
    <b v="1"/>
    <n v="369"/>
    <b v="1"/>
    <s v="photography/photobooks"/>
    <n v="4.1773333333333333"/>
    <n v="84.905149051490511"/>
    <x v="8"/>
    <s v="photobooks"/>
    <x v="0"/>
    <d v="2015-09-04T16:11:02"/>
    <x v="1534"/>
    <x v="1534"/>
    <x v="1534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x v="0"/>
    <n v="1464040800"/>
    <n v="1461527631"/>
    <b v="1"/>
    <n v="110"/>
    <b v="1"/>
    <s v="photography/photobooks"/>
    <n v="1.3242499999999999"/>
    <n v="48.154545454545456"/>
    <x v="8"/>
    <s v="photobooks"/>
    <x v="0"/>
    <d v="2016-05-23T22:00:00"/>
    <x v="1535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x v="0"/>
    <n v="1440702910"/>
    <n v="1438110910"/>
    <b v="1"/>
    <n v="455"/>
    <b v="1"/>
    <s v="photography/photobooks"/>
    <n v="2.5030841666666666"/>
    <n v="66.015406593406595"/>
    <x v="8"/>
    <s v="photobooks"/>
    <x v="0"/>
    <d v="2015-08-27T19:15:10"/>
    <x v="1536"/>
    <x v="1536"/>
    <x v="1536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x v="3"/>
    <n v="1470506400"/>
    <n v="1467358427"/>
    <b v="1"/>
    <n v="224"/>
    <b v="1"/>
    <s v="photography/photobooks"/>
    <n v="1.7989999999999999"/>
    <n v="96.375"/>
    <x v="8"/>
    <s v="photobooks"/>
    <x v="0"/>
    <d v="2016-08-06T18:00:00"/>
    <x v="1537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x v="0"/>
    <n v="1421952370"/>
    <n v="1418064370"/>
    <b v="1"/>
    <n v="46"/>
    <b v="1"/>
    <s v="photography/photobooks"/>
    <n v="1.0262857142857142"/>
    <n v="156.17391304347825"/>
    <x v="8"/>
    <s v="photobooks"/>
    <x v="0"/>
    <d v="2015-01-22T18:46:10"/>
    <x v="1538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x v="0"/>
    <n v="1483481019"/>
    <n v="1480629819"/>
    <b v="0"/>
    <n v="284"/>
    <b v="1"/>
    <s v="photography/photobooks"/>
    <n v="1.359861"/>
    <n v="95.764859154929582"/>
    <x v="8"/>
    <s v="photobooks"/>
    <x v="0"/>
    <d v="2017-01-03T22:03:39"/>
    <x v="1539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x v="0"/>
    <n v="1416964500"/>
    <n v="1414368616"/>
    <b v="1"/>
    <n v="98"/>
    <b v="1"/>
    <s v="photography/photobooks"/>
    <n v="1.1786666666666668"/>
    <n v="180.40816326530611"/>
    <x v="8"/>
    <s v="photobooks"/>
    <x v="0"/>
    <d v="2014-11-26T01:15:00"/>
    <x v="1540"/>
    <x v="1540"/>
    <x v="1540"/>
  </r>
  <r>
    <n v="1541"/>
    <s v="The Panama Canal Bridge of the Americas"/>
    <s v="My Goal is to travel across Panama with my team and capture the beauty and wildlife throughout the canal."/>
    <x v="102"/>
    <n v="6"/>
    <x v="2"/>
    <x v="0"/>
    <x v="0"/>
    <n v="1420045538"/>
    <n v="1417453538"/>
    <b v="0"/>
    <n v="2"/>
    <b v="0"/>
    <s v="photography/nature"/>
    <n v="3.3333333333333332E-4"/>
    <n v="3"/>
    <x v="8"/>
    <s v="nature"/>
    <x v="2"/>
    <d v="2014-12-31T17:05:38"/>
    <x v="1541"/>
    <x v="1541"/>
    <x v="1541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x v="5"/>
    <n v="1435708500"/>
    <n v="1434412500"/>
    <b v="0"/>
    <n v="1"/>
    <b v="0"/>
    <s v="photography/nature"/>
    <n v="0.04"/>
    <n v="20"/>
    <x v="8"/>
    <s v="nature"/>
    <x v="2"/>
    <d v="2015-06-30T23:55:00"/>
    <x v="1542"/>
    <x v="1542"/>
    <x v="1542"/>
  </r>
  <r>
    <n v="1543"/>
    <s v="Sunrises in the MidWest"/>
    <s v="I plan to take pictures of the sunrise in the MidWest every day in 2015 and compile them in a slide show for distribution."/>
    <x v="268"/>
    <n v="10"/>
    <x v="2"/>
    <x v="0"/>
    <x v="0"/>
    <n v="1416662034"/>
    <n v="1414066434"/>
    <b v="0"/>
    <n v="1"/>
    <b v="0"/>
    <s v="photography/nature"/>
    <n v="4.4444444444444444E-3"/>
    <n v="10"/>
    <x v="8"/>
    <s v="nature"/>
    <x v="2"/>
    <d v="2014-11-22T13:13:54"/>
    <x v="1543"/>
    <x v="1543"/>
    <x v="1543"/>
  </r>
  <r>
    <n v="1544"/>
    <s v="LaFee Photography"/>
    <s v="My name is Travis LaFee, I live in beautiful McCall, Idaho. I wish to display the beauty of valley county by taking pics outdoors."/>
    <x v="28"/>
    <n v="0"/>
    <x v="2"/>
    <x v="0"/>
    <x v="0"/>
    <n v="1427847480"/>
    <n v="1424222024"/>
    <b v="0"/>
    <n v="0"/>
    <b v="0"/>
    <s v="photography/nature"/>
    <n v="0"/>
    <n v="0"/>
    <x v="8"/>
    <s v="nature"/>
    <x v="2"/>
    <d v="2015-04-01T00:18:00"/>
    <x v="1544"/>
    <x v="1544"/>
    <x v="1544"/>
  </r>
  <r>
    <n v="1545"/>
    <s v="Nevada County Hearts"/>
    <s v="&quot;He will not be a wise man who does not study human hearts!&quot;_x000a_Hope in natural art, creation!"/>
    <x v="9"/>
    <n v="1"/>
    <x v="2"/>
    <x v="0"/>
    <x v="0"/>
    <n v="1425330960"/>
    <n v="1422393234"/>
    <b v="0"/>
    <n v="1"/>
    <b v="0"/>
    <s v="photography/nature"/>
    <n v="3.3333333333333332E-4"/>
    <n v="1"/>
    <x v="8"/>
    <s v="nature"/>
    <x v="2"/>
    <d v="2015-03-02T21:16:00"/>
    <x v="1545"/>
    <x v="1545"/>
    <x v="1545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x v="1"/>
    <n v="1410930399"/>
    <n v="1405746399"/>
    <b v="0"/>
    <n v="11"/>
    <b v="0"/>
    <s v="photography/nature"/>
    <n v="0.28899999999999998"/>
    <n v="26.272727272727273"/>
    <x v="8"/>
    <s v="nature"/>
    <x v="2"/>
    <d v="2014-09-17T05:06:39"/>
    <x v="1546"/>
    <x v="1546"/>
    <x v="1546"/>
  </r>
  <r>
    <n v="1547"/>
    <s v="Sound Photography"/>
    <s v="I have produced a limited number (100) of five 8x10 prints of mixed photography I would like to share with you."/>
    <x v="269"/>
    <n v="0"/>
    <x v="2"/>
    <x v="0"/>
    <x v="0"/>
    <n v="1487844882"/>
    <n v="1487240082"/>
    <b v="0"/>
    <n v="0"/>
    <b v="0"/>
    <s v="photography/nature"/>
    <n v="0"/>
    <n v="0"/>
    <x v="8"/>
    <s v="nature"/>
    <x v="2"/>
    <d v="2017-02-23T10:14:42"/>
    <x v="1547"/>
    <x v="1547"/>
    <x v="1547"/>
  </r>
  <r>
    <n v="1548"/>
    <s v="Change the World through Color"/>
    <s v="Beauty is in the eye of the beholder and I want to inspire conservation through color."/>
    <x v="176"/>
    <n v="60"/>
    <x v="2"/>
    <x v="0"/>
    <x v="0"/>
    <n v="1447020620"/>
    <n v="1444425020"/>
    <b v="0"/>
    <n v="1"/>
    <b v="0"/>
    <s v="photography/nature"/>
    <n v="8.5714285714285715E-2"/>
    <n v="60"/>
    <x v="8"/>
    <s v="nature"/>
    <x v="2"/>
    <d v="2015-11-08T22:10:20"/>
    <x v="1548"/>
    <x v="1548"/>
    <x v="1548"/>
  </r>
  <r>
    <n v="1549"/>
    <s v="2016 Calendar:  Wonders of Nature"/>
    <s v="A 2016 calendar collection of landscape and wildlife photographs from award winning photographer, Steve Marler."/>
    <x v="2"/>
    <n v="170"/>
    <x v="2"/>
    <x v="0"/>
    <x v="0"/>
    <n v="1446524159"/>
    <n v="1443928559"/>
    <b v="0"/>
    <n v="6"/>
    <b v="0"/>
    <s v="photography/nature"/>
    <n v="0.34"/>
    <n v="28.333333333333332"/>
    <x v="8"/>
    <s v="nature"/>
    <x v="2"/>
    <d v="2015-11-03T04:15:59"/>
    <x v="1549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x v="1"/>
    <n v="1463050034"/>
    <n v="1460458034"/>
    <b v="0"/>
    <n v="7"/>
    <b v="0"/>
    <s v="photography/nature"/>
    <n v="0.13466666666666666"/>
    <n v="14.428571428571429"/>
    <x v="8"/>
    <s v="nature"/>
    <x v="2"/>
    <d v="2016-05-12T10:47:14"/>
    <x v="1550"/>
    <x v="1550"/>
    <x v="1550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x v="0"/>
    <n v="1432756039"/>
    <n v="1430164039"/>
    <b v="0"/>
    <n v="0"/>
    <b v="0"/>
    <s v="photography/nature"/>
    <n v="0"/>
    <n v="0"/>
    <x v="8"/>
    <s v="nature"/>
    <x v="2"/>
    <d v="2015-05-27T19:47:19"/>
    <x v="1551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x v="0"/>
    <n v="1412135940"/>
    <n v="1410366708"/>
    <b v="0"/>
    <n v="16"/>
    <b v="0"/>
    <s v="photography/nature"/>
    <n v="0.49186046511627907"/>
    <n v="132.1875"/>
    <x v="8"/>
    <s v="nature"/>
    <x v="2"/>
    <d v="2014-10-01T03:59:00"/>
    <x v="1552"/>
    <x v="1552"/>
    <x v="1552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x v="0"/>
    <n v="1441176447"/>
    <n v="1438584447"/>
    <b v="0"/>
    <n v="0"/>
    <b v="0"/>
    <s v="photography/nature"/>
    <n v="0"/>
    <n v="0"/>
    <x v="8"/>
    <s v="nature"/>
    <x v="2"/>
    <d v="2015-09-02T06:47:27"/>
    <x v="1553"/>
    <x v="1553"/>
    <x v="1553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x v="2"/>
    <n v="1438495390"/>
    <n v="1435903390"/>
    <b v="0"/>
    <n v="0"/>
    <b v="0"/>
    <s v="photography/nature"/>
    <n v="0"/>
    <n v="0"/>
    <x v="8"/>
    <s v="nature"/>
    <x v="2"/>
    <d v="2015-08-02T06:03:10"/>
    <x v="1554"/>
    <x v="1554"/>
    <x v="1554"/>
  </r>
  <r>
    <n v="1555"/>
    <s v="Coffee Table Book of Maine"/>
    <s v="I am traveling the coastline of Maine and will be taking pictures of all the scenery and lighthouses in the area."/>
    <x v="47"/>
    <n v="0"/>
    <x v="2"/>
    <x v="0"/>
    <x v="0"/>
    <n v="1442509200"/>
    <n v="1440513832"/>
    <b v="0"/>
    <n v="0"/>
    <b v="0"/>
    <s v="photography/nature"/>
    <n v="0"/>
    <n v="0"/>
    <x v="8"/>
    <s v="nature"/>
    <x v="2"/>
    <d v="2015-09-17T17:00:00"/>
    <x v="1555"/>
    <x v="1555"/>
    <x v="1555"/>
  </r>
  <r>
    <n v="1556"/>
    <s v="West Canada - A Coffee Table Book"/>
    <s v="To gather a collection of photographs for a coffee table book that displays the beauty of Canada's west."/>
    <x v="15"/>
    <n v="677"/>
    <x v="2"/>
    <x v="5"/>
    <x v="5"/>
    <n v="1467603624"/>
    <n v="1465011624"/>
    <b v="0"/>
    <n v="12"/>
    <b v="0"/>
    <s v="photography/nature"/>
    <n v="0.45133333333333331"/>
    <n v="56.416666666666664"/>
    <x v="8"/>
    <s v="nature"/>
    <x v="2"/>
    <d v="2016-07-04T03:40:24"/>
    <x v="1556"/>
    <x v="1556"/>
    <x v="1556"/>
  </r>
  <r>
    <n v="1557"/>
    <s v="Reflecting Light Photo"/>
    <s v="I have always been captivated by photography, Now I am trying to set up my own company and publish my pictures."/>
    <x v="30"/>
    <n v="100"/>
    <x v="2"/>
    <x v="0"/>
    <x v="0"/>
    <n v="1411227633"/>
    <n v="1408549233"/>
    <b v="0"/>
    <n v="1"/>
    <b v="0"/>
    <s v="photography/nature"/>
    <n v="0.04"/>
    <n v="100"/>
    <x v="8"/>
    <s v="nature"/>
    <x v="2"/>
    <d v="2014-09-20T15:40:33"/>
    <x v="1557"/>
    <x v="1557"/>
    <x v="1557"/>
  </r>
  <r>
    <n v="1558"/>
    <s v="Lucy Wood's Calendar - English Countryside 2016"/>
    <s v="A large 2016 wall-calendar (A3 when open) featuring 12 stunning photographs by Lucy Wood."/>
    <x v="47"/>
    <n v="35"/>
    <x v="2"/>
    <x v="1"/>
    <x v="1"/>
    <n v="1440763920"/>
    <n v="1435656759"/>
    <b v="0"/>
    <n v="3"/>
    <b v="0"/>
    <s v="photography/nature"/>
    <n v="4.6666666666666669E-2"/>
    <n v="11.666666666666666"/>
    <x v="8"/>
    <s v="nature"/>
    <x v="2"/>
    <d v="2015-08-28T12:12:00"/>
    <x v="1558"/>
    <x v="1558"/>
    <x v="1558"/>
  </r>
  <r>
    <n v="1559"/>
    <s v="North Cascades Bigfoot Photo Expedition"/>
    <s v="The goal of this project is to provide scientific evidence of bigfoot in the North Cascades."/>
    <x v="36"/>
    <n v="50"/>
    <x v="2"/>
    <x v="0"/>
    <x v="0"/>
    <n v="1430270199"/>
    <n v="1428974199"/>
    <b v="0"/>
    <n v="1"/>
    <b v="0"/>
    <s v="photography/nature"/>
    <n v="3.3333333333333335E-3"/>
    <n v="50"/>
    <x v="8"/>
    <s v="nature"/>
    <x v="2"/>
    <d v="2015-04-29T01:16:39"/>
    <x v="1559"/>
    <x v="1559"/>
    <x v="1559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x v="0"/>
    <n v="1415842193"/>
    <n v="1414110593"/>
    <b v="0"/>
    <n v="4"/>
    <b v="0"/>
    <s v="photography/nature"/>
    <n v="3.7600000000000001E-2"/>
    <n v="23.5"/>
    <x v="8"/>
    <s v="nature"/>
    <x v="2"/>
    <d v="2014-11-13T01:29:53"/>
    <x v="1560"/>
    <x v="1560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x v="0"/>
    <n v="1383789603"/>
    <n v="1381194003"/>
    <b v="0"/>
    <n v="1"/>
    <b v="0"/>
    <s v="publishing/art books"/>
    <n v="6.7000000000000002E-3"/>
    <n v="67"/>
    <x v="3"/>
    <s v="art books"/>
    <x v="1"/>
    <d v="2013-11-07T02:00:03"/>
    <x v="1561"/>
    <x v="1561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x v="0"/>
    <n v="1259715000"/>
    <n v="1253712916"/>
    <b v="0"/>
    <n v="0"/>
    <b v="0"/>
    <s v="publishing/art books"/>
    <n v="0"/>
    <n v="0"/>
    <x v="3"/>
    <s v="art books"/>
    <x v="1"/>
    <d v="2009-12-02T00:50:00"/>
    <x v="1562"/>
    <x v="1562"/>
    <x v="1562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x v="1"/>
    <n v="1394815751"/>
    <n v="1389635351"/>
    <b v="0"/>
    <n v="2"/>
    <b v="0"/>
    <s v="publishing/art books"/>
    <n v="1.4166666666666666E-2"/>
    <n v="42.5"/>
    <x v="3"/>
    <s v="art books"/>
    <x v="1"/>
    <d v="2014-03-14T16:49:11"/>
    <x v="1563"/>
    <x v="1563"/>
    <x v="156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x v="0"/>
    <n v="1432843500"/>
    <n v="1430124509"/>
    <b v="0"/>
    <n v="1"/>
    <b v="0"/>
    <s v="publishing/art books"/>
    <n v="1E-3"/>
    <n v="10"/>
    <x v="3"/>
    <s v="art books"/>
    <x v="1"/>
    <d v="2015-05-28T20:05:00"/>
    <x v="1564"/>
    <x v="1564"/>
    <x v="1564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x v="0"/>
    <n v="1307554261"/>
    <n v="1304962261"/>
    <b v="0"/>
    <n v="1"/>
    <b v="0"/>
    <s v="publishing/art books"/>
    <n v="2.5000000000000001E-2"/>
    <n v="100"/>
    <x v="3"/>
    <s v="art books"/>
    <x v="1"/>
    <d v="2011-06-08T17:31:01"/>
    <x v="1565"/>
    <x v="1565"/>
    <x v="156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x v="0"/>
    <n v="1469656800"/>
    <n v="1467151204"/>
    <b v="0"/>
    <n v="59"/>
    <b v="0"/>
    <s v="publishing/art books"/>
    <n v="0.21249999999999999"/>
    <n v="108.05084745762711"/>
    <x v="3"/>
    <s v="art books"/>
    <x v="1"/>
    <d v="2016-07-27T22:00:00"/>
    <x v="1566"/>
    <x v="1566"/>
    <x v="1566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x v="0"/>
    <n v="1392595200"/>
    <n v="1391293745"/>
    <b v="0"/>
    <n v="13"/>
    <b v="0"/>
    <s v="publishing/art books"/>
    <n v="4.1176470588235294E-2"/>
    <n v="26.923076923076923"/>
    <x v="3"/>
    <s v="art books"/>
    <x v="1"/>
    <d v="2014-02-17T00:00:00"/>
    <x v="1567"/>
    <x v="1567"/>
    <x v="1567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x v="0"/>
    <n v="1419384585"/>
    <n v="1416360585"/>
    <b v="0"/>
    <n v="22"/>
    <b v="0"/>
    <s v="publishing/art books"/>
    <n v="0.13639999999999999"/>
    <n v="155"/>
    <x v="3"/>
    <s v="art books"/>
    <x v="1"/>
    <d v="2014-12-24T01:29:45"/>
    <x v="1568"/>
    <x v="1568"/>
    <x v="1568"/>
  </r>
  <r>
    <n v="1569"/>
    <s v="to be removed (Canceled)"/>
    <s v="to be removed"/>
    <x v="11"/>
    <n v="0"/>
    <x v="1"/>
    <x v="0"/>
    <x v="0"/>
    <n v="1369498714"/>
    <n v="1366906714"/>
    <b v="0"/>
    <n v="0"/>
    <b v="0"/>
    <s v="publishing/art books"/>
    <n v="0"/>
    <n v="0"/>
    <x v="3"/>
    <s v="art books"/>
    <x v="1"/>
    <d v="2013-05-25T16:18:34"/>
    <x v="1569"/>
    <x v="1569"/>
    <x v="1569"/>
  </r>
  <r>
    <n v="1570"/>
    <s v="BEAUTIFUL DREAMERS: An Adult Coloring Book (Canceled)"/>
    <s v="A Coloring Book of Breathtaking Beauties_x000a_To Calm the Heart and Soul"/>
    <x v="12"/>
    <n v="2484"/>
    <x v="1"/>
    <x v="0"/>
    <x v="0"/>
    <n v="1460140282"/>
    <n v="1457551882"/>
    <b v="0"/>
    <n v="52"/>
    <b v="0"/>
    <s v="publishing/art books"/>
    <n v="0.41399999999999998"/>
    <n v="47.769230769230766"/>
    <x v="3"/>
    <s v="art books"/>
    <x v="1"/>
    <d v="2016-04-08T18:31:22"/>
    <x v="1570"/>
    <x v="1570"/>
    <x v="1570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x v="1"/>
    <n v="1434738483"/>
    <n v="1432146483"/>
    <b v="0"/>
    <n v="4"/>
    <b v="0"/>
    <s v="publishing/art books"/>
    <n v="6.6115702479338841E-3"/>
    <n v="20"/>
    <x v="3"/>
    <s v="art books"/>
    <x v="1"/>
    <d v="2015-06-19T18:28:03"/>
    <x v="1571"/>
    <x v="1571"/>
    <x v="1571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x v="1"/>
    <n v="1456703940"/>
    <n v="1454546859"/>
    <b v="0"/>
    <n v="3"/>
    <b v="0"/>
    <s v="publishing/art books"/>
    <n v="0.05"/>
    <n v="41.666666666666664"/>
    <x v="3"/>
    <s v="art books"/>
    <x v="1"/>
    <d v="2016-02-28T23:59:00"/>
    <x v="1572"/>
    <x v="1572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x v="5"/>
    <n v="1491019140"/>
    <n v="1487548802"/>
    <b v="0"/>
    <n v="3"/>
    <b v="0"/>
    <s v="publishing/art books"/>
    <n v="2.4777777777777777E-2"/>
    <n v="74.333333333333329"/>
    <x v="3"/>
    <s v="art books"/>
    <x v="1"/>
    <d v="2017-04-01T03:59:00"/>
    <x v="1573"/>
    <x v="1573"/>
    <x v="1573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x v="0"/>
    <n v="1424211329"/>
    <n v="1421187329"/>
    <b v="0"/>
    <n v="6"/>
    <b v="0"/>
    <s v="publishing/art books"/>
    <n v="5.0599999999999999E-2"/>
    <n v="84.333333333333329"/>
    <x v="3"/>
    <s v="art books"/>
    <x v="1"/>
    <d v="2015-02-17T22:15:29"/>
    <x v="1574"/>
    <x v="1574"/>
    <x v="1574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x v="0"/>
    <n v="1404909296"/>
    <n v="1402317296"/>
    <b v="0"/>
    <n v="35"/>
    <b v="0"/>
    <s v="publishing/art books"/>
    <n v="0.2291"/>
    <n v="65.457142857142856"/>
    <x v="3"/>
    <s v="art books"/>
    <x v="1"/>
    <d v="2014-07-09T12:34:56"/>
    <x v="1575"/>
    <x v="1575"/>
    <x v="1575"/>
  </r>
  <r>
    <n v="1576"/>
    <s v="The Obsessive Line Collection (Canceled)"/>
    <s v="For the publication of my first 3 books: an Art book, a graphic novel, and a coloring book"/>
    <x v="10"/>
    <n v="650"/>
    <x v="1"/>
    <x v="0"/>
    <x v="0"/>
    <n v="1435698368"/>
    <n v="1431810368"/>
    <b v="0"/>
    <n v="10"/>
    <b v="0"/>
    <s v="publishing/art books"/>
    <n v="0.13"/>
    <n v="65"/>
    <x v="3"/>
    <s v="art books"/>
    <x v="1"/>
    <d v="2015-06-30T21:06:08"/>
    <x v="1576"/>
    <x v="1576"/>
    <x v="1576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x v="0"/>
    <n v="1343161248"/>
    <n v="1337977248"/>
    <b v="0"/>
    <n v="2"/>
    <b v="0"/>
    <s v="publishing/art books"/>
    <n v="5.4999999999999997E-3"/>
    <n v="27.5"/>
    <x v="3"/>
    <s v="art books"/>
    <x v="1"/>
    <d v="2012-07-24T20:20:48"/>
    <x v="1577"/>
    <x v="1577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x v="0"/>
    <n v="1283392800"/>
    <n v="1281317691"/>
    <b v="0"/>
    <n v="4"/>
    <b v="0"/>
    <s v="publishing/art books"/>
    <n v="0.10806536636794939"/>
    <n v="51.25"/>
    <x v="3"/>
    <s v="art books"/>
    <x v="1"/>
    <d v="2010-09-02T02:00:00"/>
    <x v="1578"/>
    <x v="1578"/>
    <x v="1578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x v="0"/>
    <n v="1377734091"/>
    <n v="1374882891"/>
    <b v="0"/>
    <n v="2"/>
    <b v="0"/>
    <s v="publishing/art books"/>
    <n v="8.4008400840084006E-3"/>
    <n v="14"/>
    <x v="3"/>
    <s v="art books"/>
    <x v="1"/>
    <d v="2013-08-28T23:54:51"/>
    <x v="1579"/>
    <x v="1579"/>
    <x v="1579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x v="0"/>
    <n v="1337562726"/>
    <n v="1332378726"/>
    <b v="0"/>
    <n v="0"/>
    <b v="0"/>
    <s v="publishing/art books"/>
    <n v="0"/>
    <n v="0"/>
    <x v="3"/>
    <s v="art books"/>
    <x v="1"/>
    <d v="2012-05-21T01:12:06"/>
    <x v="1580"/>
    <x v="1580"/>
    <x v="1580"/>
  </r>
  <r>
    <n v="1581"/>
    <s v="The Sharper Image"/>
    <s v="Photographic canvas prints depicting different scenes from around the globe, including local images taken in Sussex England."/>
    <x v="28"/>
    <n v="5"/>
    <x v="2"/>
    <x v="1"/>
    <x v="1"/>
    <n v="1450521990"/>
    <n v="1447757190"/>
    <b v="0"/>
    <n v="1"/>
    <b v="0"/>
    <s v="photography/places"/>
    <n v="5.0000000000000001E-3"/>
    <n v="5"/>
    <x v="8"/>
    <s v="places"/>
    <x v="2"/>
    <d v="2015-12-19T10:46:30"/>
    <x v="1581"/>
    <x v="1581"/>
    <x v="1581"/>
  </r>
  <r>
    <n v="1582"/>
    <s v="Scenes from New Orleans"/>
    <s v="I create canvas prints of images from in and around New Orleans"/>
    <x v="28"/>
    <n v="93"/>
    <x v="2"/>
    <x v="0"/>
    <x v="0"/>
    <n v="1445894400"/>
    <n v="1440961053"/>
    <b v="0"/>
    <n v="3"/>
    <b v="0"/>
    <s v="photography/places"/>
    <n v="9.2999999999999999E-2"/>
    <n v="31"/>
    <x v="8"/>
    <s v="places"/>
    <x v="2"/>
    <d v="2015-10-26T21:20:00"/>
    <x v="1582"/>
    <x v="1582"/>
    <x v="1582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x v="1"/>
    <n v="1411681391"/>
    <n v="1409089391"/>
    <b v="0"/>
    <n v="1"/>
    <b v="0"/>
    <s v="photography/places"/>
    <n v="7.5000000000000002E-4"/>
    <n v="15"/>
    <x v="8"/>
    <s v="places"/>
    <x v="2"/>
    <d v="2014-09-25T21:43:11"/>
    <x v="1583"/>
    <x v="1583"/>
    <x v="1583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x v="0"/>
    <n v="1401464101"/>
    <n v="1400600101"/>
    <b v="0"/>
    <n v="0"/>
    <b v="0"/>
    <s v="photography/places"/>
    <n v="0"/>
    <n v="0"/>
    <x v="8"/>
    <s v="places"/>
    <x v="2"/>
    <d v="2014-05-30T15:35:01"/>
    <x v="1584"/>
    <x v="1584"/>
    <x v="1584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x v="5"/>
    <n v="1482663600"/>
    <n v="1480800568"/>
    <b v="0"/>
    <n v="12"/>
    <b v="0"/>
    <s v="photography/places"/>
    <n v="0.79"/>
    <n v="131.66666666666666"/>
    <x v="8"/>
    <s v="places"/>
    <x v="2"/>
    <d v="2016-12-25T11:00:00"/>
    <x v="1585"/>
    <x v="1585"/>
    <x v="1585"/>
  </r>
  <r>
    <n v="1586"/>
    <s v="Missouri In Pictures"/>
    <s v="Show the world the beauty that is in all of our back yards!"/>
    <x v="15"/>
    <n v="0"/>
    <x v="2"/>
    <x v="0"/>
    <x v="0"/>
    <n v="1428197422"/>
    <n v="1425609022"/>
    <b v="0"/>
    <n v="0"/>
    <b v="0"/>
    <s v="photography/places"/>
    <n v="0"/>
    <n v="0"/>
    <x v="8"/>
    <s v="places"/>
    <x v="2"/>
    <d v="2015-04-05T01:30:22"/>
    <x v="1586"/>
    <x v="1586"/>
    <x v="158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x v="0"/>
    <n v="1418510965"/>
    <n v="1415918965"/>
    <b v="0"/>
    <n v="1"/>
    <b v="0"/>
    <s v="photography/places"/>
    <n v="1.3333333333333334E-4"/>
    <n v="1"/>
    <x v="8"/>
    <s v="places"/>
    <x v="2"/>
    <d v="2014-12-13T22:49:25"/>
    <x v="1587"/>
    <x v="1587"/>
    <x v="1587"/>
  </r>
  <r>
    <n v="1588"/>
    <s v="The Right Side of Texas"/>
    <s v="Southeast Texas as seen through the lens of a cell phone camera"/>
    <x v="274"/>
    <n v="0"/>
    <x v="2"/>
    <x v="0"/>
    <x v="0"/>
    <n v="1422735120"/>
    <n v="1420091999"/>
    <b v="0"/>
    <n v="0"/>
    <b v="0"/>
    <s v="photography/places"/>
    <n v="0"/>
    <n v="0"/>
    <x v="8"/>
    <s v="places"/>
    <x v="2"/>
    <d v="2015-01-31T20:12:00"/>
    <x v="1588"/>
    <x v="1588"/>
    <x v="1588"/>
  </r>
  <r>
    <n v="1589"/>
    <s v="A Side Of The World In Canvas"/>
    <s v="I want to be able to have my own photography inside a canvas and have it be displayed everywhere."/>
    <x v="38"/>
    <n v="0"/>
    <x v="2"/>
    <x v="0"/>
    <x v="0"/>
    <n v="1444433886"/>
    <n v="1441841886"/>
    <b v="0"/>
    <n v="0"/>
    <b v="0"/>
    <s v="photography/places"/>
    <n v="0"/>
    <n v="0"/>
    <x v="8"/>
    <s v="places"/>
    <x v="2"/>
    <d v="2015-10-09T23:38:06"/>
    <x v="1589"/>
    <x v="1589"/>
    <x v="1589"/>
  </r>
  <r>
    <n v="1590"/>
    <s v="An Italian Adventure"/>
    <s v="Discover Italy through photography."/>
    <x v="127"/>
    <n v="1020"/>
    <x v="2"/>
    <x v="13"/>
    <x v="3"/>
    <n v="1443040464"/>
    <n v="1440448464"/>
    <b v="0"/>
    <n v="2"/>
    <b v="0"/>
    <s v="photography/places"/>
    <n v="1.7000000000000001E-2"/>
    <n v="510"/>
    <x v="8"/>
    <s v="places"/>
    <x v="2"/>
    <d v="2015-09-23T20:34:24"/>
    <x v="1590"/>
    <x v="1590"/>
    <x v="159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x v="1"/>
    <n v="1459700741"/>
    <n v="1457112341"/>
    <b v="0"/>
    <n v="92"/>
    <b v="0"/>
    <s v="photography/places"/>
    <n v="0.29228571428571426"/>
    <n v="44.478260869565219"/>
    <x v="8"/>
    <s v="places"/>
    <x v="2"/>
    <d v="2016-04-03T16:25:41"/>
    <x v="1591"/>
    <x v="1591"/>
    <x v="1591"/>
  </r>
  <r>
    <n v="1592"/>
    <s v="The Views of Pittsburgh"/>
    <s v="A portfolio collage of beautiful pictures of authentic Pittsburgh locations and scenery."/>
    <x v="251"/>
    <n v="0"/>
    <x v="2"/>
    <x v="0"/>
    <x v="0"/>
    <n v="1427503485"/>
    <n v="1423619085"/>
    <b v="0"/>
    <n v="0"/>
    <b v="0"/>
    <s v="photography/places"/>
    <n v="0"/>
    <n v="0"/>
    <x v="8"/>
    <s v="places"/>
    <x v="2"/>
    <d v="2015-03-28T00:44:45"/>
    <x v="1592"/>
    <x v="1592"/>
    <x v="1592"/>
  </r>
  <r>
    <n v="1593"/>
    <s v="Picturing Italy"/>
    <s v="A trip to fulfill a dream of capturing the wonders and history of ancient Italy in person."/>
    <x v="29"/>
    <n v="3"/>
    <x v="2"/>
    <x v="0"/>
    <x v="0"/>
    <n v="1425154655"/>
    <n v="1422562655"/>
    <b v="0"/>
    <n v="3"/>
    <b v="0"/>
    <s v="photography/places"/>
    <n v="1.3636363636363637E-4"/>
    <n v="1"/>
    <x v="8"/>
    <s v="places"/>
    <x v="2"/>
    <d v="2015-02-28T20:17:35"/>
    <x v="1593"/>
    <x v="1593"/>
    <x v="1593"/>
  </r>
  <r>
    <n v="1594"/>
    <s v="Scenes and Things from New Orleans"/>
    <s v="I photograph my love of New Orleans, create canvases and share those memories with you."/>
    <x v="28"/>
    <n v="205"/>
    <x v="2"/>
    <x v="0"/>
    <x v="0"/>
    <n v="1463329260"/>
    <n v="1458147982"/>
    <b v="0"/>
    <n v="10"/>
    <b v="0"/>
    <s v="photography/places"/>
    <n v="0.20499999999999999"/>
    <n v="20.5"/>
    <x v="8"/>
    <s v="places"/>
    <x v="2"/>
    <d v="2016-05-15T16:21:00"/>
    <x v="1594"/>
    <x v="1594"/>
    <x v="1594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x v="0"/>
    <n v="1403122380"/>
    <n v="1400634728"/>
    <b v="0"/>
    <n v="7"/>
    <b v="0"/>
    <s v="photography/places"/>
    <n v="2.8E-3"/>
    <n v="40"/>
    <x v="8"/>
    <s v="places"/>
    <x v="2"/>
    <d v="2014-06-18T20:13:00"/>
    <x v="1595"/>
    <x v="1595"/>
    <x v="1595"/>
  </r>
  <r>
    <n v="1596"/>
    <s v="The Town We Live In"/>
    <s v="London is beautiful. I want to create a book of stunning images from in and around our great city"/>
    <x v="53"/>
    <n v="75"/>
    <x v="2"/>
    <x v="1"/>
    <x v="1"/>
    <n v="1418469569"/>
    <n v="1414577969"/>
    <b v="0"/>
    <n v="3"/>
    <b v="0"/>
    <s v="photography/places"/>
    <n v="2.3076923076923078E-2"/>
    <n v="25"/>
    <x v="8"/>
    <s v="places"/>
    <x v="2"/>
    <d v="2014-12-13T11:19:29"/>
    <x v="1596"/>
    <x v="1596"/>
    <x v="1596"/>
  </r>
  <r>
    <n v="1597"/>
    <s v="Vacation Days in Big Bear"/>
    <s v="We're starting up a new an improved way to do vacation rental management, but we need some funding to kick start it!"/>
    <x v="36"/>
    <n v="0"/>
    <x v="2"/>
    <x v="0"/>
    <x v="0"/>
    <n v="1474360197"/>
    <n v="1471768197"/>
    <b v="0"/>
    <n v="0"/>
    <b v="0"/>
    <s v="photography/places"/>
    <n v="0"/>
    <n v="0"/>
    <x v="8"/>
    <s v="places"/>
    <x v="2"/>
    <d v="2016-09-20T08:29:57"/>
    <x v="1597"/>
    <x v="1597"/>
    <x v="1597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x v="0"/>
    <n v="1437926458"/>
    <n v="1432742458"/>
    <b v="0"/>
    <n v="1"/>
    <b v="0"/>
    <s v="photography/places"/>
    <n v="1.25E-3"/>
    <n v="1"/>
    <x v="8"/>
    <s v="places"/>
    <x v="2"/>
    <d v="2015-07-26T16:00:58"/>
    <x v="1598"/>
    <x v="1598"/>
    <x v="1598"/>
  </r>
  <r>
    <n v="1599"/>
    <s v="The Londoner: Prints &amp; Canvas"/>
    <s v="A London photographer trekking 5,895m up Africa's Mount Kilimanjaro to pursue and enrich a career."/>
    <x v="2"/>
    <n v="0"/>
    <x v="2"/>
    <x v="1"/>
    <x v="1"/>
    <n v="1460116576"/>
    <n v="1457528176"/>
    <b v="0"/>
    <n v="0"/>
    <b v="0"/>
    <s v="photography/places"/>
    <n v="0"/>
    <n v="0"/>
    <x v="8"/>
    <s v="places"/>
    <x v="2"/>
    <d v="2016-04-08T11:56:16"/>
    <x v="1599"/>
    <x v="1599"/>
    <x v="1599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x v="0"/>
    <n v="1405401060"/>
    <n v="1401585752"/>
    <b v="0"/>
    <n v="9"/>
    <b v="0"/>
    <s v="photography/places"/>
    <n v="7.3400000000000007E-2"/>
    <n v="40.777777777777779"/>
    <x v="8"/>
    <s v="places"/>
    <x v="2"/>
    <d v="2014-07-15T05:11:00"/>
    <x v="1600"/>
    <x v="1600"/>
    <x v="1600"/>
  </r>
  <r>
    <n v="1601"/>
    <s v="Release Soundzero's Debut Album!"/>
    <s v="We're so close to releasing our long-awaited debut album! A little help will go a long way... let's do this!"/>
    <x v="30"/>
    <n v="2706.23"/>
    <x v="0"/>
    <x v="0"/>
    <x v="0"/>
    <n v="1304561633"/>
    <n v="1301969633"/>
    <b v="0"/>
    <n v="56"/>
    <b v="1"/>
    <s v="music/rock"/>
    <n v="1.082492"/>
    <n v="48.325535714285714"/>
    <x v="4"/>
    <s v="rock"/>
    <x v="0"/>
    <d v="2011-05-05T02:13:53"/>
    <x v="1601"/>
    <x v="1601"/>
    <x v="160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x v="0"/>
    <n v="1318633200"/>
    <n v="1314947317"/>
    <b v="0"/>
    <n v="32"/>
    <b v="1"/>
    <s v="music/rock"/>
    <n v="1.0016666666666667"/>
    <n v="46.953125"/>
    <x v="4"/>
    <s v="rock"/>
    <x v="0"/>
    <d v="2011-10-14T23:00:00"/>
    <x v="1602"/>
    <x v="1602"/>
    <x v="1602"/>
  </r>
  <r>
    <n v="1603"/>
    <s v="Max's First Solo Album!"/>
    <s v="An exercise in the wild and dangerous world of solo musicianship by Maxwell D Feinstein."/>
    <x v="13"/>
    <n v="2000.66"/>
    <x v="0"/>
    <x v="0"/>
    <x v="0"/>
    <n v="1327723459"/>
    <n v="1322539459"/>
    <b v="0"/>
    <n v="30"/>
    <b v="1"/>
    <s v="music/rock"/>
    <n v="1.0003299999999999"/>
    <n v="66.688666666666663"/>
    <x v="4"/>
    <s v="rock"/>
    <x v="0"/>
    <d v="2012-01-28T04:04:19"/>
    <x v="1603"/>
    <x v="1603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x v="0"/>
    <n v="1332011835"/>
    <n v="1328559435"/>
    <b v="0"/>
    <n v="70"/>
    <b v="1"/>
    <s v="music/rock"/>
    <n v="1.2210714285714286"/>
    <n v="48.842857142857142"/>
    <x v="4"/>
    <s v="rock"/>
    <x v="0"/>
    <d v="2012-03-17T19:17:15"/>
    <x v="1604"/>
    <x v="1604"/>
    <x v="1604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x v="0"/>
    <n v="1312182000"/>
    <n v="1311380313"/>
    <b v="0"/>
    <n v="44"/>
    <b v="1"/>
    <s v="music/rock"/>
    <n v="1.0069333333333335"/>
    <n v="137.30909090909091"/>
    <x v="4"/>
    <s v="rock"/>
    <x v="0"/>
    <d v="2011-08-01T07:00:00"/>
    <x v="1605"/>
    <x v="1605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x v="0"/>
    <n v="1300930838"/>
    <n v="1293158438"/>
    <b v="0"/>
    <n v="92"/>
    <b v="1"/>
    <s v="music/rock"/>
    <n v="1.01004125"/>
    <n v="87.829673913043479"/>
    <x v="4"/>
    <s v="rock"/>
    <x v="0"/>
    <d v="2011-03-24T01:40:38"/>
    <x v="1606"/>
    <x v="1606"/>
    <x v="1606"/>
  </r>
  <r>
    <n v="1607"/>
    <s v="New Tour Bus for The Slants"/>
    <s v="The world's only all-Asian American dance rock band, The Slants, needs a bus to tour cons, shows, and festivals."/>
    <x v="3"/>
    <n v="14511"/>
    <x v="0"/>
    <x v="0"/>
    <x v="0"/>
    <n v="1339701851"/>
    <n v="1337887451"/>
    <b v="0"/>
    <n v="205"/>
    <b v="1"/>
    <s v="music/rock"/>
    <n v="1.4511000000000001"/>
    <n v="70.785365853658533"/>
    <x v="4"/>
    <s v="rock"/>
    <x v="0"/>
    <d v="2012-06-14T19:24:11"/>
    <x v="1607"/>
    <x v="1607"/>
    <x v="1607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x v="0"/>
    <n v="1388553960"/>
    <n v="1385754986"/>
    <b v="0"/>
    <n v="23"/>
    <b v="1"/>
    <s v="music/rock"/>
    <n v="1.0125"/>
    <n v="52.826086956521742"/>
    <x v="4"/>
    <s v="rock"/>
    <x v="0"/>
    <d v="2014-01-01T05:26:00"/>
    <x v="1608"/>
    <x v="1608"/>
    <x v="1608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x v="0"/>
    <n v="1320220800"/>
    <n v="1315612909"/>
    <b v="0"/>
    <n v="4"/>
    <b v="1"/>
    <s v="music/rock"/>
    <n v="1.1833333333333333"/>
    <n v="443.75"/>
    <x v="4"/>
    <s v="rock"/>
    <x v="0"/>
    <d v="2011-11-02T08:00:00"/>
    <x v="1609"/>
    <x v="1609"/>
    <x v="1609"/>
  </r>
  <r>
    <n v="1610"/>
    <s v="So The Story Goes: The New Album by &quot;Just Joe&quot; Altier"/>
    <s v="So The Story Goes is the upcoming album from &quot;Just Joe&quot; Altier."/>
    <x v="13"/>
    <n v="5437"/>
    <x v="0"/>
    <x v="0"/>
    <x v="0"/>
    <n v="1355609510"/>
    <n v="1353017510"/>
    <b v="0"/>
    <n v="112"/>
    <b v="1"/>
    <s v="music/rock"/>
    <n v="2.7185000000000001"/>
    <n v="48.544642857142854"/>
    <x v="4"/>
    <s v="rock"/>
    <x v="0"/>
    <d v="2012-12-15T22:11:50"/>
    <x v="1610"/>
    <x v="1610"/>
    <x v="1610"/>
  </r>
  <r>
    <n v="1611"/>
    <s v="Skelton-Luns CD/7&quot;             No Big Deal."/>
    <s v="Skelton-Luns CD/7&quot; No Big Deal."/>
    <x v="134"/>
    <n v="1001"/>
    <x v="0"/>
    <x v="0"/>
    <x v="0"/>
    <n v="1370390432"/>
    <n v="1368576032"/>
    <b v="0"/>
    <n v="27"/>
    <b v="1"/>
    <s v="music/rock"/>
    <n v="1.25125"/>
    <n v="37.074074074074076"/>
    <x v="4"/>
    <s v="rock"/>
    <x v="0"/>
    <d v="2013-06-05T00:00:32"/>
    <x v="1611"/>
    <x v="1611"/>
    <x v="16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x v="0"/>
    <n v="1357160384"/>
    <n v="1354568384"/>
    <b v="0"/>
    <n v="11"/>
    <b v="1"/>
    <s v="music/rock"/>
    <n v="1.1000000000000001"/>
    <n v="50"/>
    <x v="4"/>
    <s v="rock"/>
    <x v="0"/>
    <d v="2013-01-02T20:59:44"/>
    <x v="1612"/>
    <x v="1612"/>
    <x v="1612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x v="0"/>
    <n v="1342921202"/>
    <n v="1340329202"/>
    <b v="0"/>
    <n v="26"/>
    <b v="1"/>
    <s v="music/rock"/>
    <n v="1.0149999999999999"/>
    <n v="39.03846153846154"/>
    <x v="4"/>
    <s v="rock"/>
    <x v="0"/>
    <d v="2012-07-22T01:40:02"/>
    <x v="1613"/>
    <x v="1613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x v="0"/>
    <n v="1407085200"/>
    <n v="1401924769"/>
    <b v="0"/>
    <n v="77"/>
    <b v="1"/>
    <s v="music/rock"/>
    <n v="1.0269999999999999"/>
    <n v="66.688311688311686"/>
    <x v="4"/>
    <s v="rock"/>
    <x v="0"/>
    <d v="2014-08-03T17:00:00"/>
    <x v="1614"/>
    <x v="1614"/>
    <x v="1614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x v="0"/>
    <n v="1323742396"/>
    <n v="1319850796"/>
    <b v="0"/>
    <n v="136"/>
    <b v="1"/>
    <s v="music/rock"/>
    <n v="1.1412500000000001"/>
    <n v="67.132352941176464"/>
    <x v="4"/>
    <s v="rock"/>
    <x v="0"/>
    <d v="2011-12-13T02:13:16"/>
    <x v="1615"/>
    <x v="1615"/>
    <x v="1615"/>
  </r>
  <r>
    <n v="1616"/>
    <s v="Aly Jados: the New EP rOckNrOLLa"/>
    <s v="HELP! We don't have much time.....Join Aly Jados in making her new EP a reality before the world ends!!!!"/>
    <x v="3"/>
    <n v="10420"/>
    <x v="0"/>
    <x v="0"/>
    <x v="0"/>
    <n v="1353621600"/>
    <n v="1350061821"/>
    <b v="0"/>
    <n v="157"/>
    <b v="1"/>
    <s v="music/rock"/>
    <n v="1.042"/>
    <n v="66.369426751592357"/>
    <x v="4"/>
    <s v="rock"/>
    <x v="0"/>
    <d v="2012-11-22T22:00:00"/>
    <x v="1616"/>
    <x v="1616"/>
    <x v="1616"/>
  </r>
  <r>
    <n v="1617"/>
    <s v="The Coffis Brothers 2nd Album!"/>
    <s v="The Coffis Brothers &amp;The Mountain Men are recording a brand new full length record."/>
    <x v="39"/>
    <n v="10210"/>
    <x v="0"/>
    <x v="0"/>
    <x v="0"/>
    <n v="1383332400"/>
    <n v="1380470188"/>
    <b v="0"/>
    <n v="158"/>
    <b v="1"/>
    <s v="music/rock"/>
    <n v="1.4585714285714286"/>
    <n v="64.620253164556956"/>
    <x v="4"/>
    <s v="rock"/>
    <x v="0"/>
    <d v="2013-11-01T19:00:00"/>
    <x v="1617"/>
    <x v="1617"/>
    <x v="1617"/>
  </r>
  <r>
    <n v="1618"/>
    <s v="Janus Word Album"/>
    <s v="Janus Word combines hard rock with melodic acoustic music for a unique and awesome sound."/>
    <x v="15"/>
    <n v="1576"/>
    <x v="0"/>
    <x v="0"/>
    <x v="0"/>
    <n v="1362757335"/>
    <n v="1359301335"/>
    <b v="0"/>
    <n v="27"/>
    <b v="1"/>
    <s v="music/rock"/>
    <n v="1.0506666666666666"/>
    <n v="58.370370370370374"/>
    <x v="4"/>
    <s v="rock"/>
    <x v="0"/>
    <d v="2013-03-08T15:42:15"/>
    <x v="1618"/>
    <x v="1618"/>
    <x v="1618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x v="0"/>
    <n v="1410755286"/>
    <n v="1408940886"/>
    <b v="0"/>
    <n v="23"/>
    <b v="1"/>
    <s v="music/rock"/>
    <n v="1.3333333333333333"/>
    <n v="86.956521739130437"/>
    <x v="4"/>
    <s v="rock"/>
    <x v="0"/>
    <d v="2014-09-15T04:28:06"/>
    <x v="1619"/>
    <x v="1619"/>
    <x v="1619"/>
  </r>
  <r>
    <n v="1620"/>
    <s v="Kickstart my music career with 300 CDs"/>
    <s v="Kickstarting my music career with 300 hard copy CDs of my first release."/>
    <x v="28"/>
    <n v="1130"/>
    <x v="0"/>
    <x v="0"/>
    <x v="0"/>
    <n v="1361606940"/>
    <n v="1361002140"/>
    <b v="0"/>
    <n v="17"/>
    <b v="1"/>
    <s v="music/rock"/>
    <n v="1.1299999999999999"/>
    <n v="66.470588235294116"/>
    <x v="4"/>
    <s v="rock"/>
    <x v="0"/>
    <d v="2013-02-23T08:09:00"/>
    <x v="1620"/>
    <x v="1620"/>
    <x v="1620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x v="0"/>
    <n v="1338177540"/>
    <n v="1333550015"/>
    <b v="0"/>
    <n v="37"/>
    <b v="1"/>
    <s v="music/rock"/>
    <n v="1.212"/>
    <n v="163.78378378378378"/>
    <x v="4"/>
    <s v="rock"/>
    <x v="0"/>
    <d v="2012-05-28T03:59:00"/>
    <x v="1621"/>
    <x v="1621"/>
    <x v="162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x v="0"/>
    <n v="1418803140"/>
    <n v="1415343874"/>
    <b v="0"/>
    <n v="65"/>
    <b v="1"/>
    <s v="music/rock"/>
    <n v="1.0172463768115942"/>
    <n v="107.98461538461538"/>
    <x v="4"/>
    <s v="rock"/>
    <x v="0"/>
    <d v="2014-12-17T07:59:00"/>
    <x v="1622"/>
    <x v="1622"/>
    <x v="1622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x v="1"/>
    <n v="1377621089"/>
    <n v="1372437089"/>
    <b v="0"/>
    <n v="18"/>
    <b v="1"/>
    <s v="music/rock"/>
    <n v="1.0106666666666666"/>
    <n v="42.111111111111114"/>
    <x v="4"/>
    <s v="rock"/>
    <x v="0"/>
    <d v="2013-08-27T16:31:29"/>
    <x v="1623"/>
    <x v="1623"/>
    <x v="1623"/>
  </r>
  <r>
    <n v="1624"/>
    <s v="Joey De Noble needs YOUR help!"/>
    <s v="Joey De Noble is raising money to help record his latest music, and he wants YOU to be a part of it!"/>
    <x v="28"/>
    <n v="1180"/>
    <x v="0"/>
    <x v="0"/>
    <x v="0"/>
    <n v="1357721335"/>
    <n v="1354265335"/>
    <b v="0"/>
    <n v="25"/>
    <b v="1"/>
    <s v="music/rock"/>
    <n v="1.18"/>
    <n v="47.2"/>
    <x v="4"/>
    <s v="rock"/>
    <x v="0"/>
    <d v="2013-01-09T08:48:55"/>
    <x v="1624"/>
    <x v="1624"/>
    <x v="1624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x v="0"/>
    <n v="1347382053"/>
    <n v="1344962853"/>
    <b v="0"/>
    <n v="104"/>
    <b v="1"/>
    <s v="music/rock"/>
    <n v="1.5533333333333332"/>
    <n v="112.01923076923077"/>
    <x v="4"/>
    <s v="rock"/>
    <x v="0"/>
    <d v="2012-09-11T16:47:33"/>
    <x v="1625"/>
    <x v="1625"/>
    <x v="1625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x v="0"/>
    <n v="1385932867"/>
    <n v="1383337267"/>
    <b v="0"/>
    <n v="108"/>
    <b v="1"/>
    <s v="music/rock"/>
    <n v="1.0118750000000001"/>
    <n v="74.953703703703709"/>
    <x v="4"/>
    <s v="rock"/>
    <x v="0"/>
    <d v="2013-12-01T21:21:07"/>
    <x v="1626"/>
    <x v="1626"/>
    <x v="1626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x v="0"/>
    <n v="1353905940"/>
    <n v="1351011489"/>
    <b v="0"/>
    <n v="38"/>
    <b v="1"/>
    <s v="music/rock"/>
    <n v="1.17"/>
    <n v="61.578947368421055"/>
    <x v="4"/>
    <s v="rock"/>
    <x v="0"/>
    <d v="2012-11-26T04:59:00"/>
    <x v="1627"/>
    <x v="1627"/>
    <x v="1627"/>
  </r>
  <r>
    <n v="1628"/>
    <s v="&quot;Songs for Tsippora&quot; Byronâ€™s DEBUT EP"/>
    <s v="Original Jewish rock music on human relationships and identity"/>
    <x v="23"/>
    <n v="4037"/>
    <x v="0"/>
    <x v="0"/>
    <x v="0"/>
    <n v="1403026882"/>
    <n v="1400175682"/>
    <b v="0"/>
    <n v="88"/>
    <b v="1"/>
    <s v="music/rock"/>
    <n v="1.00925"/>
    <n v="45.875"/>
    <x v="4"/>
    <s v="rock"/>
    <x v="0"/>
    <d v="2014-06-17T17:41:22"/>
    <x v="1628"/>
    <x v="1628"/>
    <x v="1628"/>
  </r>
  <r>
    <n v="1629"/>
    <s v="Off The Turnpike | A Loud New Way to Release Loud New Music"/>
    <s v="Help Off The Turnpike release new music, and set fire to everything!"/>
    <x v="12"/>
    <n v="6220"/>
    <x v="0"/>
    <x v="0"/>
    <x v="0"/>
    <n v="1392929333"/>
    <n v="1389041333"/>
    <b v="0"/>
    <n v="82"/>
    <b v="1"/>
    <s v="music/rock"/>
    <n v="1.0366666666666666"/>
    <n v="75.853658536585371"/>
    <x v="4"/>
    <s v="rock"/>
    <x v="0"/>
    <d v="2014-02-20T20:48:53"/>
    <x v="1629"/>
    <x v="1629"/>
    <x v="1629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x v="0"/>
    <n v="1330671540"/>
    <n v="1328040375"/>
    <b v="0"/>
    <n v="126"/>
    <b v="1"/>
    <s v="music/rock"/>
    <n v="2.6524999999999999"/>
    <n v="84.206349206349202"/>
    <x v="4"/>
    <s v="rock"/>
    <x v="0"/>
    <d v="2012-03-02T06:59:00"/>
    <x v="1630"/>
    <x v="1630"/>
    <x v="163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x v="0"/>
    <n v="1350074261"/>
    <n v="1347482261"/>
    <b v="0"/>
    <n v="133"/>
    <b v="1"/>
    <s v="music/rock"/>
    <n v="1.5590999999999999"/>
    <n v="117.22556390977444"/>
    <x v="4"/>
    <s v="rock"/>
    <x v="0"/>
    <d v="2012-10-12T20:37:41"/>
    <x v="1631"/>
    <x v="1631"/>
    <x v="163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x v="0"/>
    <n v="1316851854"/>
    <n v="1311667854"/>
    <b v="0"/>
    <n v="47"/>
    <b v="1"/>
    <s v="music/rock"/>
    <n v="1.0162500000000001"/>
    <n v="86.489361702127653"/>
    <x v="4"/>
    <s v="rock"/>
    <x v="0"/>
    <d v="2011-09-24T08:10:54"/>
    <x v="1632"/>
    <x v="1632"/>
    <x v="1632"/>
  </r>
  <r>
    <n v="1633"/>
    <s v="ELIZABETH REX"/>
    <s v="We are a four piece rock band that has played shows in and around NYC including Mercury Lounge.  Two of our members are now in LA."/>
    <x v="3"/>
    <n v="10000"/>
    <x v="0"/>
    <x v="0"/>
    <x v="0"/>
    <n v="1326690000"/>
    <n v="1324329156"/>
    <b v="0"/>
    <n v="58"/>
    <b v="1"/>
    <s v="music/rock"/>
    <n v="1"/>
    <n v="172.41379310344828"/>
    <x v="4"/>
    <s v="rock"/>
    <x v="0"/>
    <d v="2012-01-16T05:00:00"/>
    <x v="1633"/>
    <x v="1633"/>
    <x v="1633"/>
  </r>
  <r>
    <n v="1634"/>
    <s v="RUBEDO: Debut Full Length Album"/>
    <s v="Recording Debut  Album w/ Producer Ikey Owens from Free Moral Agents/ The Mars Volta"/>
    <x v="13"/>
    <n v="2010"/>
    <x v="0"/>
    <x v="0"/>
    <x v="0"/>
    <n v="1306994340"/>
    <n v="1303706001"/>
    <b v="0"/>
    <n v="32"/>
    <b v="1"/>
    <s v="music/rock"/>
    <n v="1.0049999999999999"/>
    <n v="62.8125"/>
    <x v="4"/>
    <s v="rock"/>
    <x v="0"/>
    <d v="2011-06-02T05:59:00"/>
    <x v="1634"/>
    <x v="1634"/>
    <x v="1634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x v="0"/>
    <n v="1468270261"/>
    <n v="1463086261"/>
    <b v="0"/>
    <n v="37"/>
    <b v="1"/>
    <s v="music/rock"/>
    <n v="1.2529999999999999"/>
    <n v="67.729729729729726"/>
    <x v="4"/>
    <s v="rock"/>
    <x v="0"/>
    <d v="2016-07-11T20:51:01"/>
    <x v="1635"/>
    <x v="1635"/>
    <x v="1635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x v="0"/>
    <n v="1307851200"/>
    <n v="1304129088"/>
    <b v="0"/>
    <n v="87"/>
    <b v="1"/>
    <s v="music/rock"/>
    <n v="1.0355555555555556"/>
    <n v="53.5632183908046"/>
    <x v="4"/>
    <s v="rock"/>
    <x v="0"/>
    <d v="2011-06-12T04:00:00"/>
    <x v="1636"/>
    <x v="1636"/>
    <x v="163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x v="0"/>
    <n v="1262302740"/>
    <n v="1257444140"/>
    <b v="0"/>
    <n v="15"/>
    <b v="1"/>
    <s v="music/rock"/>
    <n v="1.038"/>
    <n v="34.6"/>
    <x v="4"/>
    <s v="rock"/>
    <x v="0"/>
    <d v="2009-12-31T23:39:00"/>
    <x v="1637"/>
    <x v="1637"/>
    <x v="1637"/>
  </r>
  <r>
    <n v="1638"/>
    <s v="Avenues EP 2013"/>
    <s v="Avenues will be going in to the studio to record a new EP with Matt Allison!"/>
    <x v="28"/>
    <n v="1050"/>
    <x v="0"/>
    <x v="0"/>
    <x v="0"/>
    <n v="1362086700"/>
    <n v="1358180968"/>
    <b v="0"/>
    <n v="27"/>
    <b v="1"/>
    <s v="music/rock"/>
    <n v="1.05"/>
    <n v="38.888888888888886"/>
    <x v="4"/>
    <s v="rock"/>
    <x v="0"/>
    <d v="2013-02-28T21:25:00"/>
    <x v="1638"/>
    <x v="1638"/>
    <x v="1638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x v="0"/>
    <n v="1330789165"/>
    <n v="1328197165"/>
    <b v="0"/>
    <n v="19"/>
    <b v="1"/>
    <s v="music/rock"/>
    <n v="1"/>
    <n v="94.736842105263165"/>
    <x v="4"/>
    <s v="rock"/>
    <x v="0"/>
    <d v="2012-03-03T15:39:25"/>
    <x v="1639"/>
    <x v="1639"/>
    <x v="1639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x v="0"/>
    <n v="1280800740"/>
    <n v="1279603955"/>
    <b v="0"/>
    <n v="17"/>
    <b v="1"/>
    <s v="music/rock"/>
    <n v="1.6986000000000001"/>
    <n v="39.967058823529413"/>
    <x v="4"/>
    <s v="rock"/>
    <x v="0"/>
    <d v="2010-08-03T01:59:00"/>
    <x v="1640"/>
    <x v="1640"/>
    <x v="1640"/>
  </r>
  <r>
    <n v="1641"/>
    <s v="Tanya Dartson- Run for Your Life music video"/>
    <s v="Music Video For Upbeat and Inspiring Song - Run For Your Life"/>
    <x v="30"/>
    <n v="2535"/>
    <x v="0"/>
    <x v="0"/>
    <x v="0"/>
    <n v="1418998744"/>
    <n v="1416406744"/>
    <b v="0"/>
    <n v="26"/>
    <b v="1"/>
    <s v="music/pop"/>
    <n v="1.014"/>
    <n v="97.5"/>
    <x v="4"/>
    <s v="pop"/>
    <x v="0"/>
    <d v="2014-12-19T14:19:04"/>
    <x v="1641"/>
    <x v="1641"/>
    <x v="1641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x v="0"/>
    <n v="1308011727"/>
    <n v="1306283727"/>
    <b v="0"/>
    <n v="28"/>
    <b v="1"/>
    <s v="music/pop"/>
    <n v="1"/>
    <n v="42.857142857142854"/>
    <x v="4"/>
    <s v="pop"/>
    <x v="0"/>
    <d v="2011-06-14T00:35:27"/>
    <x v="1642"/>
    <x v="1642"/>
    <x v="1642"/>
  </r>
  <r>
    <n v="1643"/>
    <s v="This Is All Now's Brand New Album!!"/>
    <s v="This Is All Now is putting out a brand new record, and we need YOUR help to do it!"/>
    <x v="10"/>
    <n v="6235"/>
    <x v="0"/>
    <x v="0"/>
    <x v="0"/>
    <n v="1348516012"/>
    <n v="1345924012"/>
    <b v="0"/>
    <n v="37"/>
    <b v="1"/>
    <s v="music/pop"/>
    <n v="1.2470000000000001"/>
    <n v="168.51351351351352"/>
    <x v="4"/>
    <s v="pop"/>
    <x v="0"/>
    <d v="2012-09-24T19:46:52"/>
    <x v="1643"/>
    <x v="1643"/>
    <x v="1643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x v="0"/>
    <n v="1353551160"/>
    <n v="1348363560"/>
    <b v="0"/>
    <n v="128"/>
    <b v="1"/>
    <s v="music/pop"/>
    <n v="1.095"/>
    <n v="85.546875"/>
    <x v="4"/>
    <s v="pop"/>
    <x v="0"/>
    <d v="2012-11-22T02:26:00"/>
    <x v="1644"/>
    <x v="1644"/>
    <x v="1644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x v="0"/>
    <n v="1379515740"/>
    <n v="1378306140"/>
    <b v="0"/>
    <n v="10"/>
    <b v="1"/>
    <s v="music/pop"/>
    <n v="1.1080000000000001"/>
    <n v="554"/>
    <x v="4"/>
    <s v="pop"/>
    <x v="0"/>
    <d v="2013-09-18T14:49:00"/>
    <x v="1645"/>
    <x v="1645"/>
    <x v="1645"/>
  </r>
  <r>
    <n v="1646"/>
    <s v="MADAM Album"/>
    <s v="Album 3 funds.We have 13 amazing songs ready to go . a fantastic engineer to mix them, James Aparicio(Depeche Mode/Liars.We need you xx"/>
    <x v="13"/>
    <n v="2204"/>
    <x v="0"/>
    <x v="1"/>
    <x v="1"/>
    <n v="1408039860"/>
    <n v="1405248503"/>
    <b v="0"/>
    <n v="83"/>
    <b v="1"/>
    <s v="music/pop"/>
    <n v="1.1020000000000001"/>
    <n v="26.554216867469879"/>
    <x v="4"/>
    <s v="pop"/>
    <x v="0"/>
    <d v="2014-08-14T18:11:00"/>
    <x v="1646"/>
    <x v="1646"/>
    <x v="1646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x v="0"/>
    <n v="1339235377"/>
    <n v="1336643377"/>
    <b v="0"/>
    <n v="46"/>
    <b v="1"/>
    <s v="music/pop"/>
    <n v="1.0471999999999999"/>
    <n v="113.82608695652173"/>
    <x v="4"/>
    <s v="pop"/>
    <x v="0"/>
    <d v="2012-06-09T09:49:37"/>
    <x v="1647"/>
    <x v="1647"/>
    <x v="164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x v="0"/>
    <n v="1300636482"/>
    <n v="1298048082"/>
    <b v="0"/>
    <n v="90"/>
    <b v="1"/>
    <s v="music/pop"/>
    <n v="1.2526086956521738"/>
    <n v="32.011111111111113"/>
    <x v="4"/>
    <s v="pop"/>
    <x v="0"/>
    <d v="2011-03-20T15:54:42"/>
    <x v="1648"/>
    <x v="1648"/>
    <x v="1648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x v="0"/>
    <n v="1400862355"/>
    <n v="1396974355"/>
    <b v="0"/>
    <n v="81"/>
    <b v="1"/>
    <s v="music/pop"/>
    <n v="1.0058763157894737"/>
    <n v="47.189259259259259"/>
    <x v="4"/>
    <s v="pop"/>
    <x v="0"/>
    <d v="2014-05-23T16:25:55"/>
    <x v="1649"/>
    <x v="1649"/>
    <x v="1649"/>
  </r>
  <r>
    <n v="1650"/>
    <s v="The Psalm Praise Project, Vol. 2"/>
    <s v="Help me record a CD that uses pop styling to give a fresh sound to ancient wisdom from scripture!"/>
    <x v="13"/>
    <n v="2831"/>
    <x v="0"/>
    <x v="0"/>
    <x v="0"/>
    <n v="1381314437"/>
    <n v="1378722437"/>
    <b v="0"/>
    <n v="32"/>
    <b v="1"/>
    <s v="music/pop"/>
    <n v="1.4155"/>
    <n v="88.46875"/>
    <x v="4"/>
    <s v="pop"/>
    <x v="0"/>
    <d v="2013-10-09T10:27:17"/>
    <x v="1650"/>
    <x v="1650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x v="0"/>
    <n v="1303801140"/>
    <n v="1300916220"/>
    <b v="0"/>
    <n v="20"/>
    <b v="1"/>
    <s v="music/pop"/>
    <n v="1.0075000000000001"/>
    <n v="100.75"/>
    <x v="4"/>
    <s v="pop"/>
    <x v="0"/>
    <d v="2011-04-26T06:59:00"/>
    <x v="1651"/>
    <x v="1651"/>
    <x v="1651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x v="0"/>
    <n v="1385297393"/>
    <n v="1382701793"/>
    <b v="0"/>
    <n v="70"/>
    <b v="1"/>
    <s v="music/pop"/>
    <n v="1.0066666666666666"/>
    <n v="64.714285714285708"/>
    <x v="4"/>
    <s v="pop"/>
    <x v="0"/>
    <d v="2013-11-24T12:49:53"/>
    <x v="1652"/>
    <x v="1652"/>
    <x v="1652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x v="0"/>
    <n v="1303675296"/>
    <n v="1300996896"/>
    <b v="0"/>
    <n v="168"/>
    <b v="1"/>
    <s v="music/pop"/>
    <n v="1.7423040000000001"/>
    <n v="51.854285714285716"/>
    <x v="4"/>
    <s v="pop"/>
    <x v="0"/>
    <d v="2011-04-24T20:01:36"/>
    <x v="1653"/>
    <x v="1653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x v="0"/>
    <n v="1334784160"/>
    <n v="1332192160"/>
    <b v="0"/>
    <n v="34"/>
    <b v="1"/>
    <s v="music/pop"/>
    <n v="1.199090909090909"/>
    <n v="38.794117647058826"/>
    <x v="4"/>
    <s v="pop"/>
    <x v="0"/>
    <d v="2012-04-18T21:22:40"/>
    <x v="1654"/>
    <x v="1654"/>
    <x v="1654"/>
  </r>
  <r>
    <n v="1655"/>
    <s v="Meg Porter Debut EP!"/>
    <s v="Berklee College of Music student, Meg Porter needs YOUR help to fund her very first EP!"/>
    <x v="15"/>
    <n v="2143"/>
    <x v="0"/>
    <x v="0"/>
    <x v="0"/>
    <n v="1333648820"/>
    <n v="1331060420"/>
    <b v="0"/>
    <n v="48"/>
    <b v="1"/>
    <s v="music/pop"/>
    <n v="1.4286666666666668"/>
    <n v="44.645833333333336"/>
    <x v="4"/>
    <s v="pop"/>
    <x v="0"/>
    <d v="2012-04-05T18:00:20"/>
    <x v="1655"/>
    <x v="1655"/>
    <x v="165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x v="0"/>
    <n v="1355437052"/>
    <n v="1352845052"/>
    <b v="0"/>
    <n v="48"/>
    <b v="1"/>
    <s v="music/pop"/>
    <n v="1.0033493333333334"/>
    <n v="156.77333333333334"/>
    <x v="4"/>
    <s v="pop"/>
    <x v="0"/>
    <d v="2012-12-13T22:17:32"/>
    <x v="1656"/>
    <x v="1656"/>
    <x v="1656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x v="0"/>
    <n v="1337885168"/>
    <n v="1335293168"/>
    <b v="0"/>
    <n v="221"/>
    <b v="1"/>
    <s v="music/pop"/>
    <n v="1.0493380000000001"/>
    <n v="118.70339366515837"/>
    <x v="4"/>
    <s v="pop"/>
    <x v="0"/>
    <d v="2012-05-24T18:46:08"/>
    <x v="1657"/>
    <x v="1657"/>
    <x v="165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x v="0"/>
    <n v="1355840400"/>
    <n v="1352524767"/>
    <b v="0"/>
    <n v="107"/>
    <b v="1"/>
    <s v="music/pop"/>
    <n v="1.3223333333333334"/>
    <n v="74.149532710280369"/>
    <x v="4"/>
    <s v="pop"/>
    <x v="0"/>
    <d v="2012-12-18T14:20:00"/>
    <x v="1658"/>
    <x v="1658"/>
    <x v="1658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x v="1"/>
    <n v="1387281600"/>
    <n v="1384811721"/>
    <b v="0"/>
    <n v="45"/>
    <b v="1"/>
    <s v="music/pop"/>
    <n v="1.1279999999999999"/>
    <n v="12.533333333333333"/>
    <x v="4"/>
    <s v="pop"/>
    <x v="0"/>
    <d v="2013-12-17T12:00:00"/>
    <x v="1659"/>
    <x v="1659"/>
    <x v="1659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x v="3"/>
    <n v="1462053540"/>
    <n v="1459355950"/>
    <b v="0"/>
    <n v="36"/>
    <b v="1"/>
    <s v="music/pop"/>
    <n v="12.5375"/>
    <n v="27.861111111111111"/>
    <x v="4"/>
    <s v="pop"/>
    <x v="0"/>
    <d v="2016-04-30T21:59:00"/>
    <x v="1660"/>
    <x v="1660"/>
    <x v="1660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x v="3"/>
    <n v="1453064400"/>
    <n v="1449359831"/>
    <b v="0"/>
    <n v="101"/>
    <b v="1"/>
    <s v="music/pop"/>
    <n v="1.0250632911392406"/>
    <n v="80.178217821782184"/>
    <x v="4"/>
    <s v="pop"/>
    <x v="0"/>
    <d v="2016-01-17T21:00:00"/>
    <x v="1661"/>
    <x v="1661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x v="0"/>
    <n v="1325310336"/>
    <n v="1320122736"/>
    <b v="0"/>
    <n v="62"/>
    <b v="1"/>
    <s v="music/pop"/>
    <n v="1.026375"/>
    <n v="132.43548387096774"/>
    <x v="4"/>
    <s v="pop"/>
    <x v="0"/>
    <d v="2011-12-31T05:45:36"/>
    <x v="1662"/>
    <x v="1662"/>
    <x v="1662"/>
  </r>
  <r>
    <n v="1663"/>
    <s v="ghost -- a music video"/>
    <s v="music is as important to the eyes as it is to the ears. help bring ghost to life in front of your eyes."/>
    <x v="28"/>
    <n v="1080"/>
    <x v="0"/>
    <x v="0"/>
    <x v="0"/>
    <n v="1422750707"/>
    <n v="1420158707"/>
    <b v="0"/>
    <n v="32"/>
    <b v="1"/>
    <s v="music/pop"/>
    <n v="1.08"/>
    <n v="33.75"/>
    <x v="4"/>
    <s v="pop"/>
    <x v="0"/>
    <d v="2015-02-01T00:31:47"/>
    <x v="1663"/>
    <x v="1663"/>
    <x v="1663"/>
  </r>
  <r>
    <n v="1664"/>
    <s v="Grace Sings Grace"/>
    <s v="Korean-American Soprano Grace's Debut Album - coming up in June 2012. Come and be part of this exciting project!"/>
    <x v="30"/>
    <n v="3060.22"/>
    <x v="0"/>
    <x v="0"/>
    <x v="0"/>
    <n v="1331870340"/>
    <n v="1328033818"/>
    <b v="0"/>
    <n v="89"/>
    <b v="1"/>
    <s v="music/pop"/>
    <n v="1.2240879999999998"/>
    <n v="34.384494382022467"/>
    <x v="4"/>
    <s v="pop"/>
    <x v="0"/>
    <d v="2012-03-16T03:59:00"/>
    <x v="1664"/>
    <x v="1664"/>
    <x v="1664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x v="0"/>
    <n v="1298343600"/>
    <n v="1295624113"/>
    <b v="0"/>
    <n v="93"/>
    <b v="1"/>
    <s v="music/pop"/>
    <n v="1.1945714285714286"/>
    <n v="44.956989247311824"/>
    <x v="4"/>
    <s v="pop"/>
    <x v="0"/>
    <d v="2011-02-22T03:00:00"/>
    <x v="1665"/>
    <x v="1665"/>
    <x v="1665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x v="0"/>
    <n v="1364447073"/>
    <n v="1361858673"/>
    <b v="0"/>
    <n v="98"/>
    <b v="1"/>
    <s v="music/pop"/>
    <n v="1.6088"/>
    <n v="41.04081632653061"/>
    <x v="4"/>
    <s v="pop"/>
    <x v="0"/>
    <d v="2013-03-28T05:04:33"/>
    <x v="1666"/>
    <x v="1666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x v="0"/>
    <n v="1394521140"/>
    <n v="1392169298"/>
    <b v="0"/>
    <n v="82"/>
    <b v="1"/>
    <s v="music/pop"/>
    <n v="1.2685294117647059"/>
    <n v="52.597560975609753"/>
    <x v="4"/>
    <s v="pop"/>
    <x v="0"/>
    <d v="2014-03-11T06:59:00"/>
    <x v="1667"/>
    <x v="1667"/>
    <x v="166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x v="0"/>
    <n v="1322454939"/>
    <n v="1319859339"/>
    <b v="0"/>
    <n v="116"/>
    <b v="1"/>
    <s v="music/pop"/>
    <n v="1.026375"/>
    <n v="70.784482758620683"/>
    <x v="4"/>
    <s v="pop"/>
    <x v="0"/>
    <d v="2011-11-28T04:35:39"/>
    <x v="1668"/>
    <x v="1668"/>
    <x v="1668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x v="0"/>
    <n v="1464729276"/>
    <n v="1459545276"/>
    <b v="0"/>
    <n v="52"/>
    <b v="1"/>
    <s v="music/pop"/>
    <n v="1.3975"/>
    <n v="53.75"/>
    <x v="4"/>
    <s v="pop"/>
    <x v="0"/>
    <d v="2016-05-31T21:14:36"/>
    <x v="1669"/>
    <x v="1669"/>
    <x v="1669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x v="0"/>
    <n v="1278302400"/>
    <n v="1273961999"/>
    <b v="0"/>
    <n v="23"/>
    <b v="1"/>
    <s v="music/pop"/>
    <n v="1.026"/>
    <n v="44.608695652173914"/>
    <x v="4"/>
    <s v="pop"/>
    <x v="0"/>
    <d v="2010-07-05T04:00:00"/>
    <x v="1670"/>
    <x v="1670"/>
    <x v="1670"/>
  </r>
  <r>
    <n v="1671"/>
    <s v="Luke O'Brien's Kickstarter"/>
    <s v="I am seeking funding in order to help take my music from a hobby to a career."/>
    <x v="13"/>
    <n v="2013.47"/>
    <x v="0"/>
    <x v="0"/>
    <x v="0"/>
    <n v="1470056614"/>
    <n v="1467464614"/>
    <b v="0"/>
    <n v="77"/>
    <b v="1"/>
    <s v="music/pop"/>
    <n v="1.0067349999999999"/>
    <n v="26.148961038961041"/>
    <x v="4"/>
    <s v="pop"/>
    <x v="0"/>
    <d v="2016-08-01T13:03:34"/>
    <x v="1671"/>
    <x v="1671"/>
    <x v="1671"/>
  </r>
  <r>
    <n v="1672"/>
    <s v="High Altotude Debut Album"/>
    <s v="Sweet, sweet harmonies from Portland Oregon's premiere high school women's a cappella group."/>
    <x v="180"/>
    <n v="1920"/>
    <x v="0"/>
    <x v="0"/>
    <x v="0"/>
    <n v="1338824730"/>
    <n v="1336232730"/>
    <b v="0"/>
    <n v="49"/>
    <b v="1"/>
    <s v="music/pop"/>
    <n v="1.1294117647058823"/>
    <n v="39.183673469387756"/>
    <x v="4"/>
    <s v="pop"/>
    <x v="0"/>
    <d v="2012-06-04T15:45:30"/>
    <x v="1672"/>
    <x v="1672"/>
    <x v="1672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x v="0"/>
    <n v="1425675892"/>
    <n v="1423083892"/>
    <b v="0"/>
    <n v="59"/>
    <b v="1"/>
    <s v="music/pop"/>
    <n v="1.2809523809523808"/>
    <n v="45.593220338983052"/>
    <x v="4"/>
    <s v="pop"/>
    <x v="0"/>
    <d v="2015-03-06T21:04:52"/>
    <x v="1673"/>
    <x v="1673"/>
    <x v="1673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x v="0"/>
    <n v="1471503540"/>
    <n v="1468852306"/>
    <b v="0"/>
    <n v="113"/>
    <b v="1"/>
    <s v="music/pop"/>
    <n v="2.0169999999999999"/>
    <n v="89.247787610619469"/>
    <x v="4"/>
    <s v="pop"/>
    <x v="0"/>
    <d v="2016-08-18T06:59:00"/>
    <x v="1674"/>
    <x v="1674"/>
    <x v="1674"/>
  </r>
  <r>
    <n v="1675"/>
    <s v="The Great Party's Debut Album!"/>
    <s v="The Great Party is releasing their debut album. Here's your chance to be a part of it!"/>
    <x v="28"/>
    <n v="1374.16"/>
    <x v="0"/>
    <x v="0"/>
    <x v="0"/>
    <n v="1318802580"/>
    <n v="1316194540"/>
    <b v="0"/>
    <n v="34"/>
    <b v="1"/>
    <s v="music/pop"/>
    <n v="1.37416"/>
    <n v="40.416470588235299"/>
    <x v="4"/>
    <s v="pop"/>
    <x v="0"/>
    <d v="2011-10-16T22:03:00"/>
    <x v="1675"/>
    <x v="1675"/>
    <x v="1675"/>
  </r>
  <r>
    <n v="1676"/>
    <s v="Bridge 19 CD Release Tour"/>
    <s v="Help fund Bridge 19's tour in support of their first duo record, to be released in May 2012."/>
    <x v="9"/>
    <n v="3460"/>
    <x v="0"/>
    <x v="0"/>
    <x v="0"/>
    <n v="1334980740"/>
    <n v="1330968347"/>
    <b v="0"/>
    <n v="42"/>
    <b v="1"/>
    <s v="music/pop"/>
    <n v="1.1533333333333333"/>
    <n v="82.38095238095238"/>
    <x v="4"/>
    <s v="pop"/>
    <x v="0"/>
    <d v="2012-04-21T03:59:00"/>
    <x v="1676"/>
    <x v="1676"/>
    <x v="1676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x v="3"/>
    <n v="1460786340"/>
    <n v="1455615976"/>
    <b v="0"/>
    <n v="42"/>
    <b v="1"/>
    <s v="music/pop"/>
    <n v="1.1166666666666667"/>
    <n v="159.52380952380952"/>
    <x v="4"/>
    <s v="pop"/>
    <x v="0"/>
    <d v="2016-04-16T05:59:00"/>
    <x v="1677"/>
    <x v="1677"/>
    <x v="1677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x v="0"/>
    <n v="1391718671"/>
    <n v="1390509071"/>
    <b v="0"/>
    <n v="49"/>
    <b v="1"/>
    <s v="music/pop"/>
    <n v="1.1839999999999999"/>
    <n v="36.244897959183675"/>
    <x v="4"/>
    <s v="pop"/>
    <x v="0"/>
    <d v="2014-02-06T20:31:11"/>
    <x v="1678"/>
    <x v="1678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x v="0"/>
    <n v="1311298745"/>
    <n v="1309311545"/>
    <b v="0"/>
    <n v="56"/>
    <b v="1"/>
    <s v="music/pop"/>
    <n v="1.75"/>
    <n v="62.5"/>
    <x v="4"/>
    <s v="pop"/>
    <x v="0"/>
    <d v="2011-07-22T01:39:05"/>
    <x v="1679"/>
    <x v="1679"/>
    <x v="1679"/>
  </r>
  <r>
    <n v="1680"/>
    <s v="Kick Out a Record"/>
    <s v="Working Musician dilemma #164: how the taxman put Kick the Record 2.0 on hold"/>
    <x v="28"/>
    <n v="1175"/>
    <x v="0"/>
    <x v="0"/>
    <x v="0"/>
    <n v="1405188667"/>
    <n v="1402596667"/>
    <b v="0"/>
    <n v="25"/>
    <b v="1"/>
    <s v="music/pop"/>
    <n v="1.175"/>
    <n v="47"/>
    <x v="4"/>
    <s v="pop"/>
    <x v="0"/>
    <d v="2014-07-12T18:11:07"/>
    <x v="1680"/>
    <x v="1680"/>
    <x v="1680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x v="0"/>
    <n v="1490752800"/>
    <n v="1486522484"/>
    <b v="0"/>
    <n v="884"/>
    <b v="0"/>
    <s v="music/faith"/>
    <n v="1.0142212307692309"/>
    <n v="74.575090497737563"/>
    <x v="4"/>
    <s v="faith"/>
    <x v="3"/>
    <d v="2017-03-29T02:00:00"/>
    <x v="1681"/>
    <x v="1681"/>
    <x v="1681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x v="0"/>
    <n v="1492142860"/>
    <n v="1486962460"/>
    <b v="0"/>
    <n v="0"/>
    <b v="0"/>
    <s v="music/faith"/>
    <n v="0"/>
    <n v="0"/>
    <x v="4"/>
    <s v="faith"/>
    <x v="3"/>
    <d v="2017-04-14T04:07:40"/>
    <x v="1682"/>
    <x v="1682"/>
    <x v="1682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x v="3"/>
    <n v="1491590738"/>
    <n v="1489517138"/>
    <b v="0"/>
    <n v="10"/>
    <b v="0"/>
    <s v="music/faith"/>
    <n v="0.21714285714285714"/>
    <n v="76"/>
    <x v="4"/>
    <s v="faith"/>
    <x v="3"/>
    <d v="2017-04-07T18:45:38"/>
    <x v="1683"/>
    <x v="1683"/>
    <x v="1683"/>
  </r>
  <r>
    <n v="1684"/>
    <s v="Goodness &amp; Mercy EP - Marty Mikles"/>
    <s v="New Music from Marty Mikles!  A new EP all about God's Goodness &amp; Mercy."/>
    <x v="6"/>
    <n v="8730"/>
    <x v="3"/>
    <x v="0"/>
    <x v="0"/>
    <n v="1489775641"/>
    <n v="1487360041"/>
    <b v="0"/>
    <n v="101"/>
    <b v="0"/>
    <s v="music/faith"/>
    <n v="1.0912500000000001"/>
    <n v="86.43564356435644"/>
    <x v="4"/>
    <s v="faith"/>
    <x v="3"/>
    <d v="2017-03-17T18:34:01"/>
    <x v="1684"/>
    <x v="1684"/>
    <x v="1684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x v="0"/>
    <n v="1490331623"/>
    <n v="1487743223"/>
    <b v="0"/>
    <n v="15"/>
    <b v="0"/>
    <s v="music/faith"/>
    <n v="1.0285714285714285"/>
    <n v="24"/>
    <x v="4"/>
    <s v="faith"/>
    <x v="3"/>
    <d v="2017-03-24T05:00:23"/>
    <x v="1685"/>
    <x v="1685"/>
    <x v="1685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x v="5"/>
    <n v="1493320519"/>
    <n v="1488140119"/>
    <b v="0"/>
    <n v="1"/>
    <b v="0"/>
    <s v="music/faith"/>
    <n v="3.5999999999999999E-3"/>
    <n v="18"/>
    <x v="4"/>
    <s v="faith"/>
    <x v="3"/>
    <d v="2017-04-27T19:15:19"/>
    <x v="1686"/>
    <x v="1686"/>
    <x v="1686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x v="0"/>
    <n v="1491855300"/>
    <n v="1488935245"/>
    <b v="0"/>
    <n v="39"/>
    <b v="0"/>
    <s v="music/faith"/>
    <n v="0.3125"/>
    <n v="80.128205128205124"/>
    <x v="4"/>
    <s v="faith"/>
    <x v="3"/>
    <d v="2017-04-10T20:15:00"/>
    <x v="1687"/>
    <x v="1687"/>
    <x v="1687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x v="0"/>
    <n v="1491738594"/>
    <n v="1489150194"/>
    <b v="0"/>
    <n v="7"/>
    <b v="0"/>
    <s v="music/faith"/>
    <n v="0.443"/>
    <n v="253.14285714285714"/>
    <x v="4"/>
    <s v="faith"/>
    <x v="3"/>
    <d v="2017-04-09T11:49:54"/>
    <x v="1688"/>
    <x v="1688"/>
    <x v="1688"/>
  </r>
  <r>
    <n v="1689"/>
    <s v="Fly Away"/>
    <s v="Praising the Living God in the second half of life."/>
    <x v="262"/>
    <n v="2400"/>
    <x v="3"/>
    <x v="0"/>
    <x v="0"/>
    <n v="1489700230"/>
    <n v="1487111830"/>
    <b v="0"/>
    <n v="14"/>
    <b v="0"/>
    <s v="music/faith"/>
    <n v="1"/>
    <n v="171.42857142857142"/>
    <x v="4"/>
    <s v="faith"/>
    <x v="3"/>
    <d v="2017-03-16T21:37:10"/>
    <x v="1689"/>
    <x v="1689"/>
    <x v="1689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x v="0"/>
    <n v="1491470442"/>
    <n v="1488882042"/>
    <b v="0"/>
    <n v="11"/>
    <b v="0"/>
    <s v="music/faith"/>
    <n v="0.254"/>
    <n v="57.727272727272727"/>
    <x v="4"/>
    <s v="faith"/>
    <x v="3"/>
    <d v="2017-04-06T09:20:42"/>
    <x v="1690"/>
    <x v="1690"/>
    <x v="1690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x v="0"/>
    <n v="1491181200"/>
    <n v="1488387008"/>
    <b v="0"/>
    <n v="38"/>
    <b v="0"/>
    <s v="music/faith"/>
    <n v="0.33473333333333333"/>
    <n v="264.26315789473682"/>
    <x v="4"/>
    <s v="faith"/>
    <x v="3"/>
    <d v="2017-04-03T01:00:00"/>
    <x v="1691"/>
    <x v="1691"/>
    <x v="1691"/>
  </r>
  <r>
    <n v="1692"/>
    <s v="Get Your Hopes Up"/>
    <s v="After 3 years.....It's time for some new music! Album #2 is in motion and I can't wait to share it with all of you!"/>
    <x v="10"/>
    <n v="2390"/>
    <x v="3"/>
    <x v="0"/>
    <x v="0"/>
    <n v="1490572740"/>
    <n v="1487734667"/>
    <b v="0"/>
    <n v="15"/>
    <b v="0"/>
    <s v="music/faith"/>
    <n v="0.47799999999999998"/>
    <n v="159.33333333333334"/>
    <x v="4"/>
    <s v="faith"/>
    <x v="3"/>
    <d v="2017-03-26T23:59:00"/>
    <x v="1692"/>
    <x v="1692"/>
    <x v="1692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x v="1"/>
    <n v="1491768000"/>
    <n v="1489097112"/>
    <b v="0"/>
    <n v="8"/>
    <b v="0"/>
    <s v="music/faith"/>
    <n v="9.3333333333333338E-2"/>
    <n v="35"/>
    <x v="4"/>
    <s v="faith"/>
    <x v="3"/>
    <d v="2017-04-09T20:00:00"/>
    <x v="1693"/>
    <x v="1693"/>
    <x v="1693"/>
  </r>
  <r>
    <n v="1694"/>
    <s v="Thundercreek Studios"/>
    <s v="Hey all I'm building out my Christian Recording studio in a new building. I have the building but lack the funds to build it out!!!"/>
    <x v="3"/>
    <n v="5"/>
    <x v="3"/>
    <x v="0"/>
    <x v="0"/>
    <n v="1490589360"/>
    <n v="1488038674"/>
    <b v="0"/>
    <n v="1"/>
    <b v="0"/>
    <s v="music/faith"/>
    <n v="5.0000000000000001E-4"/>
    <n v="5"/>
    <x v="4"/>
    <s v="faith"/>
    <x v="3"/>
    <d v="2017-03-27T04:36:00"/>
    <x v="1694"/>
    <x v="1694"/>
    <x v="1694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x v="0"/>
    <n v="1491786000"/>
    <n v="1488847514"/>
    <b v="0"/>
    <n v="23"/>
    <b v="0"/>
    <s v="music/faith"/>
    <n v="0.11708333333333333"/>
    <n v="61.086956521739133"/>
    <x v="4"/>
    <s v="faith"/>
    <x v="3"/>
    <d v="2017-04-10T01:00:00"/>
    <x v="1695"/>
    <x v="1695"/>
    <x v="1695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x v="0"/>
    <n v="1491007211"/>
    <n v="1488418811"/>
    <b v="0"/>
    <n v="0"/>
    <b v="0"/>
    <s v="music/faith"/>
    <n v="0"/>
    <n v="0"/>
    <x v="4"/>
    <s v="faith"/>
    <x v="3"/>
    <d v="2017-04-01T00:40:11"/>
    <x v="1696"/>
    <x v="1696"/>
    <x v="1696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x v="0"/>
    <n v="1491781648"/>
    <n v="1489193248"/>
    <b v="0"/>
    <n v="22"/>
    <b v="0"/>
    <s v="music/faith"/>
    <n v="0.20208000000000001"/>
    <n v="114.81818181818181"/>
    <x v="4"/>
    <s v="faith"/>
    <x v="3"/>
    <d v="2017-04-09T23:47:28"/>
    <x v="1697"/>
    <x v="1697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x v="0"/>
    <n v="1490499180"/>
    <n v="1488430760"/>
    <b v="0"/>
    <n v="0"/>
    <b v="0"/>
    <s v="music/faith"/>
    <n v="0"/>
    <n v="0"/>
    <x v="4"/>
    <s v="faith"/>
    <x v="3"/>
    <d v="2017-03-26T03:33:00"/>
    <x v="1698"/>
    <x v="1698"/>
    <x v="1698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x v="0"/>
    <n v="1491943445"/>
    <n v="1489351445"/>
    <b v="0"/>
    <n v="4"/>
    <b v="0"/>
    <s v="music/faith"/>
    <n v="4.2311459353574929E-2"/>
    <n v="54"/>
    <x v="4"/>
    <s v="faith"/>
    <x v="3"/>
    <d v="2017-04-11T20:44:05"/>
    <x v="1699"/>
    <x v="1699"/>
    <x v="1699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x v="0"/>
    <n v="1491019200"/>
    <n v="1488418990"/>
    <b v="0"/>
    <n v="79"/>
    <b v="0"/>
    <s v="music/faith"/>
    <n v="0.2606"/>
    <n v="65.974683544303801"/>
    <x v="4"/>
    <s v="faith"/>
    <x v="3"/>
    <d v="2017-04-01T04:00:00"/>
    <x v="1700"/>
    <x v="17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x v="0"/>
    <n v="1421337405"/>
    <n v="1418745405"/>
    <b v="0"/>
    <n v="2"/>
    <b v="0"/>
    <s v="music/faith"/>
    <n v="1.9801980198019802E-3"/>
    <n v="5"/>
    <x v="4"/>
    <s v="faith"/>
    <x v="2"/>
    <d v="2015-01-15T15:56:45"/>
    <x v="1701"/>
    <x v="1701"/>
    <x v="1701"/>
  </r>
  <r>
    <n v="1702"/>
    <s v="lyndale lewis and new vision prosper cd release"/>
    <s v="I can do all things through christ jesus"/>
    <x v="281"/>
    <n v="1"/>
    <x v="2"/>
    <x v="0"/>
    <x v="0"/>
    <n v="1427745150"/>
    <n v="1425156750"/>
    <b v="0"/>
    <n v="1"/>
    <b v="0"/>
    <s v="music/faith"/>
    <n v="6.0606060606060605E-5"/>
    <n v="1"/>
    <x v="4"/>
    <s v="faith"/>
    <x v="2"/>
    <d v="2015-03-30T19:52:30"/>
    <x v="1702"/>
    <x v="1702"/>
    <x v="1702"/>
  </r>
  <r>
    <n v="1703"/>
    <s v="Joy Full Noise!"/>
    <s v="I would love for you to be a part of helping me raise money for music and video production to launch my first Worship album!"/>
    <x v="10"/>
    <n v="51"/>
    <x v="2"/>
    <x v="0"/>
    <x v="0"/>
    <n v="1441003537"/>
    <n v="1435819537"/>
    <b v="0"/>
    <n v="2"/>
    <b v="0"/>
    <s v="music/faith"/>
    <n v="1.0200000000000001E-2"/>
    <n v="25.5"/>
    <x v="4"/>
    <s v="faith"/>
    <x v="2"/>
    <d v="2015-08-31T06:45:37"/>
    <x v="1703"/>
    <x v="1703"/>
    <x v="1703"/>
  </r>
  <r>
    <n v="1704"/>
    <s v="Jericho Down Worship Album"/>
    <s v="We want to record an album of popular praise &amp; worship songs with our own influence and style."/>
    <x v="13"/>
    <n v="1302"/>
    <x v="2"/>
    <x v="0"/>
    <x v="0"/>
    <n v="1424056873"/>
    <n v="1421464873"/>
    <b v="0"/>
    <n v="11"/>
    <b v="0"/>
    <s v="music/faith"/>
    <n v="0.65100000000000002"/>
    <n v="118.36363636363636"/>
    <x v="4"/>
    <s v="faith"/>
    <x v="2"/>
    <d v="2015-02-16T03:21:13"/>
    <x v="1704"/>
    <x v="1704"/>
    <x v="1704"/>
  </r>
  <r>
    <n v="1705"/>
    <s v="Piano Prayer Album - Russ James"/>
    <s v="An instrumental album that ranges from hymns to contemporary music. All the music is recorded by myself."/>
    <x v="13"/>
    <n v="0"/>
    <x v="2"/>
    <x v="0"/>
    <x v="0"/>
    <n v="1441814400"/>
    <n v="1440807846"/>
    <b v="0"/>
    <n v="0"/>
    <b v="0"/>
    <s v="music/faith"/>
    <n v="0"/>
    <n v="0"/>
    <x v="4"/>
    <s v="faith"/>
    <x v="2"/>
    <d v="2015-09-09T16:00:00"/>
    <x v="1705"/>
    <x v="1705"/>
    <x v="1705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x v="3"/>
    <n v="1440314472"/>
    <n v="1435130472"/>
    <b v="0"/>
    <n v="0"/>
    <b v="0"/>
    <s v="music/faith"/>
    <n v="0"/>
    <n v="0"/>
    <x v="4"/>
    <s v="faith"/>
    <x v="2"/>
    <d v="2015-08-23T07:21:12"/>
    <x v="1706"/>
    <x v="1706"/>
    <x v="1706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x v="0"/>
    <n v="1459181895"/>
    <n v="1456593495"/>
    <b v="0"/>
    <n v="9"/>
    <b v="0"/>
    <s v="music/faith"/>
    <n v="9.74E-2"/>
    <n v="54.111111111111114"/>
    <x v="4"/>
    <s v="faith"/>
    <x v="2"/>
    <d v="2016-03-28T16:18:15"/>
    <x v="1707"/>
    <x v="1707"/>
    <x v="1707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x v="0"/>
    <n v="1462135706"/>
    <n v="1458679706"/>
    <b v="0"/>
    <n v="0"/>
    <b v="0"/>
    <s v="music/faith"/>
    <n v="0"/>
    <n v="0"/>
    <x v="4"/>
    <s v="faith"/>
    <x v="2"/>
    <d v="2016-05-01T20:48:26"/>
    <x v="1708"/>
    <x v="1708"/>
    <x v="1708"/>
  </r>
  <r>
    <n v="1709"/>
    <s v="Psalms"/>
    <s v="A project to set psalms to music. The psalms are taken from the English Standard Version (ESV) of the Bible."/>
    <x v="257"/>
    <n v="85"/>
    <x v="2"/>
    <x v="0"/>
    <x v="0"/>
    <n v="1409513940"/>
    <n v="1405949514"/>
    <b v="0"/>
    <n v="4"/>
    <b v="0"/>
    <s v="music/faith"/>
    <n v="4.8571428571428571E-2"/>
    <n v="21.25"/>
    <x v="4"/>
    <s v="faith"/>
    <x v="2"/>
    <d v="2014-08-31T19:39:00"/>
    <x v="1709"/>
    <x v="1709"/>
    <x v="1709"/>
  </r>
  <r>
    <n v="1710"/>
    <s v="Producing a live album of our upcoming Europe tour"/>
    <s v="We want to create a gospel live album which has never been produced before."/>
    <x v="10"/>
    <n v="34"/>
    <x v="2"/>
    <x v="12"/>
    <x v="3"/>
    <n v="1453122000"/>
    <n v="1449151888"/>
    <b v="0"/>
    <n v="1"/>
    <b v="0"/>
    <s v="music/faith"/>
    <n v="6.7999999999999996E-3"/>
    <n v="34"/>
    <x v="4"/>
    <s v="faith"/>
    <x v="2"/>
    <d v="2016-01-18T13:00:00"/>
    <x v="1710"/>
    <x v="1710"/>
    <x v="171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x v="0"/>
    <n v="1409585434"/>
    <n v="1406907034"/>
    <b v="0"/>
    <n v="2"/>
    <b v="0"/>
    <s v="music/faith"/>
    <n v="0.105"/>
    <n v="525"/>
    <x v="4"/>
    <s v="faith"/>
    <x v="2"/>
    <d v="2014-09-01T15:30:34"/>
    <x v="1711"/>
    <x v="1711"/>
    <x v="1711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x v="0"/>
    <n v="1435701353"/>
    <n v="1430517353"/>
    <b v="0"/>
    <n v="0"/>
    <b v="0"/>
    <s v="music/faith"/>
    <n v="0"/>
    <n v="0"/>
    <x v="4"/>
    <s v="faith"/>
    <x v="2"/>
    <d v="2015-06-30T21:55:53"/>
    <x v="1712"/>
    <x v="1712"/>
    <x v="1712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x v="0"/>
    <n v="1412536412"/>
    <n v="1409944412"/>
    <b v="0"/>
    <n v="1"/>
    <b v="0"/>
    <s v="music/faith"/>
    <n v="1.6666666666666666E-2"/>
    <n v="50"/>
    <x v="4"/>
    <s v="faith"/>
    <x v="2"/>
    <d v="2014-10-05T19:13:32"/>
    <x v="1713"/>
    <x v="1713"/>
    <x v="171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x v="0"/>
    <n v="1430517761"/>
    <n v="1427925761"/>
    <b v="0"/>
    <n v="17"/>
    <b v="0"/>
    <s v="music/faith"/>
    <n v="7.868E-2"/>
    <n v="115.70588235294117"/>
    <x v="4"/>
    <s v="faith"/>
    <x v="2"/>
    <d v="2015-05-01T22:02:41"/>
    <x v="1714"/>
    <x v="1714"/>
    <x v="1714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x v="0"/>
    <n v="1427772120"/>
    <n v="1425186785"/>
    <b v="0"/>
    <n v="2"/>
    <b v="0"/>
    <s v="music/faith"/>
    <n v="2.2000000000000001E-3"/>
    <n v="5.5"/>
    <x v="4"/>
    <s v="faith"/>
    <x v="2"/>
    <d v="2015-03-31T03:22:00"/>
    <x v="1715"/>
    <x v="1715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x v="0"/>
    <n v="1481295099"/>
    <n v="1477835499"/>
    <b v="0"/>
    <n v="3"/>
    <b v="0"/>
    <s v="music/faith"/>
    <n v="7.4999999999999997E-2"/>
    <n v="50"/>
    <x v="4"/>
    <s v="faith"/>
    <x v="2"/>
    <d v="2016-12-09T14:51:39"/>
    <x v="1716"/>
    <x v="1716"/>
    <x v="1716"/>
  </r>
  <r>
    <n v="1717"/>
    <s v="Shift Records A New EP!"/>
    <s v="Our first record created to reach, inspire, and ultimately express the love of Jesus to our generation."/>
    <x v="282"/>
    <n v="1395"/>
    <x v="2"/>
    <x v="0"/>
    <x v="0"/>
    <n v="1461211200"/>
    <n v="1459467238"/>
    <b v="0"/>
    <n v="41"/>
    <b v="0"/>
    <s v="music/faith"/>
    <n v="0.42725880551301687"/>
    <n v="34.024390243902438"/>
    <x v="4"/>
    <s v="faith"/>
    <x v="2"/>
    <d v="2016-04-21T04:00:00"/>
    <x v="1717"/>
    <x v="1717"/>
    <x v="1717"/>
  </r>
  <r>
    <n v="1718"/>
    <s v="The Prodigal Son"/>
    <s v="A melody for the galaxy."/>
    <x v="19"/>
    <n v="75"/>
    <x v="2"/>
    <x v="0"/>
    <x v="0"/>
    <n v="1463201940"/>
    <n v="1459435149"/>
    <b v="0"/>
    <n v="2"/>
    <b v="0"/>
    <s v="music/faith"/>
    <n v="2.142857142857143E-3"/>
    <n v="37.5"/>
    <x v="4"/>
    <s v="faith"/>
    <x v="2"/>
    <d v="2016-05-14T04:59:00"/>
    <x v="1718"/>
    <x v="1718"/>
    <x v="171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x v="0"/>
    <n v="1410958191"/>
    <n v="1408366191"/>
    <b v="0"/>
    <n v="3"/>
    <b v="0"/>
    <s v="music/faith"/>
    <n v="8.7500000000000008E-3"/>
    <n v="11.666666666666666"/>
    <x v="4"/>
    <s v="faith"/>
    <x v="2"/>
    <d v="2014-09-17T12:49:51"/>
    <x v="1719"/>
    <x v="1719"/>
    <x v="1719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x v="0"/>
    <n v="1415562471"/>
    <n v="1412966871"/>
    <b v="0"/>
    <n v="8"/>
    <b v="0"/>
    <s v="music/faith"/>
    <n v="5.6250000000000001E-2"/>
    <n v="28.125"/>
    <x v="4"/>
    <s v="faith"/>
    <x v="2"/>
    <d v="2014-11-09T19:47:51"/>
    <x v="1720"/>
    <x v="1720"/>
    <x v="1720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x v="0"/>
    <n v="1449831863"/>
    <n v="1447239863"/>
    <b v="0"/>
    <n v="0"/>
    <b v="0"/>
    <s v="music/faith"/>
    <n v="0"/>
    <n v="0"/>
    <x v="4"/>
    <s v="faith"/>
    <x v="2"/>
    <d v="2015-12-11T11:04:23"/>
    <x v="1721"/>
    <x v="1721"/>
    <x v="1721"/>
  </r>
  <r>
    <n v="1722"/>
    <s v="Preserving the DC Gospel Stars"/>
    <s v="I am raising money to leave a legacy for the DC Gospel Stars and preserve this art form for music lovers of this style."/>
    <x v="283"/>
    <n v="1"/>
    <x v="2"/>
    <x v="0"/>
    <x v="0"/>
    <n v="1459642200"/>
    <n v="1456441429"/>
    <b v="0"/>
    <n v="1"/>
    <b v="0"/>
    <s v="music/faith"/>
    <n v="3.4722222222222224E-4"/>
    <n v="1"/>
    <x v="4"/>
    <s v="faith"/>
    <x v="2"/>
    <d v="2016-04-03T00:10:00"/>
    <x v="1722"/>
    <x v="1722"/>
    <x v="172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x v="0"/>
    <n v="1435730400"/>
    <n v="1430855315"/>
    <b v="0"/>
    <n v="3"/>
    <b v="0"/>
    <s v="music/faith"/>
    <n v="6.5000000000000002E-2"/>
    <n v="216.66666666666666"/>
    <x v="4"/>
    <s v="faith"/>
    <x v="2"/>
    <d v="2015-07-01T06:00:00"/>
    <x v="1723"/>
    <x v="1723"/>
    <x v="1723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x v="0"/>
    <n v="1414707762"/>
    <n v="1412115762"/>
    <b v="0"/>
    <n v="4"/>
    <b v="0"/>
    <s v="music/faith"/>
    <n v="5.8333333333333336E-3"/>
    <n v="8.75"/>
    <x v="4"/>
    <s v="faith"/>
    <x v="2"/>
    <d v="2014-10-30T22:22:42"/>
    <x v="1724"/>
    <x v="1724"/>
    <x v="1724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x v="0"/>
    <n v="1408922049"/>
    <n v="1406330049"/>
    <b v="0"/>
    <n v="9"/>
    <b v="0"/>
    <s v="music/faith"/>
    <n v="0.10181818181818182"/>
    <n v="62.222222222222221"/>
    <x v="4"/>
    <s v="faith"/>
    <x v="2"/>
    <d v="2014-08-24T23:14:09"/>
    <x v="1725"/>
    <x v="1725"/>
    <x v="1725"/>
  </r>
  <r>
    <n v="1726"/>
    <s v="&quot;Every Day&quot; CD by Amanda Joy Hall"/>
    <s v="Amanda Joy Hall's sophomore album, &quot;Every Day&quot;. Release expected July 2014"/>
    <x v="115"/>
    <n v="2196"/>
    <x v="2"/>
    <x v="0"/>
    <x v="0"/>
    <n v="1403906664"/>
    <n v="1401401064"/>
    <b v="0"/>
    <n v="16"/>
    <b v="0"/>
    <s v="music/faith"/>
    <n v="0.33784615384615385"/>
    <n v="137.25"/>
    <x v="4"/>
    <s v="faith"/>
    <x v="2"/>
    <d v="2014-06-27T22:04:24"/>
    <x v="1726"/>
    <x v="1726"/>
    <x v="1726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x v="1"/>
    <n v="1428231600"/>
    <n v="1423520177"/>
    <b v="0"/>
    <n v="1"/>
    <b v="0"/>
    <s v="music/faith"/>
    <n v="3.3333333333333332E-4"/>
    <n v="1"/>
    <x v="4"/>
    <s v="faith"/>
    <x v="2"/>
    <d v="2015-04-05T11:00:00"/>
    <x v="1727"/>
    <x v="1727"/>
    <x v="1727"/>
  </r>
  <r>
    <n v="1728"/>
    <s v="With His Presence"/>
    <s v="Be in God's presence through instrumental covers of hymns. Help me build a home studio to freely distribute this album."/>
    <x v="21"/>
    <n v="855"/>
    <x v="2"/>
    <x v="0"/>
    <x v="0"/>
    <n v="1445439674"/>
    <n v="1442847674"/>
    <b v="0"/>
    <n v="7"/>
    <b v="0"/>
    <s v="music/faith"/>
    <n v="0.68400000000000005"/>
    <n v="122.14285714285714"/>
    <x v="4"/>
    <s v="faith"/>
    <x v="2"/>
    <d v="2015-10-21T15:01:14"/>
    <x v="1728"/>
    <x v="1728"/>
    <x v="17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x v="0"/>
    <n v="1465521306"/>
    <n v="1460337306"/>
    <b v="0"/>
    <n v="0"/>
    <b v="0"/>
    <s v="music/faith"/>
    <n v="0"/>
    <n v="0"/>
    <x v="4"/>
    <s v="faith"/>
    <x v="2"/>
    <d v="2016-06-10T01:15:06"/>
    <x v="1729"/>
    <x v="1729"/>
    <x v="1729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x v="0"/>
    <n v="1445738783"/>
    <n v="1443146783"/>
    <b v="0"/>
    <n v="0"/>
    <b v="0"/>
    <s v="music/faith"/>
    <n v="0"/>
    <n v="0"/>
    <x v="4"/>
    <s v="faith"/>
    <x v="2"/>
    <d v="2015-10-25T02:06:23"/>
    <x v="1730"/>
    <x v="1730"/>
    <x v="1730"/>
  </r>
  <r>
    <n v="1731"/>
    <s v="Sam Cox Band First Christian Tour"/>
    <s v="We are a Christin Worship band looking to midwest tour. God Bless!"/>
    <x v="28"/>
    <n v="0"/>
    <x v="2"/>
    <x v="0"/>
    <x v="0"/>
    <n v="1434034800"/>
    <n v="1432849552"/>
    <b v="0"/>
    <n v="0"/>
    <b v="0"/>
    <s v="music/faith"/>
    <n v="0"/>
    <n v="0"/>
    <x v="4"/>
    <s v="faith"/>
    <x v="2"/>
    <d v="2015-06-11T15:00:00"/>
    <x v="1731"/>
    <x v="1731"/>
    <x v="1731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x v="0"/>
    <n v="1452920400"/>
    <n v="1447777481"/>
    <b v="0"/>
    <n v="0"/>
    <b v="0"/>
    <s v="music/faith"/>
    <n v="0"/>
    <n v="0"/>
    <x v="4"/>
    <s v="faith"/>
    <x v="2"/>
    <d v="2016-01-16T05:00:00"/>
    <x v="1732"/>
    <x v="1732"/>
    <x v="1732"/>
  </r>
  <r>
    <n v="1733"/>
    <s v="What Faith Is EP/Album"/>
    <s v="I am trying to share the music I am blessed to have written. https://www.johncox4.com or https://reverbnation.com/johncox4"/>
    <x v="3"/>
    <n v="0"/>
    <x v="2"/>
    <x v="0"/>
    <x v="0"/>
    <n v="1473802200"/>
    <n v="1472746374"/>
    <b v="0"/>
    <n v="0"/>
    <b v="0"/>
    <s v="music/faith"/>
    <n v="0"/>
    <n v="0"/>
    <x v="4"/>
    <s v="faith"/>
    <x v="2"/>
    <d v="2016-09-13T21:30:00"/>
    <x v="1733"/>
    <x v="1733"/>
    <x v="1733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x v="0"/>
    <n v="1431046356"/>
    <n v="1428454356"/>
    <b v="0"/>
    <n v="1"/>
    <b v="0"/>
    <s v="music/faith"/>
    <n v="2.2222222222222223E-4"/>
    <n v="1"/>
    <x v="4"/>
    <s v="faith"/>
    <x v="2"/>
    <d v="2015-05-08T00:52:36"/>
    <x v="1734"/>
    <x v="1734"/>
    <x v="1734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x v="0"/>
    <n v="1470598345"/>
    <n v="1468006345"/>
    <b v="0"/>
    <n v="2"/>
    <b v="0"/>
    <s v="music/faith"/>
    <n v="0.11"/>
    <n v="55"/>
    <x v="4"/>
    <s v="faith"/>
    <x v="2"/>
    <d v="2016-08-07T19:32:25"/>
    <x v="1735"/>
    <x v="1735"/>
    <x v="1735"/>
  </r>
  <r>
    <n v="1736"/>
    <s v="In His Presence"/>
    <s v="A unique meditative album reflecting on the life of Christ, inviting Him into your presence"/>
    <x v="9"/>
    <n v="22"/>
    <x v="2"/>
    <x v="0"/>
    <x v="0"/>
    <n v="1447018833"/>
    <n v="1444423233"/>
    <b v="0"/>
    <n v="1"/>
    <b v="0"/>
    <s v="music/faith"/>
    <n v="7.3333333333333332E-3"/>
    <n v="22"/>
    <x v="4"/>
    <s v="faith"/>
    <x v="2"/>
    <d v="2015-11-08T21:40:33"/>
    <x v="1736"/>
    <x v="1736"/>
    <x v="1736"/>
  </r>
  <r>
    <n v="1737"/>
    <s v="Healing"/>
    <s v="An instrumental project in which all songs are incorporated around the healing power of our God. Used for times of prayer &amp; devotion"/>
    <x v="23"/>
    <n v="850"/>
    <x v="2"/>
    <x v="0"/>
    <x v="0"/>
    <n v="1437432392"/>
    <n v="1434840392"/>
    <b v="0"/>
    <n v="15"/>
    <b v="0"/>
    <s v="music/faith"/>
    <n v="0.21249999999999999"/>
    <n v="56.666666666666664"/>
    <x v="4"/>
    <s v="faith"/>
    <x v="2"/>
    <d v="2015-07-20T22:46:32"/>
    <x v="1737"/>
    <x v="1737"/>
    <x v="1737"/>
  </r>
  <r>
    <n v="1738"/>
    <s v="The Flashing Lights"/>
    <s v="Music that inspires and gives hope for overcoming and change. And it is good music."/>
    <x v="10"/>
    <n v="20"/>
    <x v="2"/>
    <x v="0"/>
    <x v="0"/>
    <n v="1412283542"/>
    <n v="1409691542"/>
    <b v="0"/>
    <n v="1"/>
    <b v="0"/>
    <s v="music/faith"/>
    <n v="4.0000000000000001E-3"/>
    <n v="20"/>
    <x v="4"/>
    <s v="faith"/>
    <x v="2"/>
    <d v="2014-10-02T20:59:02"/>
    <x v="1738"/>
    <x v="1738"/>
    <x v="173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x v="0"/>
    <n v="1462391932"/>
    <n v="1457297932"/>
    <b v="0"/>
    <n v="1"/>
    <b v="0"/>
    <s v="music/faith"/>
    <n v="1E-3"/>
    <n v="1"/>
    <x v="4"/>
    <s v="faith"/>
    <x v="2"/>
    <d v="2016-05-04T19:58:52"/>
    <x v="1739"/>
    <x v="1739"/>
    <x v="1739"/>
  </r>
  <r>
    <n v="1740"/>
    <s v="Recording Studio Time"/>
    <s v="I recently recorded a new single. With your help I can return to the studio. Would you like to be part of my next worship project?"/>
    <x v="9"/>
    <n v="0"/>
    <x v="2"/>
    <x v="0"/>
    <x v="0"/>
    <n v="1437075422"/>
    <n v="1434483422"/>
    <b v="0"/>
    <n v="0"/>
    <b v="0"/>
    <s v="music/faith"/>
    <n v="0"/>
    <n v="0"/>
    <x v="4"/>
    <s v="faith"/>
    <x v="2"/>
    <d v="2015-07-16T19:37:02"/>
    <x v="1740"/>
    <x v="1740"/>
    <x v="1740"/>
  </r>
  <r>
    <n v="1741"/>
    <s v="Caught off Guard"/>
    <s v="A photo journal documenting my experiences and travels across New Zealand"/>
    <x v="38"/>
    <n v="1330"/>
    <x v="0"/>
    <x v="1"/>
    <x v="1"/>
    <n v="1433948671"/>
    <n v="1430060671"/>
    <b v="0"/>
    <n v="52"/>
    <b v="1"/>
    <s v="photography/photobooks"/>
    <n v="1.1083333333333334"/>
    <n v="25.576923076923077"/>
    <x v="8"/>
    <s v="photobooks"/>
    <x v="0"/>
    <d v="2015-06-10T15:04:31"/>
    <x v="1741"/>
    <x v="174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x v="0"/>
    <n v="1483822800"/>
    <n v="1481058170"/>
    <b v="0"/>
    <n v="34"/>
    <b v="1"/>
    <s v="photography/photobooks"/>
    <n v="1.0874999999999999"/>
    <n v="63.970588235294116"/>
    <x v="8"/>
    <s v="photobooks"/>
    <x v="0"/>
    <d v="2017-01-07T21:00:00"/>
    <x v="1742"/>
    <x v="1742"/>
    <x v="1742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x v="0"/>
    <n v="1472270340"/>
    <n v="1470348775"/>
    <b v="0"/>
    <n v="67"/>
    <b v="1"/>
    <s v="photography/photobooks"/>
    <n v="1.0041666666666667"/>
    <n v="89.925373134328353"/>
    <x v="8"/>
    <s v="photobooks"/>
    <x v="0"/>
    <d v="2016-08-27T03:59:00"/>
    <x v="1743"/>
    <x v="1743"/>
    <x v="1743"/>
  </r>
  <r>
    <n v="1744"/>
    <s v="Water World"/>
    <s v="This book is the embodiment of my passion for water &amp; photography, which I hope will inspire you to pick up your camera and explore."/>
    <x v="62"/>
    <n v="6515"/>
    <x v="0"/>
    <x v="1"/>
    <x v="1"/>
    <n v="1425821477"/>
    <n v="1421937077"/>
    <b v="0"/>
    <n v="70"/>
    <b v="1"/>
    <s v="photography/photobooks"/>
    <n v="1.1845454545454546"/>
    <n v="93.071428571428569"/>
    <x v="8"/>
    <s v="photobooks"/>
    <x v="0"/>
    <d v="2015-03-08T13:31:17"/>
    <x v="1744"/>
    <x v="1744"/>
    <x v="1744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x v="0"/>
    <n v="1482372000"/>
    <n v="1479276838"/>
    <b v="0"/>
    <n v="89"/>
    <b v="1"/>
    <s v="photography/photobooks"/>
    <n v="1.1401428571428571"/>
    <n v="89.674157303370791"/>
    <x v="8"/>
    <s v="photobooks"/>
    <x v="0"/>
    <d v="2016-12-22T02:00:00"/>
    <x v="1745"/>
    <x v="1745"/>
    <x v="1745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x v="0"/>
    <n v="1479952800"/>
    <n v="1477368867"/>
    <b v="0"/>
    <n v="107"/>
    <b v="1"/>
    <s v="photography/photobooks"/>
    <n v="1.4810000000000001"/>
    <n v="207.61682242990653"/>
    <x v="8"/>
    <s v="photobooks"/>
    <x v="0"/>
    <d v="2016-11-24T02:00:00"/>
    <x v="1746"/>
    <x v="1746"/>
    <x v="1746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x v="1"/>
    <n v="1447426800"/>
    <n v="1444904830"/>
    <b v="0"/>
    <n v="159"/>
    <b v="1"/>
    <s v="photography/photobooks"/>
    <n v="1.0495555555555556"/>
    <n v="59.408805031446541"/>
    <x v="8"/>
    <s v="photobooks"/>
    <x v="0"/>
    <d v="2015-11-13T15:00:00"/>
    <x v="1747"/>
    <x v="1747"/>
    <x v="1747"/>
  </r>
  <r>
    <n v="1748"/>
    <s v="So It Is: Vancouver"/>
    <s v="Telling the story of the city through remarkable people who live in Vancouver today."/>
    <x v="63"/>
    <n v="64974"/>
    <x v="0"/>
    <x v="5"/>
    <x v="5"/>
    <n v="1441234143"/>
    <n v="1438642143"/>
    <b v="0"/>
    <n v="181"/>
    <b v="1"/>
    <s v="photography/photobooks"/>
    <n v="1.29948"/>
    <n v="358.97237569060775"/>
    <x v="8"/>
    <s v="photobooks"/>
    <x v="0"/>
    <d v="2015-09-02T22:49:03"/>
    <x v="1748"/>
    <x v="1748"/>
    <x v="1748"/>
  </r>
  <r>
    <n v="1749"/>
    <s v="E FOTOGRAFESCHE RECKBLECK - 367 DEEG AM AUSLAND ASAZ"/>
    <s v="Help me fund the production run of my first book by local Photographer Sandro Ortolani."/>
    <x v="284"/>
    <n v="12410.5"/>
    <x v="0"/>
    <x v="19"/>
    <x v="3"/>
    <n v="1488394800"/>
    <n v="1485213921"/>
    <b v="0"/>
    <n v="131"/>
    <b v="1"/>
    <s v="photography/photobooks"/>
    <n v="1.2348756218905472"/>
    <n v="94.736641221374043"/>
    <x v="8"/>
    <s v="photobooks"/>
    <x v="0"/>
    <d v="2017-03-01T19:00:00"/>
    <x v="1749"/>
    <x v="1749"/>
    <x v="1749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x v="0"/>
    <n v="1461096304"/>
    <n v="1458936304"/>
    <b v="0"/>
    <n v="125"/>
    <b v="1"/>
    <s v="photography/photobooks"/>
    <n v="2.0162"/>
    <n v="80.647999999999996"/>
    <x v="8"/>
    <s v="photobooks"/>
    <x v="0"/>
    <d v="2016-04-19T20:05:04"/>
    <x v="1750"/>
    <x v="1750"/>
    <x v="1750"/>
  </r>
  <r>
    <n v="1751"/>
    <s v="Daily Bread: Stories from Rural Greece"/>
    <s v="Photographs and stories culled from 10 years of road trips through rural Greece"/>
    <x v="3"/>
    <n v="10290"/>
    <x v="0"/>
    <x v="0"/>
    <x v="0"/>
    <n v="1426787123"/>
    <n v="1424198723"/>
    <b v="0"/>
    <n v="61"/>
    <b v="1"/>
    <s v="photography/photobooks"/>
    <n v="1.0289999999999999"/>
    <n v="168.68852459016392"/>
    <x v="8"/>
    <s v="photobooks"/>
    <x v="0"/>
    <d v="2015-03-19T17:45:23"/>
    <x v="1751"/>
    <x v="1751"/>
    <x v="1751"/>
  </r>
  <r>
    <n v="1752"/>
    <s v="Adfectus Book"/>
    <s v="A little book of calm, in picture form, that will soothe the soul and un-furrow the brow."/>
    <x v="38"/>
    <n v="3122"/>
    <x v="0"/>
    <x v="1"/>
    <x v="1"/>
    <n v="1476425082"/>
    <n v="1473833082"/>
    <b v="0"/>
    <n v="90"/>
    <b v="1"/>
    <s v="photography/photobooks"/>
    <n v="2.6016666666666666"/>
    <n v="34.68888888888889"/>
    <x v="8"/>
    <s v="photobooks"/>
    <x v="0"/>
    <d v="2016-10-14T06:04:42"/>
    <x v="1752"/>
    <x v="1752"/>
    <x v="175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x v="7"/>
    <n v="1458579568"/>
    <n v="1455991168"/>
    <b v="0"/>
    <n v="35"/>
    <b v="1"/>
    <s v="photography/photobooks"/>
    <n v="1.08"/>
    <n v="462.85714285714283"/>
    <x v="8"/>
    <s v="photobooks"/>
    <x v="0"/>
    <d v="2016-03-21T16:59:28"/>
    <x v="1753"/>
    <x v="1753"/>
    <x v="1753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x v="5"/>
    <n v="1428091353"/>
    <n v="1425502953"/>
    <b v="0"/>
    <n v="90"/>
    <b v="1"/>
    <s v="photography/photobooks"/>
    <n v="1.1052941176470588"/>
    <n v="104.38888888888889"/>
    <x v="8"/>
    <s v="photobooks"/>
    <x v="0"/>
    <d v="2015-04-03T20:02:33"/>
    <x v="1754"/>
    <x v="1754"/>
    <x v="1754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x v="0"/>
    <n v="1444071361"/>
    <n v="1441479361"/>
    <b v="0"/>
    <n v="4"/>
    <b v="1"/>
    <s v="photography/photobooks"/>
    <n v="1.2"/>
    <n v="7.5"/>
    <x v="8"/>
    <s v="photobooks"/>
    <x v="0"/>
    <d v="2015-10-05T18:56:01"/>
    <x v="1755"/>
    <x v="1755"/>
    <x v="1755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x v="0"/>
    <n v="1472443269"/>
    <n v="1468987269"/>
    <b v="0"/>
    <n v="120"/>
    <b v="1"/>
    <s v="photography/photobooks"/>
    <n v="1.0282909090909091"/>
    <n v="47.13"/>
    <x v="8"/>
    <s v="photobooks"/>
    <x v="0"/>
    <d v="2016-08-29T04:01:09"/>
    <x v="1756"/>
    <x v="1756"/>
    <x v="1756"/>
  </r>
  <r>
    <n v="1757"/>
    <s v="The Resurgence of Femininity Photo Thesis"/>
    <s v="I want to create a self published photo art book on the topic of the resurgence of femininity."/>
    <x v="10"/>
    <n v="5800"/>
    <x v="0"/>
    <x v="0"/>
    <x v="0"/>
    <n v="1485631740"/>
    <n v="1483041083"/>
    <b v="0"/>
    <n v="14"/>
    <b v="1"/>
    <s v="photography/photobooks"/>
    <n v="1.1599999999999999"/>
    <n v="414.28571428571428"/>
    <x v="8"/>
    <s v="photobooks"/>
    <x v="0"/>
    <d v="2017-01-28T19:29:00"/>
    <x v="1757"/>
    <x v="1757"/>
    <x v="1757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x v="0"/>
    <n v="1468536992"/>
    <n v="1463352992"/>
    <b v="0"/>
    <n v="27"/>
    <b v="1"/>
    <s v="photography/photobooks"/>
    <n v="1.147"/>
    <n v="42.481481481481481"/>
    <x v="8"/>
    <s v="photobooks"/>
    <x v="0"/>
    <d v="2016-07-14T22:56:32"/>
    <x v="1758"/>
    <x v="1758"/>
    <x v="1758"/>
  </r>
  <r>
    <n v="1759"/>
    <s v="Death Valley"/>
    <s v="Death Valley will be the first photo book of Andi State"/>
    <x v="10"/>
    <n v="5330"/>
    <x v="0"/>
    <x v="0"/>
    <x v="0"/>
    <n v="1427309629"/>
    <n v="1425585229"/>
    <b v="0"/>
    <n v="49"/>
    <b v="1"/>
    <s v="photography/photobooks"/>
    <n v="1.0660000000000001"/>
    <n v="108.77551020408163"/>
    <x v="8"/>
    <s v="photobooks"/>
    <x v="0"/>
    <d v="2015-03-25T18:53:49"/>
    <x v="1759"/>
    <x v="1759"/>
    <x v="1759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x v="0"/>
    <n v="1456416513"/>
    <n v="1454688513"/>
    <b v="0"/>
    <n v="102"/>
    <b v="1"/>
    <s v="photography/photobooks"/>
    <n v="1.6544000000000001"/>
    <n v="81.098039215686271"/>
    <x v="8"/>
    <s v="photobooks"/>
    <x v="0"/>
    <d v="2016-02-25T16:08:33"/>
    <x v="1760"/>
    <x v="1760"/>
    <x v="1760"/>
  </r>
  <r>
    <n v="1761"/>
    <s v="I Wanted To See Boobs"/>
    <s v="A hardcover photobook telling the naked truth of a young photographers journey."/>
    <x v="213"/>
    <n v="155"/>
    <x v="0"/>
    <x v="1"/>
    <x v="1"/>
    <n v="1442065060"/>
    <n v="1437745060"/>
    <b v="0"/>
    <n v="3"/>
    <b v="1"/>
    <s v="photography/photobooks"/>
    <n v="1.55"/>
    <n v="51.666666666666664"/>
    <x v="8"/>
    <s v="photobooks"/>
    <x v="0"/>
    <d v="2015-09-12T13:37:40"/>
    <x v="1761"/>
    <x v="1761"/>
    <x v="1761"/>
  </r>
  <r>
    <n v="1762"/>
    <s v="&quot;The Naked Pixel&quot; Ali Pakele"/>
    <s v="Project rewards $25 gets you 190+ digital images"/>
    <x v="213"/>
    <n v="885"/>
    <x v="0"/>
    <x v="0"/>
    <x v="0"/>
    <n v="1457739245"/>
    <n v="1455147245"/>
    <b v="0"/>
    <n v="25"/>
    <b v="1"/>
    <s v="photography/photobooks"/>
    <n v="8.85"/>
    <n v="35.4"/>
    <x v="8"/>
    <s v="photobooks"/>
    <x v="0"/>
    <d v="2016-03-11T23:34:05"/>
    <x v="1762"/>
    <x v="1762"/>
    <x v="176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x v="0"/>
    <n v="1477255840"/>
    <n v="1474663840"/>
    <b v="0"/>
    <n v="118"/>
    <b v="1"/>
    <s v="photography/photobooks"/>
    <n v="1.0190833333333333"/>
    <n v="103.63559322033899"/>
    <x v="8"/>
    <s v="photobooks"/>
    <x v="0"/>
    <d v="2016-10-23T20:50:40"/>
    <x v="1763"/>
    <x v="1763"/>
    <x v="1763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x v="1"/>
    <n v="1407065979"/>
    <n v="1404560379"/>
    <b v="1"/>
    <n v="39"/>
    <b v="0"/>
    <s v="photography/photobooks"/>
    <n v="0.19600000000000001"/>
    <n v="55.282051282051285"/>
    <x v="8"/>
    <s v="photobooks"/>
    <x v="2"/>
    <d v="2014-08-03T11:39:39"/>
    <x v="1764"/>
    <x v="1764"/>
    <x v="1764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x v="0"/>
    <n v="1407972712"/>
    <n v="1405380712"/>
    <b v="1"/>
    <n v="103"/>
    <b v="0"/>
    <s v="photography/photobooks"/>
    <n v="0.59467839999999994"/>
    <n v="72.16970873786407"/>
    <x v="8"/>
    <s v="photobooks"/>
    <x v="2"/>
    <d v="2014-08-13T23:31:52"/>
    <x v="1765"/>
    <x v="1765"/>
    <x v="1765"/>
  </r>
  <r>
    <n v="1766"/>
    <s v="Photographic book on Melbourne's music scene"/>
    <s v="I want to create a beautiful book which documents the Melbourne music scene."/>
    <x v="15"/>
    <n v="0"/>
    <x v="2"/>
    <x v="2"/>
    <x v="2"/>
    <n v="1408999088"/>
    <n v="1407184688"/>
    <b v="1"/>
    <n v="0"/>
    <b v="0"/>
    <s v="photography/photobooks"/>
    <n v="0"/>
    <n v="0"/>
    <x v="8"/>
    <s v="photobooks"/>
    <x v="2"/>
    <d v="2014-08-25T20:38:08"/>
    <x v="1766"/>
    <x v="1766"/>
    <x v="1766"/>
  </r>
  <r>
    <n v="1767"/>
    <s v="OR-GÃ“L-HO -A search for meaning during the World Cup"/>
    <s v="A photographic search for the true meaning of pride for ones country during the World Cup"/>
    <x v="10"/>
    <n v="2286"/>
    <x v="2"/>
    <x v="0"/>
    <x v="0"/>
    <n v="1407080884"/>
    <n v="1404488884"/>
    <b v="1"/>
    <n v="39"/>
    <b v="0"/>
    <s v="photography/photobooks"/>
    <n v="0.4572"/>
    <n v="58.615384615384613"/>
    <x v="8"/>
    <s v="photobooks"/>
    <x v="2"/>
    <d v="2014-08-03T15:48:04"/>
    <x v="1767"/>
    <x v="1767"/>
    <x v="1767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x v="0"/>
    <n v="1411824444"/>
    <n v="1406640444"/>
    <b v="1"/>
    <n v="15"/>
    <b v="0"/>
    <s v="photography/photobooks"/>
    <n v="3.7400000000000003E-2"/>
    <n v="12.466666666666667"/>
    <x v="8"/>
    <s v="photobooks"/>
    <x v="2"/>
    <d v="2014-09-27T13:27:24"/>
    <x v="1768"/>
    <x v="1768"/>
    <x v="1768"/>
  </r>
  <r>
    <n v="1769"/>
    <s v="Navajo Textile Project"/>
    <s v="To create a publication, and exhibition documenting the collection of Jamie Ross, longtime collector of Navajo Textiles"/>
    <x v="79"/>
    <n v="1081"/>
    <x v="2"/>
    <x v="0"/>
    <x v="0"/>
    <n v="1421177959"/>
    <n v="1418585959"/>
    <b v="1"/>
    <n v="22"/>
    <b v="0"/>
    <s v="photography/photobooks"/>
    <n v="2.7025E-2"/>
    <n v="49.136363636363633"/>
    <x v="8"/>
    <s v="photobooks"/>
    <x v="2"/>
    <d v="2015-01-13T19:39:19"/>
    <x v="1769"/>
    <x v="176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x v="0"/>
    <n v="1413312194"/>
    <n v="1410288194"/>
    <b v="1"/>
    <n v="92"/>
    <b v="0"/>
    <s v="photography/photobooks"/>
    <n v="0.56514285714285717"/>
    <n v="150.5"/>
    <x v="8"/>
    <s v="photobooks"/>
    <x v="2"/>
    <d v="2014-10-14T18:43:14"/>
    <x v="1770"/>
    <x v="1770"/>
    <x v="177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x v="1"/>
    <n v="1414107040"/>
    <n v="1411515040"/>
    <b v="1"/>
    <n v="25"/>
    <b v="0"/>
    <s v="photography/photobooks"/>
    <n v="0.21309523809523809"/>
    <n v="35.799999999999997"/>
    <x v="8"/>
    <s v="photobooks"/>
    <x v="2"/>
    <d v="2014-10-23T23:30:40"/>
    <x v="1771"/>
    <x v="1771"/>
    <x v="1771"/>
  </r>
  <r>
    <n v="1772"/>
    <s v="White Mountain"/>
    <s v="A photobook and a short documentary film telling the story of Holocaust in Northwestern Lithuania"/>
    <x v="62"/>
    <n v="858"/>
    <x v="2"/>
    <x v="1"/>
    <x v="1"/>
    <n v="1404666836"/>
    <n v="1399482836"/>
    <b v="1"/>
    <n v="19"/>
    <b v="0"/>
    <s v="photography/photobooks"/>
    <n v="0.156"/>
    <n v="45.157894736842103"/>
    <x v="8"/>
    <s v="photobooks"/>
    <x v="2"/>
    <d v="2014-07-06T17:13:56"/>
    <x v="1772"/>
    <x v="1772"/>
    <x v="1772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x v="0"/>
    <n v="1421691298"/>
    <n v="1417803298"/>
    <b v="1"/>
    <n v="19"/>
    <b v="0"/>
    <s v="photography/photobooks"/>
    <n v="6.2566666666666673E-2"/>
    <n v="98.78947368421052"/>
    <x v="8"/>
    <s v="photobooks"/>
    <x v="2"/>
    <d v="2015-01-19T18:14:58"/>
    <x v="1773"/>
    <x v="1773"/>
    <x v="177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x v="0"/>
    <n v="1417273140"/>
    <n v="1413609292"/>
    <b v="1"/>
    <n v="13"/>
    <b v="0"/>
    <s v="photography/photobooks"/>
    <n v="0.4592"/>
    <n v="88.307692307692307"/>
    <x v="8"/>
    <s v="photobooks"/>
    <x v="2"/>
    <d v="2014-11-29T14:59:00"/>
    <x v="1774"/>
    <x v="1774"/>
    <x v="1774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x v="0"/>
    <n v="1414193160"/>
    <n v="1410305160"/>
    <b v="1"/>
    <n v="124"/>
    <b v="0"/>
    <s v="photography/photobooks"/>
    <n v="0.65101538461538466"/>
    <n v="170.62903225806451"/>
    <x v="8"/>
    <s v="photobooks"/>
    <x v="2"/>
    <d v="2014-10-24T23:26:00"/>
    <x v="1775"/>
    <x v="1775"/>
    <x v="1775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x v="1"/>
    <n v="1414623471"/>
    <n v="1411513071"/>
    <b v="1"/>
    <n v="4"/>
    <b v="0"/>
    <s v="photography/photobooks"/>
    <n v="6.7000000000000004E-2"/>
    <n v="83.75"/>
    <x v="8"/>
    <s v="photobooks"/>
    <x v="2"/>
    <d v="2014-10-29T22:57:51"/>
    <x v="1776"/>
    <x v="1776"/>
    <x v="1776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x v="3"/>
    <n v="1424421253"/>
    <n v="1421829253"/>
    <b v="1"/>
    <n v="10"/>
    <b v="0"/>
    <s v="photography/photobooks"/>
    <n v="0.135625"/>
    <n v="65.099999999999994"/>
    <x v="8"/>
    <s v="photobooks"/>
    <x v="2"/>
    <d v="2015-02-20T08:34:13"/>
    <x v="1777"/>
    <x v="1777"/>
    <x v="1777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x v="0"/>
    <n v="1427485395"/>
    <n v="1423600995"/>
    <b v="1"/>
    <n v="15"/>
    <b v="0"/>
    <s v="photography/photobooks"/>
    <n v="1.9900000000000001E-2"/>
    <n v="66.333333333333329"/>
    <x v="8"/>
    <s v="photobooks"/>
    <x v="2"/>
    <d v="2015-03-27T19:43:15"/>
    <x v="1778"/>
    <x v="1778"/>
    <x v="1778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x v="0"/>
    <n v="1472834180"/>
    <n v="1470242180"/>
    <b v="1"/>
    <n v="38"/>
    <b v="0"/>
    <s v="photography/photobooks"/>
    <n v="0.36236363636363639"/>
    <n v="104.89473684210526"/>
    <x v="8"/>
    <s v="photobooks"/>
    <x v="2"/>
    <d v="2016-09-02T16:36:20"/>
    <x v="1779"/>
    <x v="1779"/>
    <x v="1779"/>
  </r>
  <r>
    <n v="1780"/>
    <s v="Native Nation"/>
    <s v="It is time to recognize and give to the indigenus groups the credit they deserve. It is time to understand where we come from."/>
    <x v="11"/>
    <n v="11923"/>
    <x v="2"/>
    <x v="0"/>
    <x v="0"/>
    <n v="1467469510"/>
    <n v="1462285510"/>
    <b v="1"/>
    <n v="152"/>
    <b v="0"/>
    <s v="photography/photobooks"/>
    <n v="0.39743333333333336"/>
    <n v="78.440789473684205"/>
    <x v="8"/>
    <s v="photobooks"/>
    <x v="2"/>
    <d v="2016-07-02T14:25:10"/>
    <x v="1780"/>
    <x v="1780"/>
    <x v="178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x v="0"/>
    <n v="1473950945"/>
    <n v="1471272545"/>
    <b v="1"/>
    <n v="24"/>
    <b v="0"/>
    <s v="photography/photobooks"/>
    <n v="0.25763636363636366"/>
    <n v="59.041666666666664"/>
    <x v="8"/>
    <s v="photobooks"/>
    <x v="2"/>
    <d v="2016-09-15T14:49:05"/>
    <x v="1781"/>
    <x v="1781"/>
    <x v="1781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x v="0"/>
    <n v="1456062489"/>
    <n v="1453211289"/>
    <b v="1"/>
    <n v="76"/>
    <b v="0"/>
    <s v="photography/photobooks"/>
    <n v="0.15491428571428573"/>
    <n v="71.34210526315789"/>
    <x v="8"/>
    <s v="photobooks"/>
    <x v="2"/>
    <d v="2016-02-21T13:48:09"/>
    <x v="1782"/>
    <x v="1782"/>
    <x v="1782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x v="0"/>
    <n v="1432248478"/>
    <n v="1429656478"/>
    <b v="1"/>
    <n v="185"/>
    <b v="0"/>
    <s v="photography/photobooks"/>
    <n v="0.236925"/>
    <n v="51.227027027027027"/>
    <x v="8"/>
    <s v="photobooks"/>
    <x v="2"/>
    <d v="2015-05-21T22:47:58"/>
    <x v="1783"/>
    <x v="1783"/>
    <x v="1783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x v="0"/>
    <n v="1422674700"/>
    <n v="1419954240"/>
    <b v="1"/>
    <n v="33"/>
    <b v="0"/>
    <s v="photography/photobooks"/>
    <n v="0.39760000000000001"/>
    <n v="60.242424242424242"/>
    <x v="8"/>
    <s v="photobooks"/>
    <x v="2"/>
    <d v="2015-01-31T03:25:00"/>
    <x v="1784"/>
    <x v="1784"/>
    <x v="1784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x v="0"/>
    <n v="1413417600"/>
    <n v="1410750855"/>
    <b v="1"/>
    <n v="108"/>
    <b v="0"/>
    <s v="photography/photobooks"/>
    <n v="0.20220833333333332"/>
    <n v="44.935185185185183"/>
    <x v="8"/>
    <s v="photobooks"/>
    <x v="2"/>
    <d v="2014-10-16T00:00:00"/>
    <x v="1785"/>
    <x v="1785"/>
    <x v="1785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x v="3"/>
    <n v="1418649177"/>
    <n v="1416057177"/>
    <b v="1"/>
    <n v="29"/>
    <b v="0"/>
    <s v="photography/photobooks"/>
    <n v="0.47631578947368419"/>
    <n v="31.206896551724139"/>
    <x v="8"/>
    <s v="photobooks"/>
    <x v="2"/>
    <d v="2014-12-15T13:12:57"/>
    <x v="1786"/>
    <x v="1786"/>
    <x v="1786"/>
  </r>
  <r>
    <n v="1787"/>
    <s v="Alpamayo to Yerupaja"/>
    <s v="Raising awareness to the effects of global warming through photographs of the high mountains of Peru."/>
    <x v="3"/>
    <n v="1533"/>
    <x v="2"/>
    <x v="0"/>
    <x v="0"/>
    <n v="1428158637"/>
    <n v="1425570237"/>
    <b v="1"/>
    <n v="24"/>
    <b v="0"/>
    <s v="photography/photobooks"/>
    <n v="0.15329999999999999"/>
    <n v="63.875"/>
    <x v="8"/>
    <s v="photobooks"/>
    <x v="2"/>
    <d v="2015-04-04T14:43:57"/>
    <x v="1787"/>
    <x v="1787"/>
    <x v="1787"/>
  </r>
  <r>
    <n v="1788"/>
    <s v="Beyond the Pale"/>
    <s v="A photo book celebrating Goths, exploring their lives and giving an insight into what Goth is for them."/>
    <x v="62"/>
    <n v="76"/>
    <x v="2"/>
    <x v="1"/>
    <x v="1"/>
    <n v="1414795542"/>
    <n v="1412203542"/>
    <b v="1"/>
    <n v="4"/>
    <b v="0"/>
    <s v="photography/photobooks"/>
    <n v="1.3818181818181818E-2"/>
    <n v="19"/>
    <x v="8"/>
    <s v="photobooks"/>
    <x v="2"/>
    <d v="2014-10-31T22:45:42"/>
    <x v="1788"/>
    <x v="1788"/>
    <x v="1788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x v="0"/>
    <n v="1421042403"/>
    <n v="1415858403"/>
    <b v="1"/>
    <n v="4"/>
    <b v="0"/>
    <s v="photography/photobooks"/>
    <n v="5.0000000000000001E-3"/>
    <n v="10"/>
    <x v="8"/>
    <s v="photobooks"/>
    <x v="2"/>
    <d v="2015-01-12T06:00:03"/>
    <x v="1789"/>
    <x v="1789"/>
    <x v="1789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x v="0"/>
    <n v="1423152678"/>
    <n v="1420560678"/>
    <b v="1"/>
    <n v="15"/>
    <b v="0"/>
    <s v="photography/photobooks"/>
    <n v="4.9575757575757579E-2"/>
    <n v="109.06666666666666"/>
    <x v="8"/>
    <s v="photobooks"/>
    <x v="2"/>
    <d v="2015-02-05T16:11:18"/>
    <x v="1790"/>
    <x v="1790"/>
    <x v="1790"/>
  </r>
  <r>
    <n v="1791"/>
    <s v="disCover: Napoli"/>
    <s v="For the love of street photography and the beauty of traditional cultures in southern Italy."/>
    <x v="9"/>
    <n v="107"/>
    <x v="2"/>
    <x v="1"/>
    <x v="1"/>
    <n v="1422553565"/>
    <n v="1417369565"/>
    <b v="1"/>
    <n v="4"/>
    <b v="0"/>
    <s v="photography/photobooks"/>
    <n v="3.5666666666666666E-2"/>
    <n v="26.75"/>
    <x v="8"/>
    <s v="photobooks"/>
    <x v="2"/>
    <d v="2015-01-29T17:46:05"/>
    <x v="1791"/>
    <x v="1791"/>
    <x v="1791"/>
  </r>
  <r>
    <n v="1792"/>
    <s v="Bensinger's: Photographs by Helaine Garren"/>
    <s v="In 1970 Helaine Garren shot a series of images at Bensingerâ€™s Pool Hall in Chicago, Illinois."/>
    <x v="31"/>
    <n v="15281"/>
    <x v="2"/>
    <x v="0"/>
    <x v="0"/>
    <n v="1439189940"/>
    <n v="1435970682"/>
    <b v="1"/>
    <n v="139"/>
    <b v="0"/>
    <s v="photography/photobooks"/>
    <n v="0.61124000000000001"/>
    <n v="109.93525179856115"/>
    <x v="8"/>
    <s v="photobooks"/>
    <x v="2"/>
    <d v="2015-08-10T06:59:00"/>
    <x v="1792"/>
    <x v="1792"/>
    <x v="1792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x v="2"/>
    <n v="1417127040"/>
    <n v="1414531440"/>
    <b v="1"/>
    <n v="2"/>
    <b v="0"/>
    <s v="photography/photobooks"/>
    <n v="1.3333333333333334E-2"/>
    <n v="20"/>
    <x v="8"/>
    <s v="photobooks"/>
    <x v="2"/>
    <d v="2014-11-27T22:24:00"/>
    <x v="1793"/>
    <x v="1793"/>
    <x v="1793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x v="0"/>
    <n v="1423660422"/>
    <n v="1420636422"/>
    <b v="1"/>
    <n v="18"/>
    <b v="0"/>
    <s v="photography/photobooks"/>
    <n v="0.11077777777777778"/>
    <n v="55.388888888888886"/>
    <x v="8"/>
    <s v="photobooks"/>
    <x v="2"/>
    <d v="2015-02-11T13:13:42"/>
    <x v="1794"/>
    <x v="1794"/>
    <x v="1794"/>
  </r>
  <r>
    <n v="1795"/>
    <s v="THE AFGHANS - A Photo Book"/>
    <s v="A photography book documenting the impact of the ISAF mission on the Afghan people of Mazar-e Sharif."/>
    <x v="89"/>
    <n v="10846"/>
    <x v="2"/>
    <x v="12"/>
    <x v="3"/>
    <n v="1476460800"/>
    <n v="1473922541"/>
    <b v="1"/>
    <n v="81"/>
    <b v="0"/>
    <s v="photography/photobooks"/>
    <n v="0.38735714285714284"/>
    <n v="133.90123456790124"/>
    <x v="8"/>
    <s v="photobooks"/>
    <x v="2"/>
    <d v="2016-10-14T16:00:00"/>
    <x v="1795"/>
    <x v="1795"/>
    <x v="1795"/>
  </r>
  <r>
    <n v="1796"/>
    <s v="Kenema"/>
    <s v="Kenema is a stunning portrait photography book by British Photographer, Peter Dibdin, capturing community life in Kenema, Sierra Leone."/>
    <x v="266"/>
    <n v="4190"/>
    <x v="2"/>
    <x v="1"/>
    <x v="1"/>
    <n v="1469356366"/>
    <n v="1464172366"/>
    <b v="1"/>
    <n v="86"/>
    <b v="0"/>
    <s v="photography/photobooks"/>
    <n v="0.22052631578947368"/>
    <n v="48.720930232558139"/>
    <x v="8"/>
    <s v="photobooks"/>
    <x v="2"/>
    <d v="2016-07-24T10:32:46"/>
    <x v="1796"/>
    <x v="1796"/>
    <x v="179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x v="0"/>
    <n v="1481809189"/>
    <n v="1479217189"/>
    <b v="1"/>
    <n v="140"/>
    <b v="0"/>
    <s v="photography/photobooks"/>
    <n v="0.67549999999999999"/>
    <n v="48.25"/>
    <x v="8"/>
    <s v="photobooks"/>
    <x v="2"/>
    <d v="2016-12-15T13:39:49"/>
    <x v="1797"/>
    <x v="1797"/>
    <x v="1797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x v="0"/>
    <n v="1454572233"/>
    <n v="1449388233"/>
    <b v="1"/>
    <n v="37"/>
    <b v="0"/>
    <s v="photography/photobooks"/>
    <n v="0.136375"/>
    <n v="58.972972972972975"/>
    <x v="8"/>
    <s v="photobooks"/>
    <x v="2"/>
    <d v="2016-02-04T07:50:33"/>
    <x v="1798"/>
    <x v="1798"/>
    <x v="1798"/>
  </r>
  <r>
    <n v="1799"/>
    <s v="The UnDiscovered Image"/>
    <s v="The UnDiscovered Image, a monthly publication dedicated to photographers."/>
    <x v="23"/>
    <n v="69.83"/>
    <x v="2"/>
    <x v="1"/>
    <x v="1"/>
    <n v="1415740408"/>
    <n v="1414008808"/>
    <b v="1"/>
    <n v="6"/>
    <b v="0"/>
    <s v="photography/photobooks"/>
    <n v="1.7457500000000001E-2"/>
    <n v="11.638333333333334"/>
    <x v="8"/>
    <s v="photobooks"/>
    <x v="2"/>
    <d v="2014-11-11T21:13:28"/>
    <x v="1799"/>
    <x v="1799"/>
    <x v="1799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x v="1"/>
    <n v="1476109970"/>
    <n v="1473517970"/>
    <b v="1"/>
    <n v="113"/>
    <b v="0"/>
    <s v="photography/photobooks"/>
    <n v="0.20449632511889321"/>
    <n v="83.716814159292042"/>
    <x v="8"/>
    <s v="photobooks"/>
    <x v="2"/>
    <d v="2016-10-10T14:32:50"/>
    <x v="1800"/>
    <x v="1800"/>
    <x v="180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x v="1"/>
    <n v="1450181400"/>
    <n v="1447429868"/>
    <b v="1"/>
    <n v="37"/>
    <b v="0"/>
    <s v="photography/photobooks"/>
    <n v="0.13852941176470587"/>
    <n v="63.648648648648646"/>
    <x v="8"/>
    <s v="photobooks"/>
    <x v="2"/>
    <d v="2015-12-15T12:10:00"/>
    <x v="1801"/>
    <x v="1801"/>
    <x v="1801"/>
  </r>
  <r>
    <n v="1802"/>
    <s v="Out Of The Dark"/>
    <s v="Inner Darkness turned into a photobook. Personal work i shot during my recovery...in Berlin."/>
    <x v="8"/>
    <n v="1697"/>
    <x v="2"/>
    <x v="12"/>
    <x v="3"/>
    <n v="1435442340"/>
    <n v="1433416830"/>
    <b v="1"/>
    <n v="18"/>
    <b v="0"/>
    <s v="photography/photobooks"/>
    <n v="0.48485714285714288"/>
    <n v="94.277777777777771"/>
    <x v="8"/>
    <s v="photobooks"/>
    <x v="2"/>
    <d v="2015-06-27T21:59:00"/>
    <x v="1802"/>
    <x v="1802"/>
    <x v="1802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x v="0"/>
    <n v="1423878182"/>
    <n v="1421199782"/>
    <b v="1"/>
    <n v="75"/>
    <b v="0"/>
    <s v="photography/photobooks"/>
    <n v="0.308"/>
    <n v="71.86666666666666"/>
    <x v="8"/>
    <s v="photobooks"/>
    <x v="2"/>
    <d v="2015-02-14T01:43:02"/>
    <x v="1803"/>
    <x v="1803"/>
    <x v="1803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x v="0"/>
    <n v="1447521404"/>
    <n v="1444061804"/>
    <b v="1"/>
    <n v="52"/>
    <b v="0"/>
    <s v="photography/photobooks"/>
    <n v="0.35174193548387095"/>
    <n v="104.84615384615384"/>
    <x v="8"/>
    <s v="photobooks"/>
    <x v="2"/>
    <d v="2015-11-14T17:16:44"/>
    <x v="1804"/>
    <x v="1804"/>
    <x v="180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x v="3"/>
    <n v="1443808800"/>
    <n v="1441048658"/>
    <b v="1"/>
    <n v="122"/>
    <b v="0"/>
    <s v="photography/photobooks"/>
    <n v="0.36404444444444445"/>
    <n v="67.139344262295083"/>
    <x v="8"/>
    <s v="photobooks"/>
    <x v="2"/>
    <d v="2015-10-02T18:00:00"/>
    <x v="1805"/>
    <x v="1805"/>
    <x v="1805"/>
  </r>
  <r>
    <n v="1806"/>
    <s v="American Presidents Naked"/>
    <s v="Join me in publishing an amazing and unprecedented book with full frontal photopraphs of 8 American Presidents Naked"/>
    <x v="22"/>
    <n v="591"/>
    <x v="2"/>
    <x v="1"/>
    <x v="1"/>
    <n v="1412090349"/>
    <n v="1409066349"/>
    <b v="1"/>
    <n v="8"/>
    <b v="0"/>
    <s v="photography/photobooks"/>
    <n v="2.955E-2"/>
    <n v="73.875"/>
    <x v="8"/>
    <s v="photobooks"/>
    <x v="2"/>
    <d v="2014-09-30T15:19:09"/>
    <x v="1806"/>
    <x v="1806"/>
    <x v="1806"/>
  </r>
  <r>
    <n v="1807"/>
    <s v="Anywhere but Here"/>
    <s v="I want to explore alternative cultures and lifestyles in America."/>
    <x v="10"/>
    <n v="553"/>
    <x v="2"/>
    <x v="0"/>
    <x v="0"/>
    <n v="1411868313"/>
    <n v="1409276313"/>
    <b v="1"/>
    <n v="8"/>
    <b v="0"/>
    <s v="photography/photobooks"/>
    <n v="0.1106"/>
    <n v="69.125"/>
    <x v="8"/>
    <s v="photobooks"/>
    <x v="2"/>
    <d v="2014-09-28T01:38:33"/>
    <x v="1807"/>
    <x v="1807"/>
    <x v="1807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x v="0"/>
    <n v="1486830030"/>
    <n v="1483806030"/>
    <b v="1"/>
    <n v="96"/>
    <b v="0"/>
    <s v="photography/photobooks"/>
    <n v="0.41407142857142859"/>
    <n v="120.77083333333333"/>
    <x v="8"/>
    <s v="photobooks"/>
    <x v="2"/>
    <d v="2017-02-11T16:20:30"/>
    <x v="1808"/>
    <x v="1808"/>
    <x v="1808"/>
  </r>
  <r>
    <n v="1809"/>
    <s v="Hamilton: A Different Perspective"/>
    <s v="A stunning photo book highlighting the visual diversity of the City of Hamilton and showcasing it in a new light."/>
    <x v="8"/>
    <n v="380"/>
    <x v="2"/>
    <x v="5"/>
    <x v="5"/>
    <n v="1425246439"/>
    <n v="1422222439"/>
    <b v="1"/>
    <n v="9"/>
    <b v="0"/>
    <s v="photography/photobooks"/>
    <n v="0.10857142857142857"/>
    <n v="42.222222222222221"/>
    <x v="8"/>
    <s v="photobooks"/>
    <x v="2"/>
    <d v="2015-03-01T21:47:19"/>
    <x v="1809"/>
    <x v="1809"/>
    <x v="1809"/>
  </r>
  <r>
    <n v="1810"/>
    <s v="Film Speed"/>
    <s v="Film Speed is a series of Zines focusing on architecture shot completely on 35 and 120mm film."/>
    <x v="52"/>
    <n v="15"/>
    <x v="2"/>
    <x v="0"/>
    <x v="0"/>
    <n v="1408657826"/>
    <n v="1407621026"/>
    <b v="0"/>
    <n v="2"/>
    <b v="0"/>
    <s v="photography/photobooks"/>
    <n v="3.3333333333333333E-2"/>
    <n v="7.5"/>
    <x v="8"/>
    <s v="photobooks"/>
    <x v="2"/>
    <d v="2014-08-21T21:50:26"/>
    <x v="1810"/>
    <x v="1810"/>
    <x v="1810"/>
  </r>
  <r>
    <n v="1811"/>
    <s v="The Year of Sunsets"/>
    <s v="A collection of 365 color photographs of sunsets in 2014, beautifully presented in a hardcover book."/>
    <x v="214"/>
    <n v="40"/>
    <x v="2"/>
    <x v="0"/>
    <x v="0"/>
    <n v="1414123200"/>
    <n v="1408962270"/>
    <b v="0"/>
    <n v="26"/>
    <b v="0"/>
    <s v="photography/photobooks"/>
    <n v="7.407407407407407E-4"/>
    <n v="1.5384615384615385"/>
    <x v="8"/>
    <s v="photobooks"/>
    <x v="2"/>
    <d v="2014-10-24T04:00:00"/>
    <x v="1811"/>
    <x v="1811"/>
    <x v="1811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x v="1"/>
    <n v="1467531536"/>
    <n v="1464939536"/>
    <b v="0"/>
    <n v="23"/>
    <b v="0"/>
    <s v="photography/photobooks"/>
    <n v="0.13307692307692306"/>
    <n v="37.608695652173914"/>
    <x v="8"/>
    <s v="photobooks"/>
    <x v="2"/>
    <d v="2016-07-03T07:38:56"/>
    <x v="1812"/>
    <x v="1812"/>
    <x v="1812"/>
  </r>
  <r>
    <n v="1813"/>
    <s v="Libya : The Lost Days"/>
    <s v="This project aims to document, Libyan photographic history; through both print and artisan mediums ."/>
    <x v="222"/>
    <n v="0"/>
    <x v="2"/>
    <x v="1"/>
    <x v="1"/>
    <n v="1407532812"/>
    <n v="1404940812"/>
    <b v="0"/>
    <n v="0"/>
    <b v="0"/>
    <s v="photography/photobooks"/>
    <n v="0"/>
    <n v="0"/>
    <x v="8"/>
    <s v="photobooks"/>
    <x v="2"/>
    <d v="2014-08-08T21:20:12"/>
    <x v="1813"/>
    <x v="1813"/>
    <x v="1813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x v="1"/>
    <n v="1425108736"/>
    <n v="1422516736"/>
    <b v="0"/>
    <n v="140"/>
    <b v="0"/>
    <s v="photography/photobooks"/>
    <n v="0.49183333333333334"/>
    <n v="42.157142857142858"/>
    <x v="8"/>
    <s v="photobooks"/>
    <x v="2"/>
    <d v="2015-02-28T07:32:16"/>
    <x v="1814"/>
    <x v="1814"/>
    <x v="1814"/>
  </r>
  <r>
    <n v="1815"/>
    <s v="Texas to Florida"/>
    <s v="Photographic roadtrip from Dallas/Ft Worth, Texas to Florida's beaches. A summer photography roadtrip project to include 5 states."/>
    <x v="9"/>
    <n v="0"/>
    <x v="2"/>
    <x v="0"/>
    <x v="0"/>
    <n v="1435787137"/>
    <n v="1434577537"/>
    <b v="0"/>
    <n v="0"/>
    <b v="0"/>
    <s v="photography/photobooks"/>
    <n v="0"/>
    <n v="0"/>
    <x v="8"/>
    <s v="photobooks"/>
    <x v="2"/>
    <d v="2015-07-01T21:45:37"/>
    <x v="1815"/>
    <x v="1815"/>
    <x v="1815"/>
  </r>
  <r>
    <n v="1816"/>
    <s v="Moments of Passion"/>
    <s v="A unique Photographic Book Project about the Passionate Moments and Strong Emotions that lie within Karate"/>
    <x v="31"/>
    <n v="509"/>
    <x v="2"/>
    <x v="16"/>
    <x v="11"/>
    <n v="1469473200"/>
    <n v="1467061303"/>
    <b v="0"/>
    <n v="6"/>
    <b v="0"/>
    <s v="photography/photobooks"/>
    <n v="2.036E-2"/>
    <n v="84.833333333333329"/>
    <x v="8"/>
    <s v="photobooks"/>
    <x v="2"/>
    <d v="2016-07-25T19:00:00"/>
    <x v="1816"/>
    <x v="1816"/>
    <x v="1816"/>
  </r>
  <r>
    <n v="1817"/>
    <s v="Through the Lens of Jerry Gustafson"/>
    <s v="Hundreds of breathtaking rodeo photographs collected in a beautiful coffee table book."/>
    <x v="102"/>
    <n v="9419"/>
    <x v="2"/>
    <x v="0"/>
    <x v="0"/>
    <n v="1485759540"/>
    <n v="1480607607"/>
    <b v="0"/>
    <n v="100"/>
    <b v="0"/>
    <s v="photography/photobooks"/>
    <n v="0.52327777777777773"/>
    <n v="94.19"/>
    <x v="8"/>
    <s v="photobooks"/>
    <x v="2"/>
    <d v="2017-01-30T06:59:00"/>
    <x v="1817"/>
    <x v="1817"/>
    <x v="1817"/>
  </r>
  <r>
    <n v="1818"/>
    <s v="Give Me Your Goofy-ist"/>
    <s v="We are all different, this is a way to honor and celebrate the authenticity in being different."/>
    <x v="36"/>
    <n v="0"/>
    <x v="2"/>
    <x v="0"/>
    <x v="0"/>
    <n v="1428035850"/>
    <n v="1425447450"/>
    <b v="0"/>
    <n v="0"/>
    <b v="0"/>
    <s v="photography/photobooks"/>
    <n v="0"/>
    <n v="0"/>
    <x v="8"/>
    <s v="photobooks"/>
    <x v="2"/>
    <d v="2015-04-03T04:37:30"/>
    <x v="1818"/>
    <x v="1818"/>
    <x v="1818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x v="0"/>
    <n v="1406743396"/>
    <n v="1404151396"/>
    <b v="0"/>
    <n v="4"/>
    <b v="0"/>
    <s v="photography/photobooks"/>
    <n v="2.0833333333333332E-2"/>
    <n v="6.25"/>
    <x v="8"/>
    <s v="photobooks"/>
    <x v="2"/>
    <d v="2014-07-30T18:03:16"/>
    <x v="1819"/>
    <x v="1819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x v="0"/>
    <n v="1427850090"/>
    <n v="1425261690"/>
    <b v="0"/>
    <n v="8"/>
    <b v="0"/>
    <s v="photography/photobooks"/>
    <n v="6.565384615384616E-2"/>
    <n v="213.375"/>
    <x v="8"/>
    <s v="photobooks"/>
    <x v="2"/>
    <d v="2015-04-01T01:01:30"/>
    <x v="1820"/>
    <x v="1820"/>
    <x v="1820"/>
  </r>
  <r>
    <n v="1821"/>
    <s v="Glass Cloud on the road!"/>
    <s v="Glass Cloud tour dates are already beginning to pile up. They are turning to YOU to help get them from town to town."/>
    <x v="30"/>
    <n v="3372.25"/>
    <x v="0"/>
    <x v="0"/>
    <x v="0"/>
    <n v="1330760367"/>
    <n v="1326872367"/>
    <b v="0"/>
    <n v="57"/>
    <b v="1"/>
    <s v="music/rock"/>
    <n v="1.3489"/>
    <n v="59.162280701754383"/>
    <x v="4"/>
    <s v="rock"/>
    <x v="0"/>
    <d v="2012-03-03T07:39:27"/>
    <x v="1821"/>
    <x v="1821"/>
    <x v="1821"/>
  </r>
  <r>
    <n v="1822"/>
    <s v="Wood Butcher's new music video- I Don't Wanna Party"/>
    <s v="Wood Butcher needs your help to make this happen. Buy a CD, support local music!"/>
    <x v="43"/>
    <n v="300"/>
    <x v="0"/>
    <x v="5"/>
    <x v="5"/>
    <n v="1391194860"/>
    <n v="1388084862"/>
    <b v="0"/>
    <n v="11"/>
    <b v="1"/>
    <s v="music/rock"/>
    <n v="1"/>
    <n v="27.272727272727273"/>
    <x v="4"/>
    <s v="rock"/>
    <x v="0"/>
    <d v="2014-01-31T19:01:00"/>
    <x v="1822"/>
    <x v="1822"/>
    <x v="1822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x v="0"/>
    <n v="1351095976"/>
    <n v="1348503976"/>
    <b v="0"/>
    <n v="33"/>
    <b v="1"/>
    <s v="music/rock"/>
    <n v="1.1585714285714286"/>
    <n v="24.575757575757574"/>
    <x v="4"/>
    <s v="rock"/>
    <x v="0"/>
    <d v="2012-10-24T16:26:16"/>
    <x v="1823"/>
    <x v="1823"/>
    <x v="1823"/>
  </r>
  <r>
    <n v="1824"/>
    <s v="Tin Man's Broken Wisdom Fund"/>
    <s v="cd fund raiser"/>
    <x v="9"/>
    <n v="3002"/>
    <x v="0"/>
    <x v="0"/>
    <x v="0"/>
    <n v="1389146880"/>
    <n v="1387403967"/>
    <b v="0"/>
    <n v="40"/>
    <b v="1"/>
    <s v="music/rock"/>
    <n v="1.0006666666666666"/>
    <n v="75.05"/>
    <x v="4"/>
    <s v="rock"/>
    <x v="0"/>
    <d v="2014-01-08T02:08:00"/>
    <x v="1824"/>
    <x v="1824"/>
    <x v="182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x v="0"/>
    <n v="1373572903"/>
    <n v="1371585703"/>
    <b v="0"/>
    <n v="50"/>
    <b v="1"/>
    <s v="music/rock"/>
    <n v="1.0505"/>
    <n v="42.02"/>
    <x v="4"/>
    <s v="rock"/>
    <x v="0"/>
    <d v="2013-07-11T20:01:43"/>
    <x v="1825"/>
    <x v="1825"/>
    <x v="1825"/>
  </r>
  <r>
    <n v="1826"/>
    <s v="BEAR GHOST! Professional Recording! Yay!"/>
    <s v="Hear your favorite Bear Ghost in eargasmic quality!"/>
    <x v="13"/>
    <n v="2020"/>
    <x v="0"/>
    <x v="0"/>
    <x v="0"/>
    <n v="1392675017"/>
    <n v="1390083017"/>
    <b v="0"/>
    <n v="38"/>
    <b v="1"/>
    <s v="music/rock"/>
    <n v="1.01"/>
    <n v="53.157894736842103"/>
    <x v="4"/>
    <s v="rock"/>
    <x v="0"/>
    <d v="2014-02-17T22:10:17"/>
    <x v="1826"/>
    <x v="1826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x v="0"/>
    <n v="1299138561"/>
    <n v="1294818561"/>
    <b v="0"/>
    <n v="96"/>
    <b v="1"/>
    <s v="music/rock"/>
    <n v="1.0066250000000001"/>
    <n v="83.885416666666671"/>
    <x v="4"/>
    <s v="rock"/>
    <x v="0"/>
    <d v="2011-03-03T07:49:21"/>
    <x v="1827"/>
    <x v="1827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x v="0"/>
    <n v="1399672800"/>
    <n v="1396906530"/>
    <b v="0"/>
    <n v="48"/>
    <b v="1"/>
    <s v="music/rock"/>
    <n v="1.0016"/>
    <n v="417.33333333333331"/>
    <x v="4"/>
    <s v="rock"/>
    <x v="0"/>
    <d v="2014-05-09T22:00:00"/>
    <x v="1828"/>
    <x v="1828"/>
    <x v="1828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x v="0"/>
    <n v="1295647200"/>
    <n v="1291428371"/>
    <b v="0"/>
    <n v="33"/>
    <b v="1"/>
    <s v="music/rock"/>
    <n v="1.6668333333333334"/>
    <n v="75.765151515151516"/>
    <x v="4"/>
    <s v="rock"/>
    <x v="0"/>
    <d v="2011-01-21T22:00:00"/>
    <x v="1829"/>
    <x v="1829"/>
    <x v="1829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x v="0"/>
    <n v="1393259107"/>
    <n v="1390667107"/>
    <b v="0"/>
    <n v="226"/>
    <b v="1"/>
    <s v="music/rock"/>
    <n v="1.0153333333333334"/>
    <n v="67.389380530973455"/>
    <x v="4"/>
    <s v="rock"/>
    <x v="0"/>
    <d v="2014-02-24T16:25:07"/>
    <x v="1830"/>
    <x v="1830"/>
    <x v="1830"/>
  </r>
  <r>
    <n v="1831"/>
    <s v="Darling Waste Trailer Bail Out!"/>
    <s v="After a 2 year Odyssey, Darling Waste's trailer is still not home! We need $3,500 to get it through U.S. Customs!"/>
    <x v="28"/>
    <n v="1030"/>
    <x v="0"/>
    <x v="0"/>
    <x v="0"/>
    <n v="1336866863"/>
    <n v="1335570863"/>
    <b v="0"/>
    <n v="14"/>
    <b v="1"/>
    <s v="music/rock"/>
    <n v="1.03"/>
    <n v="73.571428571428569"/>
    <x v="4"/>
    <s v="rock"/>
    <x v="0"/>
    <d v="2012-05-12T23:54:23"/>
    <x v="1831"/>
    <x v="1831"/>
    <x v="183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x v="0"/>
    <n v="1299243427"/>
    <n v="1296651427"/>
    <b v="0"/>
    <n v="20"/>
    <b v="1"/>
    <s v="music/rock"/>
    <n v="1.4285714285714286"/>
    <n v="25"/>
    <x v="4"/>
    <s v="rock"/>
    <x v="0"/>
    <d v="2011-03-04T12:57:07"/>
    <x v="1832"/>
    <x v="1832"/>
    <x v="1832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x v="0"/>
    <n v="1362211140"/>
    <n v="1359421403"/>
    <b v="0"/>
    <n v="25"/>
    <b v="1"/>
    <s v="music/rock"/>
    <n v="2.625"/>
    <n v="42"/>
    <x v="4"/>
    <s v="rock"/>
    <x v="0"/>
    <d v="2013-03-02T07:59:00"/>
    <x v="1833"/>
    <x v="1833"/>
    <x v="1833"/>
  </r>
  <r>
    <n v="1834"/>
    <s v="TDJ - All Part of the Plan EP/Tour"/>
    <s v="Help us fund our first tour and promote our new EP!"/>
    <x v="3"/>
    <n v="11805"/>
    <x v="0"/>
    <x v="0"/>
    <x v="0"/>
    <n v="1422140895"/>
    <n v="1418684895"/>
    <b v="0"/>
    <n v="90"/>
    <b v="1"/>
    <s v="music/rock"/>
    <n v="1.1805000000000001"/>
    <n v="131.16666666666666"/>
    <x v="4"/>
    <s v="rock"/>
    <x v="0"/>
    <d v="2015-01-24T23:08:15"/>
    <x v="1834"/>
    <x v="1834"/>
    <x v="1834"/>
  </r>
  <r>
    <n v="1835"/>
    <s v="DIRTY LITTLE REBEL EP"/>
    <s v="WE ARE A HARD ROCK/PUNK BAND SEEKING FUNDS TO RECORD A NEW EP. _x000a__x000a_https://www.reverbnation.com/dirtylittlerebel"/>
    <x v="2"/>
    <n v="520"/>
    <x v="0"/>
    <x v="1"/>
    <x v="1"/>
    <n v="1459439471"/>
    <n v="1456851071"/>
    <b v="0"/>
    <n v="11"/>
    <b v="1"/>
    <s v="music/rock"/>
    <n v="1.04"/>
    <n v="47.272727272727273"/>
    <x v="4"/>
    <s v="rock"/>
    <x v="0"/>
    <d v="2016-03-31T15:51:11"/>
    <x v="1835"/>
    <x v="1835"/>
    <x v="1835"/>
  </r>
  <r>
    <n v="1836"/>
    <s v="KICKSTART OUR &lt;+3"/>
    <s v="Help fund our 2013 Sound &amp; Lighting Touring rig!"/>
    <x v="10"/>
    <n v="10017"/>
    <x v="0"/>
    <x v="0"/>
    <x v="0"/>
    <n v="1361129129"/>
    <n v="1359660329"/>
    <b v="0"/>
    <n v="55"/>
    <b v="1"/>
    <s v="music/rock"/>
    <n v="2.0034000000000001"/>
    <n v="182.12727272727273"/>
    <x v="4"/>
    <s v="rock"/>
    <x v="0"/>
    <d v="2013-02-17T19:25:29"/>
    <x v="1836"/>
    <x v="1836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x v="0"/>
    <n v="1332029335"/>
    <n v="1326848935"/>
    <b v="0"/>
    <n v="30"/>
    <b v="1"/>
    <s v="music/rock"/>
    <n v="3.0683333333333334"/>
    <n v="61.366666666666667"/>
    <x v="4"/>
    <s v="rock"/>
    <x v="0"/>
    <d v="2012-03-18T00:08:55"/>
    <x v="1837"/>
    <x v="1837"/>
    <x v="1837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x v="0"/>
    <n v="1317438000"/>
    <n v="1314989557"/>
    <b v="0"/>
    <n v="28"/>
    <b v="1"/>
    <s v="music/rock"/>
    <n v="1.00149"/>
    <n v="35.767499999999998"/>
    <x v="4"/>
    <s v="rock"/>
    <x v="0"/>
    <d v="2011-10-01T03:00:00"/>
    <x v="1838"/>
    <x v="1838"/>
    <x v="1838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x v="0"/>
    <n v="1475342382"/>
    <n v="1472750382"/>
    <b v="0"/>
    <n v="45"/>
    <b v="1"/>
    <s v="music/rock"/>
    <n v="2.0529999999999999"/>
    <n v="45.62222222222222"/>
    <x v="4"/>
    <s v="rock"/>
    <x v="0"/>
    <d v="2016-10-01T17:19:42"/>
    <x v="1839"/>
    <x v="1839"/>
    <x v="1839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x v="0"/>
    <n v="1367902740"/>
    <n v="1366251510"/>
    <b v="0"/>
    <n v="13"/>
    <b v="1"/>
    <s v="music/rock"/>
    <n v="1.0888888888888888"/>
    <n v="75.384615384615387"/>
    <x v="4"/>
    <s v="rock"/>
    <x v="0"/>
    <d v="2013-05-07T04:59:00"/>
    <x v="1840"/>
    <x v="1840"/>
    <x v="1840"/>
  </r>
  <r>
    <n v="1841"/>
    <s v="Hydra Effect Debut EP"/>
    <s v="Hard Rock with a Positive Message. Help us fund, release and promote our debut EP!"/>
    <x v="13"/>
    <n v="2035"/>
    <x v="0"/>
    <x v="0"/>
    <x v="0"/>
    <n v="1400561940"/>
    <n v="1397679445"/>
    <b v="0"/>
    <n v="40"/>
    <b v="1"/>
    <s v="music/rock"/>
    <n v="1.0175000000000001"/>
    <n v="50.875"/>
    <x v="4"/>
    <s v="rock"/>
    <x v="0"/>
    <d v="2014-05-20T04:59:00"/>
    <x v="1841"/>
    <x v="1841"/>
    <x v="184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x v="0"/>
    <n v="1425275940"/>
    <n v="1422371381"/>
    <b v="0"/>
    <n v="21"/>
    <b v="1"/>
    <s v="music/rock"/>
    <n v="1.2524999999999999"/>
    <n v="119.28571428571429"/>
    <x v="4"/>
    <s v="rock"/>
    <x v="0"/>
    <d v="2015-03-02T05:59:00"/>
    <x v="1842"/>
    <x v="1842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x v="0"/>
    <n v="1298245954"/>
    <n v="1295653954"/>
    <b v="0"/>
    <n v="134"/>
    <b v="1"/>
    <s v="music/rock"/>
    <n v="1.2400610000000001"/>
    <n v="92.541865671641801"/>
    <x v="4"/>
    <s v="rock"/>
    <x v="0"/>
    <d v="2011-02-20T23:52:34"/>
    <x v="1843"/>
    <x v="1843"/>
    <x v="1843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x v="0"/>
    <n v="1307761200"/>
    <n v="1304464914"/>
    <b v="0"/>
    <n v="20"/>
    <b v="1"/>
    <s v="music/rock"/>
    <n v="1.014"/>
    <n v="76.05"/>
    <x v="4"/>
    <s v="rock"/>
    <x v="0"/>
    <d v="2011-06-11T03:00:00"/>
    <x v="1844"/>
    <x v="1844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x v="0"/>
    <n v="1466139300"/>
    <n v="1464854398"/>
    <b v="0"/>
    <n v="19"/>
    <b v="1"/>
    <s v="music/rock"/>
    <n v="1"/>
    <n v="52.631578947368418"/>
    <x v="4"/>
    <s v="rock"/>
    <x v="0"/>
    <d v="2016-06-17T04:55:00"/>
    <x v="1845"/>
    <x v="1845"/>
    <x v="1845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x v="0"/>
    <n v="1355585777"/>
    <n v="1352993777"/>
    <b v="0"/>
    <n v="209"/>
    <b v="1"/>
    <s v="music/rock"/>
    <n v="1.3792666666666666"/>
    <n v="98.990430622009569"/>
    <x v="4"/>
    <s v="rock"/>
    <x v="0"/>
    <d v="2012-12-15T15:36:17"/>
    <x v="1846"/>
    <x v="1846"/>
    <x v="1846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x v="0"/>
    <n v="1429594832"/>
    <n v="1427780432"/>
    <b v="0"/>
    <n v="38"/>
    <b v="1"/>
    <s v="music/rock"/>
    <n v="1.2088000000000001"/>
    <n v="79.526315789473685"/>
    <x v="4"/>
    <s v="rock"/>
    <x v="0"/>
    <d v="2015-04-21T05:40:32"/>
    <x v="1847"/>
    <x v="1847"/>
    <x v="1847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x v="0"/>
    <n v="1312095540"/>
    <n v="1306608888"/>
    <b v="0"/>
    <n v="24"/>
    <b v="1"/>
    <s v="music/rock"/>
    <n v="1.0736666666666668"/>
    <n v="134.20833333333334"/>
    <x v="4"/>
    <s v="rock"/>
    <x v="0"/>
    <d v="2011-07-31T06:59:00"/>
    <x v="1848"/>
    <x v="1848"/>
    <x v="1848"/>
  </r>
  <r>
    <n v="1849"/>
    <s v="Release the Skyline Album"/>
    <s v="Release the Skylines is a small, local Cleveland metal band looking to record an album."/>
    <x v="43"/>
    <n v="301"/>
    <x v="0"/>
    <x v="0"/>
    <x v="0"/>
    <n v="1350505059"/>
    <n v="1347913059"/>
    <b v="0"/>
    <n v="8"/>
    <b v="1"/>
    <s v="music/rock"/>
    <n v="1.0033333333333334"/>
    <n v="37.625"/>
    <x v="4"/>
    <s v="rock"/>
    <x v="0"/>
    <d v="2012-10-17T20:17:39"/>
    <x v="1849"/>
    <x v="1849"/>
    <x v="1849"/>
  </r>
  <r>
    <n v="1850"/>
    <s v="WILKES EP"/>
    <s v="WILKES is the solo venture of HighFlightSociety singer / Disciple bassist, Jason Wilkes. This project is to fund the debut 6 song EP."/>
    <x v="7"/>
    <n v="9137"/>
    <x v="0"/>
    <x v="0"/>
    <x v="0"/>
    <n v="1405033300"/>
    <n v="1402441300"/>
    <b v="0"/>
    <n v="179"/>
    <b v="1"/>
    <s v="music/rock"/>
    <n v="1.0152222222222222"/>
    <n v="51.044692737430168"/>
    <x v="4"/>
    <s v="rock"/>
    <x v="0"/>
    <d v="2014-07-10T23:01:40"/>
    <x v="1850"/>
    <x v="1850"/>
    <x v="185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x v="0"/>
    <n v="1406509200"/>
    <n v="1404769538"/>
    <b v="0"/>
    <n v="26"/>
    <b v="1"/>
    <s v="music/rock"/>
    <n v="1.0007692307692309"/>
    <n v="50.03846153846154"/>
    <x v="4"/>
    <s v="rock"/>
    <x v="0"/>
    <d v="2014-07-28T01:00:00"/>
    <x v="1851"/>
    <x v="1851"/>
    <x v="185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x v="0"/>
    <n v="1429920000"/>
    <n v="1426703452"/>
    <b v="0"/>
    <n v="131"/>
    <b v="1"/>
    <s v="music/rock"/>
    <n v="1.1696666666666666"/>
    <n v="133.93129770992365"/>
    <x v="4"/>
    <s v="rock"/>
    <x v="0"/>
    <d v="2015-04-25T00:00:00"/>
    <x v="1852"/>
    <x v="1852"/>
    <x v="1852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x v="0"/>
    <n v="1352860017"/>
    <n v="1348536417"/>
    <b v="0"/>
    <n v="14"/>
    <b v="1"/>
    <s v="music/rock"/>
    <n v="1.01875"/>
    <n v="58.214285714285715"/>
    <x v="4"/>
    <s v="rock"/>
    <x v="0"/>
    <d v="2012-11-14T02:26:57"/>
    <x v="1853"/>
    <x v="1853"/>
    <x v="1853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x v="0"/>
    <n v="1369355437"/>
    <n v="1366763437"/>
    <b v="0"/>
    <n v="174"/>
    <b v="1"/>
    <s v="music/rock"/>
    <n v="1.0212366666666666"/>
    <n v="88.037643678160919"/>
    <x v="4"/>
    <s v="rock"/>
    <x v="0"/>
    <d v="2013-05-24T00:30:37"/>
    <x v="1854"/>
    <x v="1854"/>
    <x v="1854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x v="5"/>
    <n v="1389012940"/>
    <n v="1385124940"/>
    <b v="0"/>
    <n v="191"/>
    <b v="1"/>
    <s v="music/rock"/>
    <n v="1.5405897142857143"/>
    <n v="70.576753926701571"/>
    <x v="4"/>
    <s v="rock"/>
    <x v="0"/>
    <d v="2014-01-06T12:55:40"/>
    <x v="1855"/>
    <x v="1855"/>
    <x v="1855"/>
  </r>
  <r>
    <n v="1856"/>
    <s v="Lazy Sunday"/>
    <s v="We are an independent band who needs your help for the production of our new album, so we can share our music with you lovely people :)"/>
    <x v="13"/>
    <n v="2025"/>
    <x v="0"/>
    <x v="0"/>
    <x v="0"/>
    <n v="1405715472"/>
    <n v="1403901072"/>
    <b v="0"/>
    <n v="38"/>
    <b v="1"/>
    <s v="music/rock"/>
    <n v="1.0125"/>
    <n v="53.289473684210527"/>
    <x v="4"/>
    <s v="rock"/>
    <x v="0"/>
    <d v="2014-07-18T20:31:12"/>
    <x v="1856"/>
    <x v="1856"/>
    <x v="1856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x v="0"/>
    <n v="1410546413"/>
    <n v="1407954413"/>
    <b v="0"/>
    <n v="22"/>
    <b v="1"/>
    <s v="music/rock"/>
    <n v="1"/>
    <n v="136.36363636363637"/>
    <x v="4"/>
    <s v="rock"/>
    <x v="0"/>
    <d v="2014-09-12T18:26:53"/>
    <x v="1857"/>
    <x v="1857"/>
    <x v="1857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x v="0"/>
    <n v="1324014521"/>
    <n v="1318826921"/>
    <b v="0"/>
    <n v="149"/>
    <b v="1"/>
    <s v="music/rock"/>
    <n v="1.0874800874800874"/>
    <n v="40.547315436241611"/>
    <x v="4"/>
    <s v="rock"/>
    <x v="0"/>
    <d v="2011-12-16T05:48:41"/>
    <x v="1858"/>
    <x v="1858"/>
    <x v="1858"/>
  </r>
  <r>
    <n v="1859"/>
    <s v="Queen Kwong Tour to London and Paris"/>
    <s v="Queen Kwong is going ON TOUR to London and Paris!"/>
    <x v="9"/>
    <n v="3955"/>
    <x v="0"/>
    <x v="0"/>
    <x v="0"/>
    <n v="1316716129"/>
    <n v="1314124129"/>
    <b v="0"/>
    <n v="56"/>
    <b v="1"/>
    <s v="music/rock"/>
    <n v="1.3183333333333334"/>
    <n v="70.625"/>
    <x v="4"/>
    <s v="rock"/>
    <x v="0"/>
    <d v="2011-09-22T18:28:49"/>
    <x v="1859"/>
    <x v="1859"/>
    <x v="1859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x v="0"/>
    <n v="1391706084"/>
    <n v="1389891684"/>
    <b v="0"/>
    <n v="19"/>
    <b v="1"/>
    <s v="music/rock"/>
    <n v="1.3346666666666667"/>
    <n v="52.684210526315788"/>
    <x v="4"/>
    <s v="rock"/>
    <x v="0"/>
    <d v="2014-02-06T17:01:24"/>
    <x v="1860"/>
    <x v="1860"/>
    <x v="1860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x v="1"/>
    <n v="1422256341"/>
    <n v="1419664341"/>
    <b v="0"/>
    <n v="0"/>
    <b v="0"/>
    <s v="games/mobile games"/>
    <n v="0"/>
    <n v="0"/>
    <x v="6"/>
    <s v="mobile games"/>
    <x v="2"/>
    <d v="2015-01-26T07:12:21"/>
    <x v="1861"/>
    <x v="1861"/>
    <x v="186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x v="0"/>
    <n v="1488958200"/>
    <n v="1484912974"/>
    <b v="0"/>
    <n v="16"/>
    <b v="0"/>
    <s v="games/mobile games"/>
    <n v="8.0833333333333326E-2"/>
    <n v="90.9375"/>
    <x v="6"/>
    <s v="mobile games"/>
    <x v="2"/>
    <d v="2017-03-08T07:30:00"/>
    <x v="1862"/>
    <x v="1862"/>
    <x v="1862"/>
  </r>
  <r>
    <n v="1863"/>
    <s v="Project: 20M813"/>
    <s v="This is an Android game where you take control of the zombies and try to eat your way to world domination!"/>
    <x v="30"/>
    <n v="10"/>
    <x v="2"/>
    <x v="0"/>
    <x v="0"/>
    <n v="1402600085"/>
    <n v="1400008085"/>
    <b v="0"/>
    <n v="2"/>
    <b v="0"/>
    <s v="games/mobile games"/>
    <n v="4.0000000000000001E-3"/>
    <n v="5"/>
    <x v="6"/>
    <s v="mobile games"/>
    <x v="2"/>
    <d v="2014-06-12T19:08:05"/>
    <x v="1863"/>
    <x v="1863"/>
    <x v="186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x v="0"/>
    <n v="1399223500"/>
    <n v="1396631500"/>
    <b v="0"/>
    <n v="48"/>
    <b v="0"/>
    <s v="games/mobile games"/>
    <n v="0.42892307692307691"/>
    <n v="58.083333333333336"/>
    <x v="6"/>
    <s v="mobile games"/>
    <x v="2"/>
    <d v="2014-05-04T17:11:40"/>
    <x v="1864"/>
    <x v="1864"/>
    <x v="1864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x v="1"/>
    <n v="1478425747"/>
    <n v="1475398147"/>
    <b v="0"/>
    <n v="2"/>
    <b v="0"/>
    <s v="games/mobile games"/>
    <n v="3.6363636363636364E-5"/>
    <n v="2"/>
    <x v="6"/>
    <s v="mobile games"/>
    <x v="2"/>
    <d v="2016-11-06T09:49:07"/>
    <x v="1865"/>
    <x v="1865"/>
    <x v="1865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x v="0"/>
    <n v="1488340800"/>
    <n v="1483768497"/>
    <b v="0"/>
    <n v="2"/>
    <b v="0"/>
    <s v="games/mobile games"/>
    <n v="5.0000000000000001E-3"/>
    <n v="62.5"/>
    <x v="6"/>
    <s v="mobile games"/>
    <x v="2"/>
    <d v="2017-03-01T04:00:00"/>
    <x v="1866"/>
    <x v="1866"/>
    <x v="1866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x v="0"/>
    <n v="1478383912"/>
    <n v="1475791912"/>
    <b v="0"/>
    <n v="1"/>
    <b v="0"/>
    <s v="games/mobile games"/>
    <n v="5.0000000000000001E-4"/>
    <n v="10"/>
    <x v="6"/>
    <s v="mobile games"/>
    <x v="2"/>
    <d v="2016-11-05T22:11:52"/>
    <x v="1867"/>
    <x v="1867"/>
    <x v="1867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x v="0"/>
    <n v="1450166340"/>
    <n v="1448044925"/>
    <b v="0"/>
    <n v="17"/>
    <b v="0"/>
    <s v="games/mobile games"/>
    <n v="4.8680000000000001E-2"/>
    <n v="71.588235294117652"/>
    <x v="6"/>
    <s v="mobile games"/>
    <x v="2"/>
    <d v="2015-12-15T07:59:00"/>
    <x v="1868"/>
    <x v="1868"/>
    <x v="186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x v="0"/>
    <n v="1483488249"/>
    <n v="1480896249"/>
    <b v="0"/>
    <n v="0"/>
    <b v="0"/>
    <s v="games/mobile games"/>
    <n v="0"/>
    <n v="0"/>
    <x v="6"/>
    <s v="mobile games"/>
    <x v="2"/>
    <d v="2017-01-04T00:04:09"/>
    <x v="1869"/>
    <x v="1869"/>
    <x v="186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x v="0"/>
    <n v="1454213820"/>
    <n v="1451723535"/>
    <b v="0"/>
    <n v="11"/>
    <b v="0"/>
    <s v="games/mobile games"/>
    <n v="0.10314285714285715"/>
    <n v="32.81818181818182"/>
    <x v="6"/>
    <s v="mobile games"/>
    <x v="2"/>
    <d v="2016-01-31T04:17:00"/>
    <x v="1870"/>
    <x v="1870"/>
    <x v="187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x v="0"/>
    <n v="1416512901"/>
    <n v="1413053301"/>
    <b v="0"/>
    <n v="95"/>
    <b v="0"/>
    <s v="games/mobile games"/>
    <n v="0.7178461538461538"/>
    <n v="49.11578947368421"/>
    <x v="6"/>
    <s v="mobile games"/>
    <x v="2"/>
    <d v="2014-11-20T19:48:21"/>
    <x v="1871"/>
    <x v="1871"/>
    <x v="1871"/>
  </r>
  <r>
    <n v="1872"/>
    <s v="ZombieTime!"/>
    <s v="A Top-View Action game where you play as Bob, the FIRST zombie to rise from the grave. Bring chaos to town, feast and don't die again."/>
    <x v="22"/>
    <n v="212"/>
    <x v="2"/>
    <x v="0"/>
    <x v="0"/>
    <n v="1435633602"/>
    <n v="1433041602"/>
    <b v="0"/>
    <n v="13"/>
    <b v="0"/>
    <s v="games/mobile games"/>
    <n v="1.06E-2"/>
    <n v="16.307692307692307"/>
    <x v="6"/>
    <s v="mobile games"/>
    <x v="2"/>
    <d v="2015-06-30T03:06:42"/>
    <x v="1872"/>
    <x v="1872"/>
    <x v="1872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x v="5"/>
    <n v="1436373900"/>
    <n v="1433861210"/>
    <b v="0"/>
    <n v="2"/>
    <b v="0"/>
    <s v="games/mobile games"/>
    <n v="4.4999999999999997E-3"/>
    <n v="18"/>
    <x v="6"/>
    <s v="mobile games"/>
    <x v="2"/>
    <d v="2015-07-08T16:45:00"/>
    <x v="1873"/>
    <x v="1873"/>
    <x v="1873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x v="0"/>
    <n v="1467155733"/>
    <n v="1465427733"/>
    <b v="0"/>
    <n v="2"/>
    <b v="0"/>
    <s v="games/mobile games"/>
    <n v="1.6249999999999999E-4"/>
    <n v="13"/>
    <x v="6"/>
    <s v="mobile games"/>
    <x v="2"/>
    <d v="2016-06-28T23:15:33"/>
    <x v="1874"/>
    <x v="1874"/>
    <x v="1874"/>
  </r>
  <r>
    <n v="1875"/>
    <s v="Claws &amp; Fins"/>
    <s v="Sea opposition of Crab's family and angry fishes. Who is going to win, and who is going to loose ?!"/>
    <x v="3"/>
    <n v="51"/>
    <x v="2"/>
    <x v="0"/>
    <x v="0"/>
    <n v="1470519308"/>
    <n v="1465335308"/>
    <b v="0"/>
    <n v="3"/>
    <b v="0"/>
    <s v="games/mobile games"/>
    <n v="5.1000000000000004E-3"/>
    <n v="17"/>
    <x v="6"/>
    <s v="mobile games"/>
    <x v="2"/>
    <d v="2016-08-06T21:35:08"/>
    <x v="1875"/>
    <x v="1875"/>
    <x v="1875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x v="2"/>
    <n v="1402901405"/>
    <n v="1400309405"/>
    <b v="0"/>
    <n v="0"/>
    <b v="0"/>
    <s v="games/mobile games"/>
    <n v="0"/>
    <n v="0"/>
    <x v="6"/>
    <s v="mobile games"/>
    <x v="2"/>
    <d v="2014-06-16T06:50:05"/>
    <x v="1876"/>
    <x v="1876"/>
    <x v="1876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x v="0"/>
    <n v="1425170525"/>
    <n v="1422664925"/>
    <b v="0"/>
    <n v="0"/>
    <b v="0"/>
    <s v="games/mobile games"/>
    <n v="0"/>
    <n v="0"/>
    <x v="6"/>
    <s v="mobile games"/>
    <x v="2"/>
    <d v="2015-03-01T00:42:05"/>
    <x v="1877"/>
    <x v="1877"/>
    <x v="1877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x v="2"/>
    <n v="1402618355"/>
    <n v="1400026355"/>
    <b v="0"/>
    <n v="0"/>
    <b v="0"/>
    <s v="games/mobile games"/>
    <n v="0"/>
    <n v="0"/>
    <x v="6"/>
    <s v="mobile games"/>
    <x v="2"/>
    <d v="2014-06-13T00:12:35"/>
    <x v="1878"/>
    <x v="1878"/>
    <x v="1878"/>
  </r>
  <r>
    <n v="1879"/>
    <s v="Alex and More"/>
    <s v="Juego de plataformas con 20 personajes. Cada personaje tiene cuatro habilidades distintas al resto de personajes y sus propias voces."/>
    <x v="10"/>
    <n v="6"/>
    <x v="2"/>
    <x v="3"/>
    <x v="3"/>
    <n v="1457966129"/>
    <n v="1455377729"/>
    <b v="0"/>
    <n v="2"/>
    <b v="0"/>
    <s v="games/mobile games"/>
    <n v="1.1999999999999999E-3"/>
    <n v="3"/>
    <x v="6"/>
    <s v="mobile games"/>
    <x v="2"/>
    <d v="2016-03-14T14:35:29"/>
    <x v="1879"/>
    <x v="1879"/>
    <x v="1879"/>
  </r>
  <r>
    <n v="1880"/>
    <s v="Sim Betting Football"/>
    <s v="Sim Betting Football is the only football (soccer) betting simulation  game."/>
    <x v="10"/>
    <n v="1004"/>
    <x v="2"/>
    <x v="1"/>
    <x v="1"/>
    <n v="1459341380"/>
    <n v="1456839380"/>
    <b v="0"/>
    <n v="24"/>
    <b v="0"/>
    <s v="games/mobile games"/>
    <n v="0.20080000000000001"/>
    <n v="41.833333333333336"/>
    <x v="6"/>
    <s v="mobile games"/>
    <x v="2"/>
    <d v="2016-03-30T12:36:20"/>
    <x v="1880"/>
    <x v="1880"/>
    <x v="1880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x v="0"/>
    <n v="1425955189"/>
    <n v="1423366789"/>
    <b v="0"/>
    <n v="70"/>
    <b v="1"/>
    <s v="music/indie rock"/>
    <n v="1.726845"/>
    <n v="49.338428571428572"/>
    <x v="4"/>
    <s v="indie rock"/>
    <x v="0"/>
    <d v="2015-03-10T02:39:49"/>
    <x v="1881"/>
    <x v="1881"/>
    <x v="1881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x v="0"/>
    <n v="1341964080"/>
    <n v="1339109212"/>
    <b v="0"/>
    <n v="81"/>
    <b v="1"/>
    <s v="music/indie rock"/>
    <n v="1.008955223880597"/>
    <n v="41.728395061728392"/>
    <x v="4"/>
    <s v="indie rock"/>
    <x v="0"/>
    <d v="2012-07-10T23:48:00"/>
    <x v="1882"/>
    <x v="1882"/>
    <x v="1882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x v="0"/>
    <n v="1333921508"/>
    <n v="1331333108"/>
    <b v="0"/>
    <n v="32"/>
    <b v="1"/>
    <s v="music/indie rock"/>
    <n v="1.0480480480480481"/>
    <n v="32.71875"/>
    <x v="4"/>
    <s v="indie rock"/>
    <x v="0"/>
    <d v="2012-04-08T21:45:08"/>
    <x v="1883"/>
    <x v="1883"/>
    <x v="1883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x v="0"/>
    <n v="1354017600"/>
    <n v="1350967535"/>
    <b v="0"/>
    <n v="26"/>
    <b v="1"/>
    <s v="music/indie rock"/>
    <n v="1.351"/>
    <n v="51.96153846153846"/>
    <x v="4"/>
    <s v="indie rock"/>
    <x v="0"/>
    <d v="2012-11-27T12:00:00"/>
    <x v="1884"/>
    <x v="1884"/>
    <x v="188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x v="0"/>
    <n v="1344636000"/>
    <n v="1341800110"/>
    <b v="0"/>
    <n v="105"/>
    <b v="1"/>
    <s v="music/indie rock"/>
    <n v="1.1632786885245903"/>
    <n v="50.685714285714283"/>
    <x v="4"/>
    <s v="indie rock"/>
    <x v="0"/>
    <d v="2012-08-10T22:00:00"/>
    <x v="1885"/>
    <x v="1885"/>
    <x v="188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x v="0"/>
    <n v="1415832338"/>
    <n v="1413236738"/>
    <b v="0"/>
    <n v="29"/>
    <b v="1"/>
    <s v="music/indie rock"/>
    <n v="1.0208333333333333"/>
    <n v="42.241379310344826"/>
    <x v="4"/>
    <s v="indie rock"/>
    <x v="0"/>
    <d v="2014-11-12T22:45:38"/>
    <x v="1886"/>
    <x v="1886"/>
    <x v="1886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x v="3"/>
    <n v="1449178200"/>
    <n v="1447614732"/>
    <b v="0"/>
    <n v="8"/>
    <b v="1"/>
    <s v="music/indie rock"/>
    <n v="1.1116666666666666"/>
    <n v="416.875"/>
    <x v="4"/>
    <s v="indie rock"/>
    <x v="0"/>
    <d v="2015-12-03T21:30:00"/>
    <x v="1887"/>
    <x v="1887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x v="0"/>
    <n v="1275368340"/>
    <n v="1272692732"/>
    <b v="0"/>
    <n v="89"/>
    <b v="1"/>
    <s v="music/indie rock"/>
    <n v="1.6608000000000001"/>
    <n v="46.651685393258425"/>
    <x v="4"/>
    <s v="indie rock"/>
    <x v="0"/>
    <d v="2010-06-01T04:59:00"/>
    <x v="1888"/>
    <x v="1888"/>
    <x v="1888"/>
  </r>
  <r>
    <n v="1889"/>
    <s v="LittleBear"/>
    <s v="Sweeping epic melodies. I want to incorporate all my influences into one album I have been writing for 90 days now and ready to record!"/>
    <x v="13"/>
    <n v="2132"/>
    <x v="0"/>
    <x v="0"/>
    <x v="0"/>
    <n v="1363024946"/>
    <n v="1359140546"/>
    <b v="0"/>
    <n v="44"/>
    <b v="1"/>
    <s v="music/indie rock"/>
    <n v="1.0660000000000001"/>
    <n v="48.454545454545453"/>
    <x v="4"/>
    <s v="indie rock"/>
    <x v="0"/>
    <d v="2013-03-11T18:02:26"/>
    <x v="1889"/>
    <x v="1889"/>
    <x v="1889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x v="0"/>
    <n v="1355597528"/>
    <n v="1353005528"/>
    <b v="0"/>
    <n v="246"/>
    <b v="1"/>
    <s v="music/indie rock"/>
    <n v="1.4458441666666668"/>
    <n v="70.5289837398374"/>
    <x v="4"/>
    <s v="indie rock"/>
    <x v="0"/>
    <d v="2012-12-15T18:52:08"/>
    <x v="1890"/>
    <x v="1890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x v="0"/>
    <n v="1279778400"/>
    <n v="1275851354"/>
    <b v="0"/>
    <n v="120"/>
    <b v="1"/>
    <s v="music/indie rock"/>
    <n v="1.0555000000000001"/>
    <n v="87.958333333333329"/>
    <x v="4"/>
    <s v="indie rock"/>
    <x v="0"/>
    <d v="2010-07-22T06:00:00"/>
    <x v="1891"/>
    <x v="1891"/>
    <x v="1891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x v="0"/>
    <n v="1307459881"/>
    <n v="1304867881"/>
    <b v="0"/>
    <n v="26"/>
    <b v="1"/>
    <s v="music/indie rock"/>
    <n v="1.3660000000000001"/>
    <n v="26.26923076923077"/>
    <x v="4"/>
    <s v="indie rock"/>
    <x v="0"/>
    <d v="2011-06-07T15:18:01"/>
    <x v="1892"/>
    <x v="1892"/>
    <x v="1892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x v="0"/>
    <n v="1302926340"/>
    <n v="1301524585"/>
    <b v="0"/>
    <n v="45"/>
    <b v="1"/>
    <s v="music/indie rock"/>
    <n v="1.04"/>
    <n v="57.777777777777779"/>
    <x v="4"/>
    <s v="indie rock"/>
    <x v="0"/>
    <d v="2011-04-16T03:59:00"/>
    <x v="1893"/>
    <x v="1893"/>
    <x v="1893"/>
  </r>
  <r>
    <n v="1894"/>
    <s v="Help me release my first 3 song EP!!"/>
    <s v="Im trying to raise $1000 for a 3 song EP in a studio!"/>
    <x v="28"/>
    <n v="1145"/>
    <x v="0"/>
    <x v="0"/>
    <x v="0"/>
    <n v="1329082983"/>
    <n v="1326404583"/>
    <b v="0"/>
    <n v="20"/>
    <b v="1"/>
    <s v="music/indie rock"/>
    <n v="1.145"/>
    <n v="57.25"/>
    <x v="4"/>
    <s v="indie rock"/>
    <x v="0"/>
    <d v="2012-02-12T21:43:03"/>
    <x v="1894"/>
    <x v="1894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x v="0"/>
    <n v="1445363722"/>
    <n v="1442771722"/>
    <b v="0"/>
    <n v="47"/>
    <b v="1"/>
    <s v="music/indie rock"/>
    <n v="1.0171957671957672"/>
    <n v="196.34042553191489"/>
    <x v="4"/>
    <s v="indie rock"/>
    <x v="0"/>
    <d v="2015-10-20T17:55:22"/>
    <x v="1895"/>
    <x v="1895"/>
    <x v="1895"/>
  </r>
  <r>
    <n v="1896"/>
    <s v="the bridge"/>
    <s v="My barely anticipated second album of self produced songs is ready to go.  Just need a little help to cover mastering, artwork etc."/>
    <x v="298"/>
    <n v="559"/>
    <x v="0"/>
    <x v="0"/>
    <x v="0"/>
    <n v="1334250165"/>
    <n v="1331658165"/>
    <b v="0"/>
    <n v="13"/>
    <b v="1"/>
    <s v="music/indie rock"/>
    <n v="1.2394678492239468"/>
    <n v="43"/>
    <x v="4"/>
    <s v="indie rock"/>
    <x v="0"/>
    <d v="2012-04-12T17:02:45"/>
    <x v="1896"/>
    <x v="1896"/>
    <x v="1896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x v="0"/>
    <n v="1393966800"/>
    <n v="1392040806"/>
    <b v="0"/>
    <n v="183"/>
    <b v="1"/>
    <s v="music/indie rock"/>
    <n v="1.0245669291338582"/>
    <n v="35.551912568306008"/>
    <x v="4"/>
    <s v="indie rock"/>
    <x v="0"/>
    <d v="2014-03-04T21:00:00"/>
    <x v="1897"/>
    <x v="1897"/>
    <x v="1897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x v="0"/>
    <n v="1454349600"/>
    <n v="1451277473"/>
    <b v="0"/>
    <n v="21"/>
    <b v="1"/>
    <s v="music/indie rock"/>
    <n v="1.4450000000000001"/>
    <n v="68.80952380952381"/>
    <x v="4"/>
    <s v="indie rock"/>
    <x v="0"/>
    <d v="2016-02-01T18:00:00"/>
    <x v="1898"/>
    <x v="1898"/>
    <x v="1898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x v="0"/>
    <n v="1427319366"/>
    <n v="1424730966"/>
    <b v="0"/>
    <n v="42"/>
    <b v="1"/>
    <s v="music/indie rock"/>
    <n v="1.3333333333333333"/>
    <n v="28.571428571428573"/>
    <x v="4"/>
    <s v="indie rock"/>
    <x v="0"/>
    <d v="2015-03-25T21:36:06"/>
    <x v="1899"/>
    <x v="1899"/>
    <x v="1899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x v="0"/>
    <n v="1349517540"/>
    <n v="1347137731"/>
    <b v="0"/>
    <n v="54"/>
    <b v="1"/>
    <s v="music/indie rock"/>
    <n v="1.0936440000000001"/>
    <n v="50.631666666666668"/>
    <x v="4"/>
    <s v="indie rock"/>
    <x v="0"/>
    <d v="2012-10-06T09:59:00"/>
    <x v="1900"/>
    <x v="1900"/>
    <x v="19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x v="1"/>
    <n v="1432299600"/>
    <n v="1429707729"/>
    <b v="0"/>
    <n v="25"/>
    <b v="0"/>
    <s v="technology/gadgets"/>
    <n v="2.696969696969697E-2"/>
    <n v="106.8"/>
    <x v="2"/>
    <s v="gadgets"/>
    <x v="2"/>
    <d v="2015-05-22T13:00:00"/>
    <x v="1901"/>
    <x v="1901"/>
    <x v="1901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x v="3"/>
    <n v="1425495447"/>
    <n v="1422903447"/>
    <b v="0"/>
    <n v="3"/>
    <b v="0"/>
    <s v="technology/gadgets"/>
    <n v="1.2E-2"/>
    <n v="4"/>
    <x v="2"/>
    <s v="gadgets"/>
    <x v="2"/>
    <d v="2015-03-04T18:57:27"/>
    <x v="1902"/>
    <x v="1902"/>
    <x v="1902"/>
  </r>
  <r>
    <n v="1903"/>
    <s v="MiPointer"/>
    <s v="A cool smart laser pointer for presenting professionals. Unique by design, widest functional coverage for both IOS and Android."/>
    <x v="9"/>
    <n v="1398"/>
    <x v="2"/>
    <x v="0"/>
    <x v="0"/>
    <n v="1485541791"/>
    <n v="1480357791"/>
    <b v="0"/>
    <n v="41"/>
    <b v="0"/>
    <s v="technology/gadgets"/>
    <n v="0.46600000000000003"/>
    <n v="34.097560975609753"/>
    <x v="2"/>
    <s v="gadgets"/>
    <x v="2"/>
    <d v="2017-01-27T18:29:51"/>
    <x v="1903"/>
    <x v="1903"/>
    <x v="1903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x v="0"/>
    <n v="1451752021"/>
    <n v="1447864021"/>
    <b v="0"/>
    <n v="2"/>
    <b v="0"/>
    <s v="technology/gadgets"/>
    <n v="1E-3"/>
    <n v="25"/>
    <x v="2"/>
    <s v="gadgets"/>
    <x v="2"/>
    <d v="2016-01-02T16:27:01"/>
    <x v="1904"/>
    <x v="1904"/>
    <x v="1904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x v="0"/>
    <n v="1410127994"/>
    <n v="1407535994"/>
    <b v="0"/>
    <n v="4"/>
    <b v="0"/>
    <s v="technology/gadgets"/>
    <n v="1.6800000000000001E-3"/>
    <n v="10.5"/>
    <x v="2"/>
    <s v="gadgets"/>
    <x v="2"/>
    <d v="2014-09-07T22:13:14"/>
    <x v="1905"/>
    <x v="1905"/>
    <x v="1905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x v="0"/>
    <n v="1466697983"/>
    <n v="1464105983"/>
    <b v="0"/>
    <n v="99"/>
    <b v="0"/>
    <s v="technology/gadgets"/>
    <n v="0.42759999999999998"/>
    <n v="215.95959595959596"/>
    <x v="2"/>
    <s v="gadgets"/>
    <x v="2"/>
    <d v="2016-06-23T16:06:23"/>
    <x v="1906"/>
    <x v="1906"/>
    <x v="1906"/>
  </r>
  <r>
    <n v="1907"/>
    <s v="Litter-Buddy"/>
    <s v="Litter-Buddy is great economical alternative to leading pet waste disposal systems with cartridge bag elements."/>
    <x v="11"/>
    <n v="85"/>
    <x v="2"/>
    <x v="0"/>
    <x v="0"/>
    <n v="1400853925"/>
    <n v="1399557925"/>
    <b v="0"/>
    <n v="4"/>
    <b v="0"/>
    <s v="technology/gadgets"/>
    <n v="2.8333333333333335E-3"/>
    <n v="21.25"/>
    <x v="2"/>
    <s v="gadgets"/>
    <x v="2"/>
    <d v="2014-05-23T14:05:25"/>
    <x v="1907"/>
    <x v="1907"/>
    <x v="1907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x v="0"/>
    <n v="1483048900"/>
    <n v="1480456900"/>
    <b v="0"/>
    <n v="4"/>
    <b v="0"/>
    <s v="technology/gadgets"/>
    <n v="1.7319999999999999E-2"/>
    <n v="108.25"/>
    <x v="2"/>
    <s v="gadgets"/>
    <x v="2"/>
    <d v="2016-12-29T22:01:40"/>
    <x v="1908"/>
    <x v="1908"/>
    <x v="1908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x v="0"/>
    <n v="1414059479"/>
    <n v="1411467479"/>
    <b v="0"/>
    <n v="38"/>
    <b v="0"/>
    <s v="technology/gadgets"/>
    <n v="0.14111428571428572"/>
    <n v="129.97368421052633"/>
    <x v="2"/>
    <s v="gadgets"/>
    <x v="2"/>
    <d v="2014-10-23T10:17:59"/>
    <x v="1909"/>
    <x v="1909"/>
    <x v="190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x v="3"/>
    <n v="1446331500"/>
    <n v="1442531217"/>
    <b v="0"/>
    <n v="285"/>
    <b v="0"/>
    <s v="technology/gadgets"/>
    <n v="0.39395294117647056"/>
    <n v="117.49473684210527"/>
    <x v="2"/>
    <s v="gadgets"/>
    <x v="2"/>
    <d v="2015-10-31T22:45:00"/>
    <x v="1910"/>
    <x v="1910"/>
    <x v="1910"/>
  </r>
  <r>
    <n v="1911"/>
    <s v="Charge Furniture"/>
    <s v="Charge furniture, making it simple and comfortable to charge your USB devices without leaving the comfort of your couch or armchair"/>
    <x v="301"/>
    <n v="10"/>
    <x v="2"/>
    <x v="4"/>
    <x v="4"/>
    <n v="1407545334"/>
    <n v="1404953334"/>
    <b v="0"/>
    <n v="1"/>
    <b v="0"/>
    <s v="technology/gadgets"/>
    <n v="2.3529411764705883E-4"/>
    <n v="10"/>
    <x v="2"/>
    <s v="gadgets"/>
    <x v="2"/>
    <d v="2014-08-09T00:48:54"/>
    <x v="1911"/>
    <x v="1911"/>
    <x v="1911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x v="0"/>
    <n v="1433395560"/>
    <n v="1430803560"/>
    <b v="0"/>
    <n v="42"/>
    <b v="0"/>
    <s v="technology/gadgets"/>
    <n v="0.59299999999999997"/>
    <n v="70.595238095238102"/>
    <x v="2"/>
    <s v="gadgets"/>
    <x v="2"/>
    <d v="2015-06-04T05:26:00"/>
    <x v="1912"/>
    <x v="1912"/>
    <x v="1912"/>
  </r>
  <r>
    <n v="1913"/>
    <s v="Tibio - Spreading warmth in everyones home"/>
    <s v="Tibio is a revolutionary new product designed to solve an age old problem."/>
    <x v="240"/>
    <n v="637"/>
    <x v="2"/>
    <x v="1"/>
    <x v="1"/>
    <n v="1412770578"/>
    <n v="1410178578"/>
    <b v="0"/>
    <n v="26"/>
    <b v="0"/>
    <s v="technology/gadgets"/>
    <n v="1.3270833333333334E-2"/>
    <n v="24.5"/>
    <x v="2"/>
    <s v="gadgets"/>
    <x v="2"/>
    <d v="2014-10-08T12:16:18"/>
    <x v="1913"/>
    <x v="1913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x v="0"/>
    <n v="1414814340"/>
    <n v="1413519073"/>
    <b v="0"/>
    <n v="2"/>
    <b v="0"/>
    <s v="technology/gadgets"/>
    <n v="9.0090090090090086E-2"/>
    <n v="30"/>
    <x v="2"/>
    <s v="gadgets"/>
    <x v="2"/>
    <d v="2014-11-01T03:59:00"/>
    <x v="1914"/>
    <x v="1914"/>
    <x v="1914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x v="0"/>
    <n v="1409620222"/>
    <n v="1407892222"/>
    <b v="0"/>
    <n v="4"/>
    <b v="0"/>
    <s v="technology/gadgets"/>
    <n v="1.6E-2"/>
    <n v="2"/>
    <x v="2"/>
    <s v="gadgets"/>
    <x v="2"/>
    <d v="2014-09-02T01:10:22"/>
    <x v="1915"/>
    <x v="1915"/>
    <x v="1915"/>
  </r>
  <r>
    <n v="1916"/>
    <s v="The Paint Can Holder by U.S. Green Products"/>
    <s v="The Paint Can Holder Makes Painting Easier and Safer on Extension Ladders."/>
    <x v="22"/>
    <n v="102"/>
    <x v="2"/>
    <x v="0"/>
    <x v="0"/>
    <n v="1478542375"/>
    <n v="1476378775"/>
    <b v="0"/>
    <n v="6"/>
    <b v="0"/>
    <s v="technology/gadgets"/>
    <n v="5.1000000000000004E-3"/>
    <n v="17"/>
    <x v="2"/>
    <s v="gadgets"/>
    <x v="2"/>
    <d v="2016-11-07T18:12:55"/>
    <x v="1916"/>
    <x v="1916"/>
    <x v="1916"/>
  </r>
  <r>
    <n v="1917"/>
    <s v="Chronovisor:The MOST innovative watch for night time reading"/>
    <s v="Let's build a legendary brand altogether"/>
    <x v="303"/>
    <n v="205025"/>
    <x v="2"/>
    <x v="7"/>
    <x v="6"/>
    <n v="1486708133"/>
    <n v="1484116133"/>
    <b v="0"/>
    <n v="70"/>
    <b v="0"/>
    <s v="technology/gadgets"/>
    <n v="0.52570512820512816"/>
    <n v="2928.9285714285716"/>
    <x v="2"/>
    <s v="gadgets"/>
    <x v="2"/>
    <d v="2017-02-10T06:28:53"/>
    <x v="1917"/>
    <x v="1917"/>
    <x v="1917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x v="0"/>
    <n v="1407869851"/>
    <n v="1404845851"/>
    <b v="0"/>
    <n v="9"/>
    <b v="0"/>
    <s v="technology/gadgets"/>
    <n v="1.04E-2"/>
    <n v="28.888888888888889"/>
    <x v="2"/>
    <s v="gadgets"/>
    <x v="2"/>
    <d v="2014-08-12T18:57:31"/>
    <x v="1918"/>
    <x v="1918"/>
    <x v="1918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x v="0"/>
    <n v="1432069249"/>
    <n v="1429477249"/>
    <b v="0"/>
    <n v="8"/>
    <b v="0"/>
    <s v="technology/gadgets"/>
    <n v="0.47399999999999998"/>
    <n v="29.625"/>
    <x v="2"/>
    <s v="gadgets"/>
    <x v="2"/>
    <d v="2015-05-19T21:00:49"/>
    <x v="1919"/>
    <x v="1919"/>
    <x v="1919"/>
  </r>
  <r>
    <n v="1920"/>
    <s v="Brightside - Side lighting for cyclists"/>
    <s v="A new concept in bike light safety, protecting cyclists from being hit in the side. Bright, amber sideways."/>
    <x v="3"/>
    <n v="4303"/>
    <x v="2"/>
    <x v="1"/>
    <x v="1"/>
    <n v="1445468400"/>
    <n v="1443042061"/>
    <b v="0"/>
    <n v="105"/>
    <b v="0"/>
    <s v="technology/gadgets"/>
    <n v="0.43030000000000002"/>
    <n v="40.980952380952381"/>
    <x v="2"/>
    <s v="gadgets"/>
    <x v="2"/>
    <d v="2015-10-21T23:00:00"/>
    <x v="1920"/>
    <x v="1920"/>
    <x v="1920"/>
  </r>
  <r>
    <n v="1921"/>
    <s v="The Fine Spirits are making an album!"/>
    <s v="The Fine Spirits are making an album, but we need your help!"/>
    <x v="15"/>
    <n v="2052"/>
    <x v="0"/>
    <x v="0"/>
    <x v="0"/>
    <n v="1342243143"/>
    <n v="1339651143"/>
    <b v="0"/>
    <n v="38"/>
    <b v="1"/>
    <s v="music/indie rock"/>
    <n v="1.3680000000000001"/>
    <n v="54"/>
    <x v="4"/>
    <s v="indie rock"/>
    <x v="0"/>
    <d v="2012-07-14T05:19:03"/>
    <x v="1921"/>
    <x v="1921"/>
    <x v="1921"/>
  </r>
  <r>
    <n v="1922"/>
    <s v="Low Weather // Debut Album"/>
    <s v="Low Weather's debut album is halfway finished.  With your help and your help alone we can record the rest!"/>
    <x v="13"/>
    <n v="2311"/>
    <x v="0"/>
    <x v="0"/>
    <x v="0"/>
    <n v="1386828507"/>
    <n v="1384236507"/>
    <b v="0"/>
    <n v="64"/>
    <b v="1"/>
    <s v="music/indie rock"/>
    <n v="1.1555"/>
    <n v="36.109375"/>
    <x v="4"/>
    <s v="indie rock"/>
    <x v="0"/>
    <d v="2013-12-12T06:08:27"/>
    <x v="1922"/>
    <x v="1922"/>
    <x v="1922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x v="0"/>
    <n v="1317099540"/>
    <n v="1313612532"/>
    <b v="0"/>
    <n v="13"/>
    <b v="1"/>
    <s v="music/indie rock"/>
    <n v="2.4079999999999999"/>
    <n v="23.153846153846153"/>
    <x v="4"/>
    <s v="indie rock"/>
    <x v="0"/>
    <d v="2011-09-27T04:59:00"/>
    <x v="1923"/>
    <x v="1923"/>
    <x v="1923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x v="0"/>
    <n v="1389814380"/>
    <n v="1387390555"/>
    <b v="0"/>
    <n v="33"/>
    <b v="1"/>
    <s v="music/indie rock"/>
    <n v="1.1439999999999999"/>
    <n v="104"/>
    <x v="4"/>
    <s v="indie rock"/>
    <x v="0"/>
    <d v="2014-01-15T19:33:00"/>
    <x v="1924"/>
    <x v="1924"/>
    <x v="1924"/>
  </r>
  <r>
    <n v="1925"/>
    <s v="The Freakniks Debut Album: Infinite Love"/>
    <s v="The Freakniks are making their psychedelic freak-folk debut studio album and they need your help."/>
    <x v="15"/>
    <n v="1655"/>
    <x v="0"/>
    <x v="0"/>
    <x v="0"/>
    <n v="1381449600"/>
    <n v="1379540288"/>
    <b v="0"/>
    <n v="52"/>
    <b v="1"/>
    <s v="music/indie rock"/>
    <n v="1.1033333333333333"/>
    <n v="31.826923076923077"/>
    <x v="4"/>
    <s v="indie rock"/>
    <x v="0"/>
    <d v="2013-10-11T00:00:00"/>
    <x v="1925"/>
    <x v="1925"/>
    <x v="1925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x v="0"/>
    <n v="1288657560"/>
    <n v="1286319256"/>
    <b v="0"/>
    <n v="107"/>
    <b v="1"/>
    <s v="music/indie rock"/>
    <n v="1.9537933333333333"/>
    <n v="27.3896261682243"/>
    <x v="4"/>
    <s v="indie rock"/>
    <x v="0"/>
    <d v="2010-11-02T00:26:00"/>
    <x v="1926"/>
    <x v="1926"/>
    <x v="1926"/>
  </r>
  <r>
    <n v="1927"/>
    <s v="GBS Detroit Presents Hampshire"/>
    <s v="Hampshire is headed to GBS Detroit."/>
    <x v="20"/>
    <n v="620"/>
    <x v="0"/>
    <x v="0"/>
    <x v="0"/>
    <n v="1331182740"/>
    <n v="1329856839"/>
    <b v="0"/>
    <n v="11"/>
    <b v="1"/>
    <s v="music/indie rock"/>
    <n v="1.0333333333333334"/>
    <n v="56.363636363636367"/>
    <x v="4"/>
    <s v="indie rock"/>
    <x v="0"/>
    <d v="2012-03-08T04:59:00"/>
    <x v="1927"/>
    <x v="1927"/>
    <x v="1927"/>
  </r>
  <r>
    <n v="1928"/>
    <s v="Jollyheads Circus Debut Album &quot;The Kaleidoscope Dawn&quot;"/>
    <s v="Help us master and release our debut album &quot;The Kaleidoscope Dawn&quot;"/>
    <x v="305"/>
    <n v="2630"/>
    <x v="0"/>
    <x v="0"/>
    <x v="0"/>
    <n v="1367940794"/>
    <n v="1365348794"/>
    <b v="0"/>
    <n v="34"/>
    <b v="1"/>
    <s v="music/indie rock"/>
    <n v="1.031372549019608"/>
    <n v="77.352941176470594"/>
    <x v="4"/>
    <s v="indie rock"/>
    <x v="0"/>
    <d v="2013-05-07T15:33:14"/>
    <x v="1928"/>
    <x v="1928"/>
    <x v="1928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x v="0"/>
    <n v="1309825866"/>
    <n v="1306197066"/>
    <b v="0"/>
    <n v="75"/>
    <b v="1"/>
    <s v="music/indie rock"/>
    <n v="1.003125"/>
    <n v="42.8"/>
    <x v="4"/>
    <s v="indie rock"/>
    <x v="0"/>
    <d v="2011-07-05T00:31:06"/>
    <x v="1929"/>
    <x v="1929"/>
    <x v="1929"/>
  </r>
  <r>
    <n v="1930"/>
    <s v="Magnetic Flowers Presents: Old, Cold. Losing It."/>
    <s v="We're nearly done recording, but we're out of money! Help us release the record!!!"/>
    <x v="28"/>
    <n v="1270"/>
    <x v="0"/>
    <x v="0"/>
    <x v="0"/>
    <n v="1373203482"/>
    <n v="1368019482"/>
    <b v="0"/>
    <n v="26"/>
    <b v="1"/>
    <s v="music/indie rock"/>
    <n v="1.27"/>
    <n v="48.846153846153847"/>
    <x v="4"/>
    <s v="indie rock"/>
    <x v="0"/>
    <d v="2013-07-07T13:24:42"/>
    <x v="1930"/>
    <x v="1930"/>
    <x v="1930"/>
  </r>
  <r>
    <n v="1931"/>
    <s v="New Lions After Dark EP!"/>
    <s v="We're an indie rock band from Clearwater, FL headed back into the studio to finish our latest EP."/>
    <x v="13"/>
    <n v="2412.02"/>
    <x v="0"/>
    <x v="0"/>
    <x v="0"/>
    <n v="1337657400"/>
    <n v="1336512309"/>
    <b v="0"/>
    <n v="50"/>
    <b v="1"/>
    <s v="music/indie rock"/>
    <n v="1.20601"/>
    <n v="48.240400000000001"/>
    <x v="4"/>
    <s v="indie rock"/>
    <x v="0"/>
    <d v="2012-05-22T03:30:00"/>
    <x v="1931"/>
    <x v="1931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x v="0"/>
    <n v="1327433173"/>
    <n v="1325618773"/>
    <b v="0"/>
    <n v="80"/>
    <b v="1"/>
    <s v="music/indie rock"/>
    <n v="1.0699047619047619"/>
    <n v="70.212500000000006"/>
    <x v="4"/>
    <s v="indie rock"/>
    <x v="0"/>
    <d v="2012-01-24T19:26:13"/>
    <x v="1932"/>
    <x v="1932"/>
    <x v="1932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x v="0"/>
    <n v="1411787307"/>
    <n v="1409195307"/>
    <b v="0"/>
    <n v="110"/>
    <b v="1"/>
    <s v="music/indie rock"/>
    <n v="1.7243333333333333"/>
    <n v="94.054545454545448"/>
    <x v="4"/>
    <s v="indie rock"/>
    <x v="0"/>
    <d v="2014-09-27T03:08:27"/>
    <x v="1933"/>
    <x v="1933"/>
    <x v="193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x v="0"/>
    <n v="1324789200"/>
    <n v="1321649321"/>
    <b v="0"/>
    <n v="77"/>
    <b v="1"/>
    <s v="music/indie rock"/>
    <n v="1.2362"/>
    <n v="80.272727272727266"/>
    <x v="4"/>
    <s v="indie rock"/>
    <x v="0"/>
    <d v="2011-12-25T05:00:00"/>
    <x v="1934"/>
    <x v="1934"/>
    <x v="193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x v="0"/>
    <n v="1403326740"/>
    <n v="1400106171"/>
    <b v="0"/>
    <n v="50"/>
    <b v="1"/>
    <s v="music/indie rock"/>
    <n v="1.0840000000000001"/>
    <n v="54.2"/>
    <x v="4"/>
    <s v="indie rock"/>
    <x v="0"/>
    <d v="2014-06-21T04:59:00"/>
    <x v="1935"/>
    <x v="1935"/>
    <x v="1935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x v="0"/>
    <n v="1323151140"/>
    <n v="1320528070"/>
    <b v="0"/>
    <n v="145"/>
    <b v="1"/>
    <s v="music/indie rock"/>
    <n v="1.1652013333333333"/>
    <n v="60.26903448275862"/>
    <x v="4"/>
    <s v="indie rock"/>
    <x v="0"/>
    <d v="2011-12-06T05:59:00"/>
    <x v="1936"/>
    <x v="1936"/>
    <x v="1936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x v="0"/>
    <n v="1339732740"/>
    <n v="1338346281"/>
    <b v="0"/>
    <n v="29"/>
    <b v="1"/>
    <s v="music/indie rock"/>
    <n v="1.8724499999999999"/>
    <n v="38.740344827586206"/>
    <x v="4"/>
    <s v="indie rock"/>
    <x v="0"/>
    <d v="2012-06-15T03:59:00"/>
    <x v="1937"/>
    <x v="1937"/>
    <x v="1937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x v="0"/>
    <n v="1372741200"/>
    <n v="1370067231"/>
    <b v="0"/>
    <n v="114"/>
    <b v="1"/>
    <s v="music/indie rock"/>
    <n v="1.1593333333333333"/>
    <n v="152.54385964912279"/>
    <x v="4"/>
    <s v="indie rock"/>
    <x v="0"/>
    <d v="2013-07-02T05:00:00"/>
    <x v="1938"/>
    <x v="1938"/>
    <x v="1938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x v="0"/>
    <n v="1362955108"/>
    <n v="1360366708"/>
    <b v="0"/>
    <n v="96"/>
    <b v="1"/>
    <s v="music/indie rock"/>
    <n v="1.107"/>
    <n v="115.3125"/>
    <x v="4"/>
    <s v="indie rock"/>
    <x v="0"/>
    <d v="2013-03-10T22:38:28"/>
    <x v="1939"/>
    <x v="1939"/>
    <x v="1939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x v="0"/>
    <n v="1308110340"/>
    <n v="1304770233"/>
    <b v="0"/>
    <n v="31"/>
    <b v="1"/>
    <s v="music/indie rock"/>
    <n v="1.7092307692307693"/>
    <n v="35.838709677419352"/>
    <x v="4"/>
    <s v="indie rock"/>
    <x v="0"/>
    <d v="2011-06-15T03:59:00"/>
    <x v="1940"/>
    <x v="1940"/>
    <x v="194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x v="0"/>
    <n v="1400137131"/>
    <n v="1397545131"/>
    <b v="1"/>
    <n v="4883"/>
    <b v="1"/>
    <s v="technology/hardware"/>
    <n v="1.2611835600000001"/>
    <n v="64.570118779438872"/>
    <x v="2"/>
    <s v="hardware"/>
    <x v="0"/>
    <d v="2014-05-15T06:58:51"/>
    <x v="1941"/>
    <x v="1941"/>
    <x v="194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x v="0"/>
    <n v="1309809140"/>
    <n v="1302033140"/>
    <b v="1"/>
    <n v="95"/>
    <b v="1"/>
    <s v="technology/hardware"/>
    <n v="1.3844033333333334"/>
    <n v="87.436000000000007"/>
    <x v="2"/>
    <s v="hardware"/>
    <x v="0"/>
    <d v="2011-07-04T19:52:20"/>
    <x v="1942"/>
    <x v="1942"/>
    <x v="1942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x v="0"/>
    <n v="1470896916"/>
    <n v="1467008916"/>
    <b v="1"/>
    <n v="2478"/>
    <b v="1"/>
    <s v="technology/hardware"/>
    <n v="17.052499999999998"/>
    <n v="68.815577078288939"/>
    <x v="2"/>
    <s v="hardware"/>
    <x v="0"/>
    <d v="2016-08-11T06:28:36"/>
    <x v="1943"/>
    <x v="1943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x v="0"/>
    <n v="1398952890"/>
    <n v="1396360890"/>
    <b v="1"/>
    <n v="1789"/>
    <b v="1"/>
    <s v="technology/hardware"/>
    <n v="7.8805550000000002"/>
    <n v="176.200223588597"/>
    <x v="2"/>
    <s v="hardware"/>
    <x v="0"/>
    <d v="2014-05-01T14:01:30"/>
    <x v="1944"/>
    <x v="1944"/>
    <x v="1944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x v="3"/>
    <n v="1436680958"/>
    <n v="1433224958"/>
    <b v="1"/>
    <n v="680"/>
    <b v="1"/>
    <s v="technology/hardware"/>
    <n v="3.4801799999999998"/>
    <n v="511.79117647058825"/>
    <x v="2"/>
    <s v="hardware"/>
    <x v="0"/>
    <d v="2015-07-12T06:02:38"/>
    <x v="1945"/>
    <x v="1945"/>
    <x v="1945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x v="0"/>
    <n v="1397961361"/>
    <n v="1392780961"/>
    <b v="1"/>
    <n v="70"/>
    <b v="1"/>
    <s v="technology/hardware"/>
    <n v="1.4974666666666667"/>
    <n v="160.44285714285715"/>
    <x v="2"/>
    <s v="hardware"/>
    <x v="0"/>
    <d v="2014-04-20T02:36:01"/>
    <x v="1946"/>
    <x v="1946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x v="0"/>
    <n v="1258955940"/>
    <n v="1255730520"/>
    <b v="1"/>
    <n v="23"/>
    <b v="1"/>
    <s v="technology/hardware"/>
    <n v="1.0063375000000001"/>
    <n v="35.003043478260871"/>
    <x v="2"/>
    <s v="hardware"/>
    <x v="0"/>
    <d v="2009-11-23T05:59:00"/>
    <x v="1947"/>
    <x v="1947"/>
    <x v="1947"/>
  </r>
  <r>
    <n v="1948"/>
    <s v="UDOO X86: The Most Powerful Maker Board Ever"/>
    <s v="10 times more powerful than Raspberry Pi 3, x86 64-bit architecture"/>
    <x v="57"/>
    <n v="800211"/>
    <x v="0"/>
    <x v="0"/>
    <x v="0"/>
    <n v="1465232520"/>
    <n v="1460557809"/>
    <b v="1"/>
    <n v="4245"/>
    <b v="1"/>
    <s v="technology/hardware"/>
    <n v="8.0021100000000001"/>
    <n v="188.50671378091872"/>
    <x v="2"/>
    <s v="hardware"/>
    <x v="0"/>
    <d v="2016-06-06T17:02:00"/>
    <x v="1948"/>
    <x v="1948"/>
    <x v="1948"/>
  </r>
  <r>
    <n v="1949"/>
    <s v="Shake Your Power"/>
    <s v="#ShakeYourPower brings clean energy to places in the world without electricity through the power of music."/>
    <x v="63"/>
    <n v="53001.3"/>
    <x v="0"/>
    <x v="1"/>
    <x v="1"/>
    <n v="1404986951"/>
    <n v="1402394951"/>
    <b v="1"/>
    <n v="943"/>
    <b v="1"/>
    <s v="technology/hardware"/>
    <n v="1.0600260000000001"/>
    <n v="56.204984093319197"/>
    <x v="2"/>
    <s v="hardware"/>
    <x v="0"/>
    <d v="2014-07-10T10:09:11"/>
    <x v="1949"/>
    <x v="1949"/>
    <x v="1949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x v="0"/>
    <n v="1303446073"/>
    <n v="1300767673"/>
    <b v="1"/>
    <n v="1876"/>
    <b v="1"/>
    <s v="technology/hardware"/>
    <n v="2.0051866666666669"/>
    <n v="51.3054157782516"/>
    <x v="2"/>
    <s v="hardware"/>
    <x v="0"/>
    <d v="2011-04-22T04:21:13"/>
    <x v="1950"/>
    <x v="1950"/>
    <x v="195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x v="0"/>
    <n v="1478516737"/>
    <n v="1475921137"/>
    <b v="1"/>
    <n v="834"/>
    <b v="1"/>
    <s v="technology/hardware"/>
    <n v="2.1244399999999999"/>
    <n v="127.36450839328538"/>
    <x v="2"/>
    <s v="hardware"/>
    <x v="0"/>
    <d v="2016-11-07T11:05:37"/>
    <x v="1951"/>
    <x v="1951"/>
    <x v="1951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x v="5"/>
    <n v="1381934015"/>
    <n v="1378737215"/>
    <b v="1"/>
    <n v="682"/>
    <b v="1"/>
    <s v="technology/hardware"/>
    <n v="1.9847237142857144"/>
    <n v="101.85532258064516"/>
    <x v="2"/>
    <s v="hardware"/>
    <x v="0"/>
    <d v="2013-10-16T14:33:35"/>
    <x v="1952"/>
    <x v="1952"/>
    <x v="1952"/>
  </r>
  <r>
    <n v="1953"/>
    <s v="NTH Music Synthesizer"/>
    <s v="The NTH is an open source music synthesizer featuring instant fun, awesome sound, and a hackable design."/>
    <x v="36"/>
    <n v="33892"/>
    <x v="0"/>
    <x v="0"/>
    <x v="0"/>
    <n v="1330657200"/>
    <n v="1328158065"/>
    <b v="1"/>
    <n v="147"/>
    <b v="1"/>
    <s v="technology/hardware"/>
    <n v="2.2594666666666665"/>
    <n v="230.55782312925169"/>
    <x v="2"/>
    <s v="hardware"/>
    <x v="0"/>
    <d v="2012-03-02T03:00:00"/>
    <x v="1953"/>
    <x v="1953"/>
    <x v="1953"/>
  </r>
  <r>
    <n v="1954"/>
    <s v="Orison â€“ Rethink the Power of Energy"/>
    <s v="The First Home Battery System You Simply Plug in to Install"/>
    <x v="63"/>
    <n v="349474"/>
    <x v="0"/>
    <x v="0"/>
    <x v="0"/>
    <n v="1457758800"/>
    <n v="1453730176"/>
    <b v="1"/>
    <n v="415"/>
    <b v="1"/>
    <s v="technology/hardware"/>
    <n v="6.9894800000000004"/>
    <n v="842.10602409638557"/>
    <x v="2"/>
    <s v="hardware"/>
    <x v="0"/>
    <d v="2016-03-12T05:00:00"/>
    <x v="1954"/>
    <x v="1954"/>
    <x v="1954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x v="0"/>
    <n v="1337799600"/>
    <n v="1334989881"/>
    <b v="1"/>
    <n v="290"/>
    <b v="1"/>
    <s v="technology/hardware"/>
    <n v="3.9859528571428569"/>
    <n v="577.27593103448271"/>
    <x v="2"/>
    <s v="hardware"/>
    <x v="0"/>
    <d v="2012-05-23T19:00:00"/>
    <x v="1955"/>
    <x v="1955"/>
    <x v="195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x v="0"/>
    <n v="1429391405"/>
    <n v="1425507005"/>
    <b v="1"/>
    <n v="365"/>
    <b v="1"/>
    <s v="technology/hardware"/>
    <n v="2.9403333333333332"/>
    <n v="483.34246575342468"/>
    <x v="2"/>
    <s v="hardware"/>
    <x v="0"/>
    <d v="2015-04-18T21:10:05"/>
    <x v="1956"/>
    <x v="1956"/>
    <x v="1956"/>
  </r>
  <r>
    <n v="1957"/>
    <s v="freeSoC and freeSoC Mini"/>
    <s v="An open hardware platform for the best microcontroller in the world."/>
    <x v="11"/>
    <n v="50251.41"/>
    <x v="0"/>
    <x v="0"/>
    <x v="0"/>
    <n v="1351304513"/>
    <n v="1348712513"/>
    <b v="1"/>
    <n v="660"/>
    <b v="1"/>
    <s v="technology/hardware"/>
    <n v="1.6750470000000002"/>
    <n v="76.138500000000008"/>
    <x v="2"/>
    <s v="hardware"/>
    <x v="0"/>
    <d v="2012-10-27T02:21:53"/>
    <x v="1957"/>
    <x v="1957"/>
    <x v="1957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x v="0"/>
    <n v="1364078561"/>
    <n v="1361490161"/>
    <b v="1"/>
    <n v="1356"/>
    <b v="1"/>
    <s v="technology/hardware"/>
    <n v="14.355717142857143"/>
    <n v="74.107684365781708"/>
    <x v="2"/>
    <s v="hardware"/>
    <x v="0"/>
    <d v="2013-03-23T22:42:41"/>
    <x v="1958"/>
    <x v="1958"/>
    <x v="1958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x v="0"/>
    <n v="1412121600"/>
    <n v="1408565860"/>
    <b v="1"/>
    <n v="424"/>
    <b v="1"/>
    <s v="technology/hardware"/>
    <n v="1.5673440000000001"/>
    <n v="36.965660377358489"/>
    <x v="2"/>
    <s v="hardware"/>
    <x v="0"/>
    <d v="2014-10-01T00:00:00"/>
    <x v="1959"/>
    <x v="1959"/>
    <x v="1959"/>
  </r>
  <r>
    <n v="1960"/>
    <s v="TREKKAYAK"/>
    <s v="Trekkayak is an ultralight, durable and inflatable boat to be carried in your backpack to cross a lake or paddle down a river."/>
    <x v="54"/>
    <n v="82532"/>
    <x v="0"/>
    <x v="11"/>
    <x v="9"/>
    <n v="1419151341"/>
    <n v="1416559341"/>
    <b v="1"/>
    <n v="33"/>
    <b v="1"/>
    <s v="technology/hardware"/>
    <n v="1.1790285714285715"/>
    <n v="2500.969696969697"/>
    <x v="2"/>
    <s v="hardware"/>
    <x v="0"/>
    <d v="2014-12-21T08:42:21"/>
    <x v="1960"/>
    <x v="1960"/>
    <x v="196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x v="0"/>
    <n v="1349495940"/>
    <n v="1346042417"/>
    <b v="1"/>
    <n v="1633"/>
    <b v="1"/>
    <s v="technology/hardware"/>
    <n v="11.053811999999999"/>
    <n v="67.690214329454989"/>
    <x v="2"/>
    <s v="hardware"/>
    <x v="0"/>
    <d v="2012-10-06T03:59:00"/>
    <x v="1961"/>
    <x v="1961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x v="0"/>
    <n v="1400006636"/>
    <n v="1397414636"/>
    <b v="1"/>
    <n v="306"/>
    <b v="1"/>
    <s v="technology/hardware"/>
    <n v="1.9292499999999999"/>
    <n v="63.04738562091503"/>
    <x v="2"/>
    <s v="hardware"/>
    <x v="0"/>
    <d v="2014-05-13T18:43:56"/>
    <x v="1962"/>
    <x v="1962"/>
    <x v="1962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x v="1"/>
    <n v="1410862734"/>
    <n v="1407838734"/>
    <b v="1"/>
    <n v="205"/>
    <b v="1"/>
    <s v="technology/hardware"/>
    <n v="1.268842105263158"/>
    <n v="117.6"/>
    <x v="2"/>
    <s v="hardware"/>
    <x v="0"/>
    <d v="2014-09-16T10:18:54"/>
    <x v="1963"/>
    <x v="1963"/>
    <x v="196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x v="3"/>
    <n v="1461306772"/>
    <n v="1458714772"/>
    <b v="1"/>
    <n v="1281"/>
    <b v="1"/>
    <s v="technology/hardware"/>
    <n v="2.5957748878923765"/>
    <n v="180.75185011709601"/>
    <x v="2"/>
    <s v="hardware"/>
    <x v="0"/>
    <d v="2016-04-22T06:32:52"/>
    <x v="1964"/>
    <x v="1964"/>
    <x v="1964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x v="0"/>
    <n v="1326330000"/>
    <n v="1324433310"/>
    <b v="1"/>
    <n v="103"/>
    <b v="1"/>
    <s v="technology/hardware"/>
    <n v="2.6227999999999998"/>
    <n v="127.32038834951456"/>
    <x v="2"/>
    <s v="hardware"/>
    <x v="0"/>
    <d v="2012-01-12T01:00:00"/>
    <x v="1965"/>
    <x v="1965"/>
    <x v="1965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x v="0"/>
    <n v="1408021098"/>
    <n v="1405429098"/>
    <b v="1"/>
    <n v="1513"/>
    <b v="1"/>
    <s v="technology/hardware"/>
    <n v="2.0674309000000002"/>
    <n v="136.6444745538665"/>
    <x v="2"/>
    <s v="hardware"/>
    <x v="0"/>
    <d v="2014-08-14T12:58:18"/>
    <x v="1966"/>
    <x v="1966"/>
    <x v="1966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x v="0"/>
    <n v="1398959729"/>
    <n v="1396367729"/>
    <b v="1"/>
    <n v="405"/>
    <b v="1"/>
    <s v="technology/hardware"/>
    <n v="3.7012999999999998"/>
    <n v="182.78024691358024"/>
    <x v="2"/>
    <s v="hardware"/>
    <x v="0"/>
    <d v="2014-05-01T15:55:29"/>
    <x v="1967"/>
    <x v="1967"/>
    <x v="1967"/>
  </r>
  <r>
    <n v="1968"/>
    <s v="XSHIFTER: World's First Affordable Wireless Shifting System"/>
    <s v="Bringing the advantages of wireless smart shifting to every cyclist. FITS ANY BIKE"/>
    <x v="63"/>
    <n v="142483"/>
    <x v="0"/>
    <x v="0"/>
    <x v="0"/>
    <n v="1480777515"/>
    <n v="1478095515"/>
    <b v="1"/>
    <n v="510"/>
    <b v="1"/>
    <s v="technology/hardware"/>
    <n v="2.8496600000000001"/>
    <n v="279.37843137254902"/>
    <x v="2"/>
    <s v="hardware"/>
    <x v="0"/>
    <d v="2016-12-03T15:05:15"/>
    <x v="1968"/>
    <x v="1968"/>
    <x v="1968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x v="1"/>
    <n v="1470423668"/>
    <n v="1467831668"/>
    <b v="1"/>
    <n v="1887"/>
    <b v="1"/>
    <s v="technology/hardware"/>
    <n v="5.7907999999999999"/>
    <n v="61.375728669846318"/>
    <x v="2"/>
    <s v="hardware"/>
    <x v="0"/>
    <d v="2016-08-05T19:01:08"/>
    <x v="1969"/>
    <x v="1969"/>
    <x v="1969"/>
  </r>
  <r>
    <n v="1970"/>
    <s v="APOC: Mini Radiation Detector"/>
    <s v="The APOC is a gamma particle detector that will help you learn about radiation and find radioactive things!"/>
    <x v="10"/>
    <n v="56590"/>
    <x v="0"/>
    <x v="0"/>
    <x v="0"/>
    <n v="1366429101"/>
    <n v="1361248701"/>
    <b v="1"/>
    <n v="701"/>
    <b v="1"/>
    <s v="technology/hardware"/>
    <n v="11.318"/>
    <n v="80.727532097004286"/>
    <x v="2"/>
    <s v="hardware"/>
    <x v="0"/>
    <d v="2013-04-20T03:38:21"/>
    <x v="1970"/>
    <x v="1970"/>
    <x v="197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x v="0"/>
    <n v="1384488000"/>
    <n v="1381752061"/>
    <b v="1"/>
    <n v="3863"/>
    <b v="1"/>
    <s v="technology/hardware"/>
    <n v="2.6302771750000002"/>
    <n v="272.35590732591254"/>
    <x v="2"/>
    <s v="hardware"/>
    <x v="0"/>
    <d v="2013-11-15T04:00:00"/>
    <x v="1971"/>
    <x v="1971"/>
    <x v="1971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x v="0"/>
    <n v="1353201444"/>
    <n v="1350605844"/>
    <b v="1"/>
    <n v="238"/>
    <b v="1"/>
    <s v="technology/hardware"/>
    <n v="6.7447999999999997"/>
    <n v="70.848739495798313"/>
    <x v="2"/>
    <s v="hardware"/>
    <x v="0"/>
    <d v="2012-11-18T01:17:24"/>
    <x v="1972"/>
    <x v="1972"/>
    <x v="1972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x v="0"/>
    <n v="1470466800"/>
    <n v="1467134464"/>
    <b v="1"/>
    <n v="2051"/>
    <b v="1"/>
    <s v="technology/hardware"/>
    <n v="2.5683081313131315"/>
    <n v="247.94003412969283"/>
    <x v="2"/>
    <s v="hardware"/>
    <x v="0"/>
    <d v="2016-08-06T07:00:00"/>
    <x v="1973"/>
    <x v="1973"/>
    <x v="1973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x v="1"/>
    <n v="1376899269"/>
    <n v="1371715269"/>
    <b v="1"/>
    <n v="402"/>
    <b v="1"/>
    <s v="technology/hardware"/>
    <n v="3.7549600000000001"/>
    <n v="186.81393034825871"/>
    <x v="2"/>
    <s v="hardware"/>
    <x v="0"/>
    <d v="2013-08-19T08:01:09"/>
    <x v="1974"/>
    <x v="1974"/>
    <x v="1974"/>
  </r>
  <r>
    <n v="1975"/>
    <s v="Bugle2: A DIY Phono Preamp"/>
    <s v="The Bugle2 is a second generation DIY kit phono preamplifier for vinyl playback."/>
    <x v="194"/>
    <n v="33393.339999999997"/>
    <x v="0"/>
    <x v="0"/>
    <x v="0"/>
    <n v="1362938851"/>
    <n v="1360346851"/>
    <b v="1"/>
    <n v="253"/>
    <b v="1"/>
    <s v="technology/hardware"/>
    <n v="2.0870837499999997"/>
    <n v="131.98948616600788"/>
    <x v="2"/>
    <s v="hardware"/>
    <x v="0"/>
    <d v="2013-03-10T18:07:31"/>
    <x v="1975"/>
    <x v="1975"/>
    <x v="1975"/>
  </r>
  <r>
    <n v="1976"/>
    <s v="Pi Lite white - Bright white LED display for Raspberry Pi"/>
    <s v="Can you help us make an ultra bright white one a reality?"/>
    <x v="23"/>
    <n v="13864"/>
    <x v="0"/>
    <x v="1"/>
    <x v="1"/>
    <n v="1373751325"/>
    <n v="1371159325"/>
    <b v="1"/>
    <n v="473"/>
    <b v="1"/>
    <s v="technology/hardware"/>
    <n v="3.4660000000000002"/>
    <n v="29.310782241014799"/>
    <x v="2"/>
    <s v="hardware"/>
    <x v="0"/>
    <d v="2013-07-13T21:35:25"/>
    <x v="1976"/>
    <x v="1976"/>
    <x v="1976"/>
  </r>
  <r>
    <n v="1977"/>
    <s v="Ario: Smart Lighting. Better Health."/>
    <s v="Ario learns about you, syncs your body clock, and keeps you healthy through natural lighting patterns."/>
    <x v="63"/>
    <n v="201165"/>
    <x v="0"/>
    <x v="0"/>
    <x v="0"/>
    <n v="1450511940"/>
    <n v="1446527540"/>
    <b v="1"/>
    <n v="821"/>
    <b v="1"/>
    <s v="technology/hardware"/>
    <n v="4.0232999999999999"/>
    <n v="245.02436053593178"/>
    <x v="2"/>
    <s v="hardware"/>
    <x v="0"/>
    <d v="2015-12-19T07:59:00"/>
    <x v="1977"/>
    <x v="1977"/>
    <x v="1977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x v="0"/>
    <n v="1339484400"/>
    <n v="1336627492"/>
    <b v="1"/>
    <n v="388"/>
    <b v="1"/>
    <s v="technology/hardware"/>
    <n v="10.2684514"/>
    <n v="1323.2540463917526"/>
    <x v="2"/>
    <s v="hardware"/>
    <x v="0"/>
    <d v="2012-06-12T07:00:00"/>
    <x v="1978"/>
    <x v="1978"/>
    <x v="1978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x v="0"/>
    <n v="1447909140"/>
    <n v="1444734146"/>
    <b v="1"/>
    <n v="813"/>
    <b v="1"/>
    <s v="technology/hardware"/>
    <n v="1.14901155"/>
    <n v="282.65966789667897"/>
    <x v="2"/>
    <s v="hardware"/>
    <x v="0"/>
    <d v="2015-11-19T04:59:00"/>
    <x v="1979"/>
    <x v="1979"/>
    <x v="1979"/>
  </r>
  <r>
    <n v="1980"/>
    <s v="YOUMO - Your Smart Modular Power Strip"/>
    <s v="Multi-power charging that is smarter, stylish and designed for you."/>
    <x v="63"/>
    <n v="177412.01"/>
    <x v="0"/>
    <x v="12"/>
    <x v="3"/>
    <n v="1459684862"/>
    <n v="1456232462"/>
    <b v="1"/>
    <n v="1945"/>
    <b v="1"/>
    <s v="technology/hardware"/>
    <n v="3.5482402000000004"/>
    <n v="91.214401028277635"/>
    <x v="2"/>
    <s v="hardware"/>
    <x v="0"/>
    <d v="2016-04-03T12:01:02"/>
    <x v="1980"/>
    <x v="1980"/>
    <x v="198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x v="5"/>
    <n v="1404926665"/>
    <n v="1402334665"/>
    <b v="0"/>
    <n v="12"/>
    <b v="0"/>
    <s v="photography/people"/>
    <n v="5.0799999999999998E-2"/>
    <n v="31.75"/>
    <x v="8"/>
    <s v="people"/>
    <x v="2"/>
    <d v="2014-07-09T17:24:25"/>
    <x v="1981"/>
    <x v="1981"/>
    <x v="1981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x v="6"/>
    <n v="1480863887"/>
    <n v="1478268287"/>
    <b v="0"/>
    <n v="0"/>
    <b v="0"/>
    <s v="photography/people"/>
    <n v="0"/>
    <n v="0"/>
    <x v="8"/>
    <s v="people"/>
    <x v="2"/>
    <d v="2016-12-04T15:04:47"/>
    <x v="1982"/>
    <x v="1982"/>
    <x v="198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x v="0"/>
    <n v="1472799600"/>
    <n v="1470874618"/>
    <b v="0"/>
    <n v="16"/>
    <b v="0"/>
    <s v="photography/people"/>
    <n v="4.2999999999999997E-2"/>
    <n v="88.6875"/>
    <x v="8"/>
    <s v="people"/>
    <x v="2"/>
    <d v="2016-09-02T07:00:00"/>
    <x v="1983"/>
    <x v="1983"/>
    <x v="1983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x v="0"/>
    <n v="1417377481"/>
    <n v="1412189881"/>
    <b v="0"/>
    <n v="7"/>
    <b v="0"/>
    <s v="photography/people"/>
    <n v="0.21146666666666666"/>
    <n v="453.14285714285717"/>
    <x v="8"/>
    <s v="people"/>
    <x v="2"/>
    <d v="2014-11-30T19:58:01"/>
    <x v="1984"/>
    <x v="1984"/>
    <x v="1984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x v="1"/>
    <n v="1470178800"/>
    <n v="1467650771"/>
    <b v="0"/>
    <n v="4"/>
    <b v="0"/>
    <s v="photography/people"/>
    <n v="3.1875000000000001E-2"/>
    <n v="12.75"/>
    <x v="8"/>
    <s v="people"/>
    <x v="2"/>
    <d v="2016-08-02T23:00:00"/>
    <x v="1985"/>
    <x v="1985"/>
    <x v="1985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x v="1"/>
    <n v="1457947483"/>
    <n v="1455359083"/>
    <b v="0"/>
    <n v="1"/>
    <b v="0"/>
    <s v="photography/people"/>
    <n v="5.0000000000000001E-4"/>
    <n v="1"/>
    <x v="8"/>
    <s v="people"/>
    <x v="2"/>
    <d v="2016-03-14T09:24:43"/>
    <x v="1986"/>
    <x v="1986"/>
    <x v="1986"/>
  </r>
  <r>
    <n v="1987"/>
    <s v="Ethiopia: Beheld"/>
    <s v="A collection of images that depicts the beauty and diversity within Ethiopia"/>
    <x v="62"/>
    <n v="2336"/>
    <x v="2"/>
    <x v="1"/>
    <x v="1"/>
    <n v="1425223276"/>
    <n v="1422631276"/>
    <b v="0"/>
    <n v="28"/>
    <b v="0"/>
    <s v="photography/people"/>
    <n v="0.42472727272727273"/>
    <n v="83.428571428571431"/>
    <x v="8"/>
    <s v="people"/>
    <x v="2"/>
    <d v="2015-03-01T15:21:16"/>
    <x v="1987"/>
    <x v="1987"/>
    <x v="1987"/>
  </r>
  <r>
    <n v="1988"/>
    <s v="Phillip Michael Photography"/>
    <s v="Expressing art in an image!"/>
    <x v="12"/>
    <n v="25"/>
    <x v="2"/>
    <x v="0"/>
    <x v="0"/>
    <n v="1440094742"/>
    <n v="1437502742"/>
    <b v="0"/>
    <n v="1"/>
    <b v="0"/>
    <s v="photography/people"/>
    <n v="4.1666666666666666E-3"/>
    <n v="25"/>
    <x v="8"/>
    <s v="people"/>
    <x v="2"/>
    <d v="2015-08-20T18:19:02"/>
    <x v="1988"/>
    <x v="1988"/>
    <x v="1988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x v="0"/>
    <n v="1481473208"/>
    <n v="1478881208"/>
    <b v="0"/>
    <n v="1"/>
    <b v="0"/>
    <s v="photography/people"/>
    <n v="0.01"/>
    <n v="50"/>
    <x v="8"/>
    <s v="people"/>
    <x v="2"/>
    <d v="2016-12-11T16:20:08"/>
    <x v="1989"/>
    <x v="1989"/>
    <x v="1989"/>
  </r>
  <r>
    <n v="1990"/>
    <s v="The Virgin of the Path"/>
    <s v="An art nude photography book that includes traditional black and white sepia nudes as well as experimiental color nudes."/>
    <x v="9"/>
    <n v="509"/>
    <x v="2"/>
    <x v="0"/>
    <x v="0"/>
    <n v="1455338532"/>
    <n v="1454042532"/>
    <b v="0"/>
    <n v="5"/>
    <b v="0"/>
    <s v="photography/people"/>
    <n v="0.16966666666666666"/>
    <n v="101.8"/>
    <x v="8"/>
    <s v="people"/>
    <x v="2"/>
    <d v="2016-02-13T04:42:12"/>
    <x v="1990"/>
    <x v="1990"/>
    <x v="1990"/>
  </r>
  <r>
    <n v="1991"/>
    <s v="Portraits of Resilience"/>
    <s v="Taking (and giving) professional portraits of survivors of human trafficking in Myanmar."/>
    <x v="13"/>
    <n v="140"/>
    <x v="2"/>
    <x v="0"/>
    <x v="0"/>
    <n v="1435958786"/>
    <n v="1434144386"/>
    <b v="0"/>
    <n v="3"/>
    <b v="0"/>
    <s v="photography/people"/>
    <n v="7.0000000000000007E-2"/>
    <n v="46.666666666666664"/>
    <x v="8"/>
    <s v="people"/>
    <x v="2"/>
    <d v="2015-07-03T21:26:26"/>
    <x v="1991"/>
    <x v="1991"/>
    <x v="1991"/>
  </r>
  <r>
    <n v="1992"/>
    <s v="The Wonderful World of Princes &amp; Princesses"/>
    <s v="A complete revamp of all the Disney Princes &amp; Princesses!"/>
    <x v="15"/>
    <n v="2"/>
    <x v="2"/>
    <x v="0"/>
    <x v="0"/>
    <n v="1424229991"/>
    <n v="1421637991"/>
    <b v="0"/>
    <n v="2"/>
    <b v="0"/>
    <s v="photography/people"/>
    <n v="1.3333333333333333E-3"/>
    <n v="1"/>
    <x v="8"/>
    <s v="people"/>
    <x v="2"/>
    <d v="2015-02-18T03:26:31"/>
    <x v="1992"/>
    <x v="1992"/>
    <x v="1992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x v="1"/>
    <n v="1450706837"/>
    <n v="1448114837"/>
    <b v="0"/>
    <n v="0"/>
    <b v="0"/>
    <s v="photography/people"/>
    <n v="0"/>
    <n v="0"/>
    <x v="8"/>
    <s v="people"/>
    <x v="2"/>
    <d v="2015-12-21T14:07:17"/>
    <x v="1993"/>
    <x v="1993"/>
    <x v="1993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x v="0"/>
    <n v="1481072942"/>
    <n v="1475885342"/>
    <b v="0"/>
    <n v="0"/>
    <b v="0"/>
    <s v="photography/people"/>
    <n v="0"/>
    <n v="0"/>
    <x v="8"/>
    <s v="people"/>
    <x v="2"/>
    <d v="2016-12-07T01:09:02"/>
    <x v="1994"/>
    <x v="1994"/>
    <x v="1994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x v="5"/>
    <n v="1437082736"/>
    <n v="1435354736"/>
    <b v="0"/>
    <n v="3"/>
    <b v="0"/>
    <s v="photography/people"/>
    <n v="7.8E-2"/>
    <n v="26"/>
    <x v="8"/>
    <s v="people"/>
    <x v="2"/>
    <d v="2015-07-16T21:38:56"/>
    <x v="1995"/>
    <x v="1995"/>
    <x v="1995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x v="0"/>
    <n v="1405021211"/>
    <n v="1402429211"/>
    <b v="0"/>
    <n v="0"/>
    <b v="0"/>
    <s v="photography/people"/>
    <n v="0"/>
    <n v="0"/>
    <x v="8"/>
    <s v="people"/>
    <x v="2"/>
    <d v="2014-07-10T19:40:11"/>
    <x v="1996"/>
    <x v="1996"/>
    <x v="1996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x v="0"/>
    <n v="1409091612"/>
    <n v="1406499612"/>
    <b v="0"/>
    <n v="0"/>
    <b v="0"/>
    <s v="photography/people"/>
    <n v="0"/>
    <n v="0"/>
    <x v="8"/>
    <s v="people"/>
    <x v="2"/>
    <d v="2014-08-26T22:20:12"/>
    <x v="1997"/>
    <x v="1997"/>
    <x v="1997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x v="0"/>
    <n v="1406861438"/>
    <n v="1402973438"/>
    <b v="0"/>
    <n v="3"/>
    <b v="0"/>
    <s v="photography/people"/>
    <n v="0.26200000000000001"/>
    <n v="218.33333333333334"/>
    <x v="8"/>
    <s v="people"/>
    <x v="2"/>
    <d v="2014-08-01T02:50:38"/>
    <x v="1998"/>
    <x v="1998"/>
    <x v="1998"/>
  </r>
  <r>
    <n v="1999"/>
    <s v="Planet Venus"/>
    <s v="This is a portrait photo project aiming to inspire women to explore themselves and live their passion"/>
    <x v="310"/>
    <n v="236"/>
    <x v="2"/>
    <x v="1"/>
    <x v="1"/>
    <n v="1415882108"/>
    <n v="1413286508"/>
    <b v="0"/>
    <n v="7"/>
    <b v="0"/>
    <s v="photography/people"/>
    <n v="7.6129032258064515E-3"/>
    <n v="33.714285714285715"/>
    <x v="8"/>
    <s v="people"/>
    <x v="2"/>
    <d v="2014-11-13T12:35:08"/>
    <x v="1999"/>
    <x v="1999"/>
    <x v="1999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x v="5"/>
    <n v="1452120613"/>
    <n v="1449528613"/>
    <b v="0"/>
    <n v="25"/>
    <b v="0"/>
    <s v="photography/people"/>
    <n v="0.125"/>
    <n v="25"/>
    <x v="8"/>
    <s v="people"/>
    <x v="2"/>
    <d v="2016-01-06T22:50:13"/>
    <x v="2000"/>
    <x v="2000"/>
    <x v="2000"/>
  </r>
  <r>
    <n v="2001"/>
    <s v="Nuimo: Seamless Smart Home Interface"/>
    <s v="Nuimo is a universal controller for the internet of things. Control your music, lights, locks and more."/>
    <x v="56"/>
    <n v="210171"/>
    <x v="0"/>
    <x v="12"/>
    <x v="3"/>
    <n v="1434139200"/>
    <n v="1431406916"/>
    <b v="1"/>
    <n v="1637"/>
    <b v="1"/>
    <s v="technology/hardware"/>
    <n v="3.8212909090909091"/>
    <n v="128.38790470372632"/>
    <x v="2"/>
    <s v="hardware"/>
    <x v="0"/>
    <d v="2015-06-12T20:00:00"/>
    <x v="2001"/>
    <x v="2001"/>
    <x v="2001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x v="0"/>
    <n v="1485191143"/>
    <n v="1482599143"/>
    <b v="1"/>
    <n v="1375"/>
    <b v="1"/>
    <s v="technology/hardware"/>
    <n v="2.1679422000000002"/>
    <n v="78.834261818181815"/>
    <x v="2"/>
    <s v="hardware"/>
    <x v="0"/>
    <d v="2017-01-23T17:05:43"/>
    <x v="2002"/>
    <x v="2002"/>
    <x v="2002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x v="0"/>
    <n v="1278111600"/>
    <n v="1276830052"/>
    <b v="1"/>
    <n v="17"/>
    <b v="1"/>
    <s v="technology/hardware"/>
    <n v="3.12"/>
    <n v="91.764705882352942"/>
    <x v="2"/>
    <s v="hardware"/>
    <x v="0"/>
    <d v="2010-07-02T23:00:00"/>
    <x v="2003"/>
    <x v="2003"/>
    <x v="2003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x v="0"/>
    <n v="1405002663"/>
    <n v="1402410663"/>
    <b v="1"/>
    <n v="354"/>
    <b v="1"/>
    <s v="technology/hardware"/>
    <n v="2.3442048"/>
    <n v="331.10237288135596"/>
    <x v="2"/>
    <s v="hardware"/>
    <x v="0"/>
    <d v="2014-07-10T14:31:03"/>
    <x v="2004"/>
    <x v="2004"/>
    <x v="2004"/>
  </r>
  <r>
    <n v="2005"/>
    <s v="bassAware Holster"/>
    <s v="The bassAware Holster is a new type of wearable audio technology that uses vibration to create a massive bass experience."/>
    <x v="11"/>
    <n v="37104.03"/>
    <x v="0"/>
    <x v="0"/>
    <x v="0"/>
    <n v="1381895940"/>
    <n v="1379532618"/>
    <b v="1"/>
    <n v="191"/>
    <b v="1"/>
    <s v="technology/hardware"/>
    <n v="1.236801"/>
    <n v="194.26193717277485"/>
    <x v="2"/>
    <s v="hardware"/>
    <x v="0"/>
    <d v="2013-10-16T03:59:00"/>
    <x v="2005"/>
    <x v="2005"/>
    <x v="2005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x v="0"/>
    <n v="1417611645"/>
    <n v="1414584045"/>
    <b v="1"/>
    <n v="303"/>
    <b v="1"/>
    <s v="technology/hardware"/>
    <n v="2.4784000000000002"/>
    <n v="408.97689768976898"/>
    <x v="2"/>
    <s v="hardware"/>
    <x v="0"/>
    <d v="2014-12-03T13:00:45"/>
    <x v="2006"/>
    <x v="2006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x v="0"/>
    <n v="1282622400"/>
    <n v="1276891586"/>
    <b v="1"/>
    <n v="137"/>
    <b v="1"/>
    <s v="technology/hardware"/>
    <n v="1.157092"/>
    <n v="84.459270072992695"/>
    <x v="2"/>
    <s v="hardware"/>
    <x v="0"/>
    <d v="2010-08-24T04:00:00"/>
    <x v="2007"/>
    <x v="2007"/>
    <x v="200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x v="0"/>
    <n v="1316442622"/>
    <n v="1312641022"/>
    <b v="1"/>
    <n v="41"/>
    <b v="1"/>
    <s v="technology/hardware"/>
    <n v="1.1707484768810599"/>
    <n v="44.853658536585364"/>
    <x v="2"/>
    <s v="hardware"/>
    <x v="0"/>
    <d v="2011-09-19T14:30:22"/>
    <x v="2008"/>
    <x v="2008"/>
    <x v="2008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x v="3"/>
    <n v="1479890743"/>
    <n v="1476776743"/>
    <b v="1"/>
    <n v="398"/>
    <b v="1"/>
    <s v="technology/hardware"/>
    <n v="3.05158"/>
    <n v="383.3643216080402"/>
    <x v="2"/>
    <s v="hardware"/>
    <x v="0"/>
    <d v="2016-11-23T08:45:43"/>
    <x v="2009"/>
    <x v="2009"/>
    <x v="2009"/>
  </r>
  <r>
    <n v="2010"/>
    <s v="Weighitz: Weigh Smarter"/>
    <s v="Weighitz are miniature smart scales designed to weigh anything in the home."/>
    <x v="11"/>
    <n v="96015.9"/>
    <x v="0"/>
    <x v="0"/>
    <x v="0"/>
    <n v="1471564491"/>
    <n v="1468972491"/>
    <b v="1"/>
    <n v="1737"/>
    <b v="1"/>
    <s v="technology/hardware"/>
    <n v="3.2005299999999997"/>
    <n v="55.276856649395505"/>
    <x v="2"/>
    <s v="hardware"/>
    <x v="0"/>
    <d v="2016-08-18T23:54:51"/>
    <x v="2010"/>
    <x v="2010"/>
    <x v="201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x v="3"/>
    <n v="1452553200"/>
    <n v="1449650173"/>
    <b v="1"/>
    <n v="971"/>
    <b v="1"/>
    <s v="technology/hardware"/>
    <n v="8.1956399999999991"/>
    <n v="422.02059732234807"/>
    <x v="2"/>
    <s v="hardware"/>
    <x v="0"/>
    <d v="2016-01-11T23:00:00"/>
    <x v="2011"/>
    <x v="2011"/>
    <x v="2011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x v="0"/>
    <n v="1423165441"/>
    <n v="1420573441"/>
    <b v="1"/>
    <n v="183"/>
    <b v="1"/>
    <s v="technology/hardware"/>
    <n v="2.3490000000000002"/>
    <n v="64.180327868852459"/>
    <x v="2"/>
    <s v="hardware"/>
    <x v="0"/>
    <d v="2015-02-05T19:44:01"/>
    <x v="2012"/>
    <x v="2012"/>
    <x v="2012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x v="0"/>
    <n v="1468019014"/>
    <n v="1462835014"/>
    <b v="1"/>
    <n v="4562"/>
    <b v="1"/>
    <s v="technology/hardware"/>
    <n v="4.9491375"/>
    <n v="173.57781674704077"/>
    <x v="2"/>
    <s v="hardware"/>
    <x v="0"/>
    <d v="2016-07-08T23:03:34"/>
    <x v="2013"/>
    <x v="2013"/>
    <x v="2013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x v="0"/>
    <n v="1364184539"/>
    <n v="1361250539"/>
    <b v="1"/>
    <n v="26457"/>
    <b v="1"/>
    <s v="technology/hardware"/>
    <n v="78.137822333333332"/>
    <n v="88.601680840609291"/>
    <x v="2"/>
    <s v="hardware"/>
    <x v="0"/>
    <d v="2013-03-25T04:08:59"/>
    <x v="2014"/>
    <x v="2014"/>
    <x v="2014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x v="0"/>
    <n v="1315602163"/>
    <n v="1313010163"/>
    <b v="1"/>
    <n v="162"/>
    <b v="1"/>
    <s v="technology/hardware"/>
    <n v="1.1300013888888889"/>
    <n v="50.222283950617282"/>
    <x v="2"/>
    <s v="hardware"/>
    <x v="0"/>
    <d v="2011-09-09T21:02:43"/>
    <x v="2015"/>
    <x v="2015"/>
    <x v="2015"/>
  </r>
  <r>
    <n v="2016"/>
    <s v="Hydra: a triple-output power supply for electronics projects"/>
    <s v="A smart, compact power supply designed to power anything, anywhere"/>
    <x v="3"/>
    <n v="92154.22"/>
    <x v="0"/>
    <x v="0"/>
    <x v="0"/>
    <n v="1362863299"/>
    <n v="1360271299"/>
    <b v="1"/>
    <n v="479"/>
    <b v="1"/>
    <s v="technology/hardware"/>
    <n v="9.2154220000000002"/>
    <n v="192.38876826722338"/>
    <x v="2"/>
    <s v="hardware"/>
    <x v="0"/>
    <d v="2013-03-09T21:08:19"/>
    <x v="2016"/>
    <x v="2016"/>
    <x v="2016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x v="0"/>
    <n v="1332561600"/>
    <n v="1329873755"/>
    <b v="1"/>
    <n v="426"/>
    <b v="1"/>
    <s v="technology/hardware"/>
    <n v="1.2510239999999999"/>
    <n v="73.416901408450698"/>
    <x v="2"/>
    <s v="hardware"/>
    <x v="0"/>
    <d v="2012-03-24T04:00:00"/>
    <x v="2017"/>
    <x v="2017"/>
    <x v="2017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x v="3"/>
    <n v="1439455609"/>
    <n v="1436863609"/>
    <b v="1"/>
    <n v="450"/>
    <b v="1"/>
    <s v="technology/hardware"/>
    <n v="1.0224343076923077"/>
    <n v="147.68495555555555"/>
    <x v="2"/>
    <s v="hardware"/>
    <x v="0"/>
    <d v="2015-08-13T08:46:49"/>
    <x v="2018"/>
    <x v="2018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x v="0"/>
    <n v="1474563621"/>
    <n v="1471971621"/>
    <b v="1"/>
    <n v="1780"/>
    <b v="1"/>
    <s v="technology/hardware"/>
    <n v="4.8490975000000001"/>
    <n v="108.96848314606741"/>
    <x v="2"/>
    <s v="hardware"/>
    <x v="0"/>
    <d v="2016-09-22T17:00:21"/>
    <x v="2019"/>
    <x v="2019"/>
    <x v="2019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x v="0"/>
    <n v="1400108640"/>
    <n v="1396923624"/>
    <b v="1"/>
    <n v="122"/>
    <b v="1"/>
    <s v="technology/hardware"/>
    <n v="1.9233333333333333"/>
    <n v="23.647540983606557"/>
    <x v="2"/>
    <s v="hardware"/>
    <x v="0"/>
    <d v="2014-05-14T23:04:00"/>
    <x v="2020"/>
    <x v="202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x v="0"/>
    <n v="1411522897"/>
    <n v="1407634897"/>
    <b v="1"/>
    <n v="95"/>
    <b v="1"/>
    <s v="technology/hardware"/>
    <n v="2.8109999999999999"/>
    <n v="147.94736842105263"/>
    <x v="2"/>
    <s v="hardware"/>
    <x v="0"/>
    <d v="2014-09-24T01:41:37"/>
    <x v="2021"/>
    <x v="2021"/>
    <x v="2021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x v="0"/>
    <n v="1465652372"/>
    <n v="1463060372"/>
    <b v="1"/>
    <n v="325"/>
    <b v="1"/>
    <s v="technology/hardware"/>
    <n v="1.2513700000000001"/>
    <n v="385.03692307692307"/>
    <x v="2"/>
    <s v="hardware"/>
    <x v="0"/>
    <d v="2016-06-11T13:39:32"/>
    <x v="2022"/>
    <x v="2022"/>
    <x v="202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x v="0"/>
    <n v="1434017153"/>
    <n v="1431425153"/>
    <b v="1"/>
    <n v="353"/>
    <b v="1"/>
    <s v="technology/hardware"/>
    <n v="1.61459"/>
    <n v="457.39093484419266"/>
    <x v="2"/>
    <s v="hardware"/>
    <x v="0"/>
    <d v="2015-06-11T10:05:53"/>
    <x v="2023"/>
    <x v="2023"/>
    <x v="202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x v="0"/>
    <n v="1344826800"/>
    <n v="1341875544"/>
    <b v="1"/>
    <n v="105"/>
    <b v="1"/>
    <s v="technology/hardware"/>
    <n v="5.8535000000000004"/>
    <n v="222.99047619047619"/>
    <x v="2"/>
    <s v="hardware"/>
    <x v="0"/>
    <d v="2012-08-13T03:00:00"/>
    <x v="2024"/>
    <x v="2024"/>
    <x v="2024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x v="3"/>
    <n v="1433996746"/>
    <n v="1431404746"/>
    <b v="1"/>
    <n v="729"/>
    <b v="1"/>
    <s v="technology/hardware"/>
    <n v="2.0114999999999998"/>
    <n v="220.74074074074073"/>
    <x v="2"/>
    <s v="hardware"/>
    <x v="0"/>
    <d v="2015-06-11T04:25:46"/>
    <x v="2025"/>
    <x v="2025"/>
    <x v="2025"/>
  </r>
  <r>
    <n v="2026"/>
    <s v="MIDI Sprout - Biodata Sonification Device"/>
    <s v="MIDI Sprout enables plants to play synthesizers in real time."/>
    <x v="31"/>
    <n v="33370.769999999997"/>
    <x v="0"/>
    <x v="0"/>
    <x v="0"/>
    <n v="1398052740"/>
    <n v="1394127585"/>
    <b v="1"/>
    <n v="454"/>
    <b v="1"/>
    <s v="technology/hardware"/>
    <n v="1.3348307999999998"/>
    <n v="73.503898678414089"/>
    <x v="2"/>
    <s v="hardware"/>
    <x v="0"/>
    <d v="2014-04-21T03:59:00"/>
    <x v="2026"/>
    <x v="2026"/>
    <x v="2026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x v="0"/>
    <n v="1427740319"/>
    <n v="1423855919"/>
    <b v="1"/>
    <n v="539"/>
    <b v="1"/>
    <s v="technology/hardware"/>
    <n v="1.2024900000000001"/>
    <n v="223.09647495361781"/>
    <x v="2"/>
    <s v="hardware"/>
    <x v="0"/>
    <d v="2015-03-30T18:31:59"/>
    <x v="2027"/>
    <x v="2027"/>
    <x v="2027"/>
  </r>
  <r>
    <n v="2028"/>
    <s v="Building the Open Source Bussard Fusion Reactor "/>
    <s v="Building an open source Bussard fusion reactor, aka the Polywell."/>
    <x v="9"/>
    <n v="3785"/>
    <x v="0"/>
    <x v="0"/>
    <x v="0"/>
    <n v="1268690100"/>
    <n v="1265493806"/>
    <b v="1"/>
    <n v="79"/>
    <b v="1"/>
    <s v="technology/hardware"/>
    <n v="1.2616666666666667"/>
    <n v="47.911392405063289"/>
    <x v="2"/>
    <s v="hardware"/>
    <x v="0"/>
    <d v="2010-03-15T21:55:00"/>
    <x v="2028"/>
    <x v="2028"/>
    <x v="2028"/>
  </r>
  <r>
    <n v="2029"/>
    <s v="Lumin8 Pro"/>
    <s v="Lumin8 Pro is a fun and easy to use light controller that makes light dance to your favorite music."/>
    <x v="30"/>
    <n v="9030"/>
    <x v="0"/>
    <x v="0"/>
    <x v="0"/>
    <n v="1409099481"/>
    <n v="1406507481"/>
    <b v="1"/>
    <n v="94"/>
    <b v="1"/>
    <s v="technology/hardware"/>
    <n v="3.6120000000000001"/>
    <n v="96.063829787234042"/>
    <x v="2"/>
    <s v="hardware"/>
    <x v="0"/>
    <d v="2014-08-27T00:31:21"/>
    <x v="2029"/>
    <x v="2029"/>
    <x v="2029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x v="1"/>
    <n v="1354233296"/>
    <n v="1351641296"/>
    <b v="1"/>
    <n v="625"/>
    <b v="1"/>
    <s v="technology/hardware"/>
    <n v="2.26239013671875"/>
    <n v="118.6144"/>
    <x v="2"/>
    <s v="hardware"/>
    <x v="0"/>
    <d v="2012-11-29T23:54:56"/>
    <x v="2030"/>
    <x v="2030"/>
    <x v="2030"/>
  </r>
  <r>
    <n v="2031"/>
    <s v="Linkio: the $100 Smart Home Devices Solution"/>
    <s v="With Linkio you can use your smartphone to control every electronic you own- for only $100!"/>
    <x v="63"/>
    <n v="60175"/>
    <x v="0"/>
    <x v="9"/>
    <x v="3"/>
    <n v="1420765200"/>
    <n v="1417506853"/>
    <b v="1"/>
    <n v="508"/>
    <b v="1"/>
    <s v="technology/hardware"/>
    <n v="1.2035"/>
    <n v="118.45472440944881"/>
    <x v="2"/>
    <s v="hardware"/>
    <x v="0"/>
    <d v="2015-01-09T01:00:00"/>
    <x v="2031"/>
    <x v="2031"/>
    <x v="2031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x v="0"/>
    <n v="1481778000"/>
    <n v="1479216874"/>
    <b v="1"/>
    <n v="531"/>
    <b v="1"/>
    <s v="technology/hardware"/>
    <n v="3.0418799999999999"/>
    <n v="143.21468926553672"/>
    <x v="2"/>
    <s v="hardware"/>
    <x v="0"/>
    <d v="2016-12-15T05:00:00"/>
    <x v="2032"/>
    <x v="2032"/>
    <x v="203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x v="0"/>
    <n v="1398477518"/>
    <n v="1395885518"/>
    <b v="1"/>
    <n v="158"/>
    <b v="1"/>
    <s v="technology/hardware"/>
    <n v="1.7867599999999999"/>
    <n v="282.71518987341773"/>
    <x v="2"/>
    <s v="hardware"/>
    <x v="0"/>
    <d v="2014-04-26T01:58:38"/>
    <x v="2033"/>
    <x v="2033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x v="0"/>
    <n v="1430981880"/>
    <n v="1426216033"/>
    <b v="1"/>
    <n v="508"/>
    <b v="1"/>
    <s v="technology/hardware"/>
    <n v="3.868199871794872"/>
    <n v="593.93620078740162"/>
    <x v="2"/>
    <s v="hardware"/>
    <x v="0"/>
    <d v="2015-05-07T06:58:00"/>
    <x v="2034"/>
    <x v="2034"/>
    <x v="2034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x v="0"/>
    <n v="1450486800"/>
    <n v="1446562807"/>
    <b v="1"/>
    <n v="644"/>
    <b v="1"/>
    <s v="technology/hardware"/>
    <n v="2.1103642500000004"/>
    <n v="262.15704968944101"/>
    <x v="2"/>
    <s v="hardware"/>
    <x v="0"/>
    <d v="2015-12-19T01:00:00"/>
    <x v="2035"/>
    <x v="2035"/>
    <x v="2035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x v="0"/>
    <n v="1399668319"/>
    <n v="1397076319"/>
    <b v="1"/>
    <n v="848"/>
    <b v="1"/>
    <s v="technology/hardware"/>
    <n v="1.3166833333333334"/>
    <n v="46.580778301886795"/>
    <x v="2"/>
    <s v="hardware"/>
    <x v="0"/>
    <d v="2014-05-09T20:45:19"/>
    <x v="2036"/>
    <x v="2036"/>
    <x v="2036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x v="0"/>
    <n v="1388383353"/>
    <n v="1383195753"/>
    <b v="1"/>
    <n v="429"/>
    <b v="1"/>
    <s v="technology/hardware"/>
    <n v="3.0047639999999998"/>
    <n v="70.041118881118877"/>
    <x v="2"/>
    <s v="hardware"/>
    <x v="0"/>
    <d v="2013-12-30T06:02:33"/>
    <x v="2037"/>
    <x v="2037"/>
    <x v="2037"/>
  </r>
  <r>
    <n v="2038"/>
    <s v="OWL Programmable Effects Pedal"/>
    <s v="The OWL is an open source, open hardware, reprogrammable effects pedal designed for musicians, coders, and hackers."/>
    <x v="6"/>
    <n v="33641"/>
    <x v="0"/>
    <x v="1"/>
    <x v="1"/>
    <n v="1372701600"/>
    <n v="1369895421"/>
    <b v="1"/>
    <n v="204"/>
    <b v="1"/>
    <s v="technology/hardware"/>
    <n v="4.2051249999999998"/>
    <n v="164.90686274509804"/>
    <x v="2"/>
    <s v="hardware"/>
    <x v="0"/>
    <d v="2013-07-01T18:00:00"/>
    <x v="2038"/>
    <x v="2038"/>
    <x v="2038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x v="0"/>
    <n v="1480568340"/>
    <n v="1477996325"/>
    <b v="1"/>
    <n v="379"/>
    <b v="1"/>
    <s v="technology/hardware"/>
    <n v="1.362168"/>
    <n v="449.26385224274406"/>
    <x v="2"/>
    <s v="hardware"/>
    <x v="0"/>
    <d v="2016-12-01T04:59:00"/>
    <x v="2039"/>
    <x v="2039"/>
    <x v="2039"/>
  </r>
  <r>
    <n v="2040"/>
    <s v="Programmable Capacitor"/>
    <s v="4.29 Billion+ Capacitor Combinations._x000a_No Coding Required."/>
    <x v="9"/>
    <n v="7445.14"/>
    <x v="0"/>
    <x v="0"/>
    <x v="0"/>
    <n v="1384557303"/>
    <n v="1383257703"/>
    <b v="1"/>
    <n v="271"/>
    <b v="1"/>
    <s v="technology/hardware"/>
    <n v="2.4817133333333334"/>
    <n v="27.472841328413285"/>
    <x v="2"/>
    <s v="hardware"/>
    <x v="0"/>
    <d v="2013-11-15T23:15:03"/>
    <x v="2040"/>
    <x v="2040"/>
    <x v="204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x v="0"/>
    <n v="1478785027"/>
    <n v="1476189427"/>
    <b v="0"/>
    <n v="120"/>
    <b v="1"/>
    <s v="technology/hardware"/>
    <n v="1.8186315789473684"/>
    <n v="143.97499999999999"/>
    <x v="2"/>
    <s v="hardware"/>
    <x v="0"/>
    <d v="2016-11-10T13:37:07"/>
    <x v="2041"/>
    <x v="2041"/>
    <x v="2041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x v="0"/>
    <n v="1453481974"/>
    <n v="1448297974"/>
    <b v="0"/>
    <n v="140"/>
    <b v="1"/>
    <s v="technology/hardware"/>
    <n v="1.2353000000000001"/>
    <n v="88.23571428571428"/>
    <x v="2"/>
    <s v="hardware"/>
    <x v="0"/>
    <d v="2016-01-22T16:59:34"/>
    <x v="2042"/>
    <x v="2042"/>
    <x v="2042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x v="0"/>
    <n v="1481432340"/>
    <n v="1476764077"/>
    <b v="0"/>
    <n v="193"/>
    <b v="1"/>
    <s v="technology/hardware"/>
    <n v="5.0620938628158845"/>
    <n v="36.326424870466319"/>
    <x v="2"/>
    <s v="hardware"/>
    <x v="0"/>
    <d v="2016-12-11T04:59:00"/>
    <x v="2043"/>
    <x v="2043"/>
    <x v="2043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x v="0"/>
    <n v="1434212714"/>
    <n v="1431620714"/>
    <b v="0"/>
    <n v="180"/>
    <b v="1"/>
    <s v="technology/hardware"/>
    <n v="1.0821333333333334"/>
    <n v="90.177777777777777"/>
    <x v="2"/>
    <s v="hardware"/>
    <x v="0"/>
    <d v="2015-06-13T16:25:14"/>
    <x v="2044"/>
    <x v="2044"/>
    <x v="204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x v="0"/>
    <n v="1341799647"/>
    <n v="1339207647"/>
    <b v="0"/>
    <n v="263"/>
    <b v="1"/>
    <s v="technology/hardware"/>
    <n v="8.1918387755102042"/>
    <n v="152.62361216730039"/>
    <x v="2"/>
    <s v="hardware"/>
    <x v="0"/>
    <d v="2012-07-09T02:07:27"/>
    <x v="2045"/>
    <x v="2045"/>
    <x v="204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x v="0"/>
    <n v="1369282044"/>
    <n v="1366690044"/>
    <b v="0"/>
    <n v="217"/>
    <b v="1"/>
    <s v="technology/hardware"/>
    <n v="1.2110000000000001"/>
    <n v="55.806451612903224"/>
    <x v="2"/>
    <s v="hardware"/>
    <x v="0"/>
    <d v="2013-05-23T04:07:24"/>
    <x v="2046"/>
    <x v="2046"/>
    <x v="2046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x v="2"/>
    <n v="1429228800"/>
    <n v="1426714870"/>
    <b v="0"/>
    <n v="443"/>
    <b v="1"/>
    <s v="technology/hardware"/>
    <n v="1.0299897959183673"/>
    <n v="227.85327313769753"/>
    <x v="2"/>
    <s v="hardware"/>
    <x v="0"/>
    <d v="2015-04-17T00:00:00"/>
    <x v="2047"/>
    <x v="2047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x v="0"/>
    <n v="1369323491"/>
    <n v="1366731491"/>
    <b v="0"/>
    <n v="1373"/>
    <b v="1"/>
    <s v="technology/hardware"/>
    <n v="1.4833229411764706"/>
    <n v="91.82989803350327"/>
    <x v="2"/>
    <s v="hardware"/>
    <x v="0"/>
    <d v="2013-05-23T15:38:11"/>
    <x v="2048"/>
    <x v="2048"/>
    <x v="2048"/>
  </r>
  <r>
    <n v="2049"/>
    <s v="LOCK8 - the World's First Smart Bike Lock"/>
    <s v="Keyless. Alarm secured. GPS tracking."/>
    <x v="63"/>
    <n v="60095.35"/>
    <x v="0"/>
    <x v="1"/>
    <x v="1"/>
    <n v="1386025140"/>
    <n v="1382963963"/>
    <b v="0"/>
    <n v="742"/>
    <b v="1"/>
    <s v="technology/hardware"/>
    <n v="1.2019070000000001"/>
    <n v="80.991037735849048"/>
    <x v="2"/>
    <s v="hardware"/>
    <x v="0"/>
    <d v="2013-12-02T22:59:00"/>
    <x v="2049"/>
    <x v="2049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x v="0"/>
    <n v="1433036578"/>
    <n v="1429580578"/>
    <b v="0"/>
    <n v="170"/>
    <b v="1"/>
    <s v="technology/hardware"/>
    <n v="4.7327000000000004"/>
    <n v="278.39411764705881"/>
    <x v="2"/>
    <s v="hardware"/>
    <x v="0"/>
    <d v="2015-05-31T01:42:58"/>
    <x v="2050"/>
    <x v="2050"/>
    <x v="205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x v="0"/>
    <n v="1388017937"/>
    <n v="1385425937"/>
    <b v="0"/>
    <n v="242"/>
    <b v="1"/>
    <s v="technology/hardware"/>
    <n v="1.303625"/>
    <n v="43.095041322314053"/>
    <x v="2"/>
    <s v="hardware"/>
    <x v="0"/>
    <d v="2013-12-26T00:32:17"/>
    <x v="2051"/>
    <x v="2051"/>
    <x v="2051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x v="0"/>
    <n v="1455933653"/>
    <n v="1452045653"/>
    <b v="0"/>
    <n v="541"/>
    <b v="1"/>
    <s v="technology/hardware"/>
    <n v="3.5304799999999998"/>
    <n v="326.29205175600737"/>
    <x v="2"/>
    <s v="hardware"/>
    <x v="0"/>
    <d v="2016-02-20T02:00:53"/>
    <x v="2052"/>
    <x v="2052"/>
    <x v="205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x v="0"/>
    <n v="1448466551"/>
    <n v="1445870951"/>
    <b v="0"/>
    <n v="121"/>
    <b v="1"/>
    <s v="technology/hardware"/>
    <n v="1.0102"/>
    <n v="41.743801652892564"/>
    <x v="2"/>
    <s v="hardware"/>
    <x v="0"/>
    <d v="2015-11-25T15:49:11"/>
    <x v="2053"/>
    <x v="2053"/>
    <x v="2053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x v="1"/>
    <n v="1399033810"/>
    <n v="1396441810"/>
    <b v="0"/>
    <n v="621"/>
    <b v="1"/>
    <s v="technology/hardware"/>
    <n v="1.1359142857142857"/>
    <n v="64.020933977455712"/>
    <x v="2"/>
    <s v="hardware"/>
    <x v="0"/>
    <d v="2014-05-02T12:30:10"/>
    <x v="2054"/>
    <x v="2054"/>
    <x v="2054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x v="0"/>
    <n v="1417579200"/>
    <n v="1415031043"/>
    <b v="0"/>
    <n v="101"/>
    <b v="1"/>
    <s v="technology/hardware"/>
    <n v="1.6741666666666666"/>
    <n v="99.455445544554451"/>
    <x v="2"/>
    <s v="hardware"/>
    <x v="0"/>
    <d v="2014-12-03T04:00:00"/>
    <x v="2055"/>
    <x v="2055"/>
    <x v="2055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x v="0"/>
    <n v="1366222542"/>
    <n v="1363630542"/>
    <b v="0"/>
    <n v="554"/>
    <b v="1"/>
    <s v="technology/hardware"/>
    <n v="1.5345200000000001"/>
    <n v="138.49458483754512"/>
    <x v="2"/>
    <s v="hardware"/>
    <x v="0"/>
    <d v="2013-04-17T18:15:42"/>
    <x v="2056"/>
    <x v="2056"/>
    <x v="2056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x v="1"/>
    <n v="1456487532"/>
    <n v="1453895532"/>
    <b v="0"/>
    <n v="666"/>
    <b v="1"/>
    <s v="technology/hardware"/>
    <n v="2.022322"/>
    <n v="45.547792792792798"/>
    <x v="2"/>
    <s v="hardware"/>
    <x v="0"/>
    <d v="2016-02-26T11:52:12"/>
    <x v="2057"/>
    <x v="2057"/>
    <x v="2057"/>
  </r>
  <r>
    <n v="2058"/>
    <s v="Raspberry Pi Debug Clip"/>
    <s v="Making using the serial terminal on the Raspberry Pi as easy as Pi!"/>
    <x v="317"/>
    <n v="4308"/>
    <x v="0"/>
    <x v="1"/>
    <x v="1"/>
    <n v="1425326400"/>
    <n v="1421916830"/>
    <b v="0"/>
    <n v="410"/>
    <b v="1"/>
    <s v="technology/hardware"/>
    <n v="1.6828125"/>
    <n v="10.507317073170732"/>
    <x v="2"/>
    <s v="hardware"/>
    <x v="0"/>
    <d v="2015-03-02T20:00:00"/>
    <x v="2058"/>
    <x v="2058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x v="0"/>
    <n v="1454277540"/>
    <n v="1450880854"/>
    <b v="0"/>
    <n v="375"/>
    <b v="1"/>
    <s v="technology/hardware"/>
    <n v="1.4345666666666668"/>
    <n v="114.76533333333333"/>
    <x v="2"/>
    <s v="hardware"/>
    <x v="0"/>
    <d v="2016-01-31T21:59:00"/>
    <x v="2059"/>
    <x v="2059"/>
    <x v="2059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x v="0"/>
    <n v="1406129150"/>
    <n v="1400945150"/>
    <b v="0"/>
    <n v="1364"/>
    <b v="1"/>
    <s v="technology/hardware"/>
    <n v="1.964"/>
    <n v="35.997067448680355"/>
    <x v="2"/>
    <s v="hardware"/>
    <x v="0"/>
    <d v="2014-07-23T15:25:50"/>
    <x v="2060"/>
    <x v="2060"/>
    <x v="206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x v="0"/>
    <n v="1483208454"/>
    <n v="1480616454"/>
    <b v="0"/>
    <n v="35"/>
    <b v="1"/>
    <s v="technology/hardware"/>
    <n v="1.0791999999999999"/>
    <n v="154.17142857142858"/>
    <x v="2"/>
    <s v="hardware"/>
    <x v="0"/>
    <d v="2016-12-31T18:20:54"/>
    <x v="2061"/>
    <x v="2061"/>
    <x v="2061"/>
  </r>
  <r>
    <n v="2062"/>
    <s v="Rho Board"/>
    <s v="4K HEVC Android TV Media Player with optional DIY electronics, ideal for app development, home control, software developement, learning"/>
    <x v="57"/>
    <n v="114977"/>
    <x v="0"/>
    <x v="8"/>
    <x v="7"/>
    <n v="1458807098"/>
    <n v="1456218698"/>
    <b v="0"/>
    <n v="203"/>
    <b v="1"/>
    <s v="technology/hardware"/>
    <n v="1.14977"/>
    <n v="566.38916256157631"/>
    <x v="2"/>
    <s v="hardware"/>
    <x v="0"/>
    <d v="2016-03-24T08:11:38"/>
    <x v="2062"/>
    <x v="2062"/>
    <x v="2062"/>
  </r>
  <r>
    <n v="2063"/>
    <s v="Up to 4 axis Beaglebone black based CNC control"/>
    <s v="Build a professional grade Linux CNC control with Beaglebone black and our CNC cape."/>
    <x v="23"/>
    <n v="5922"/>
    <x v="0"/>
    <x v="12"/>
    <x v="3"/>
    <n v="1463333701"/>
    <n v="1460482501"/>
    <b v="0"/>
    <n v="49"/>
    <b v="1"/>
    <s v="technology/hardware"/>
    <n v="1.4804999999999999"/>
    <n v="120.85714285714286"/>
    <x v="2"/>
    <s v="hardware"/>
    <x v="0"/>
    <d v="2016-05-15T17:35:01"/>
    <x v="2063"/>
    <x v="2063"/>
    <x v="2063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x v="0"/>
    <n v="1370001600"/>
    <n v="1366879523"/>
    <b v="0"/>
    <n v="5812"/>
    <b v="1"/>
    <s v="technology/hardware"/>
    <n v="1.9116676082790633"/>
    <n v="86.163845492085343"/>
    <x v="2"/>
    <s v="hardware"/>
    <x v="0"/>
    <d v="2013-05-31T12:00:00"/>
    <x v="2064"/>
    <x v="2064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x v="1"/>
    <n v="1387958429"/>
    <n v="1385366429"/>
    <b v="0"/>
    <n v="1556"/>
    <b v="1"/>
    <s v="technology/hardware"/>
    <n v="1.99215125"/>
    <n v="51.212114395886893"/>
    <x v="2"/>
    <s v="hardware"/>
    <x v="0"/>
    <d v="2013-12-25T08:00:29"/>
    <x v="2065"/>
    <x v="2065"/>
    <x v="2065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x v="0"/>
    <n v="1408818683"/>
    <n v="1406226683"/>
    <b v="0"/>
    <n v="65"/>
    <b v="1"/>
    <s v="technology/hardware"/>
    <n v="2.1859999999999999"/>
    <n v="67.261538461538464"/>
    <x v="2"/>
    <s v="hardware"/>
    <x v="0"/>
    <d v="2014-08-23T18:31:23"/>
    <x v="2066"/>
    <x v="2066"/>
    <x v="2066"/>
  </r>
  <r>
    <n v="2067"/>
    <s v="Luminite (LED lighting)"/>
    <s v="The next generation of premium quality LED lighting. Extreme power efficiency in a small package."/>
    <x v="319"/>
    <n v="628"/>
    <x v="0"/>
    <x v="1"/>
    <x v="1"/>
    <n v="1432499376"/>
    <n v="1429648176"/>
    <b v="0"/>
    <n v="10"/>
    <b v="1"/>
    <s v="technology/hardware"/>
    <n v="1.2686868686868686"/>
    <n v="62.8"/>
    <x v="2"/>
    <s v="hardware"/>
    <x v="0"/>
    <d v="2015-05-24T20:29:36"/>
    <x v="2067"/>
    <x v="2067"/>
    <x v="2067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x v="0"/>
    <n v="1476994315"/>
    <n v="1474402315"/>
    <b v="0"/>
    <n v="76"/>
    <b v="1"/>
    <s v="technology/hardware"/>
    <n v="1.0522388"/>
    <n v="346.13118421052633"/>
    <x v="2"/>
    <s v="hardware"/>
    <x v="0"/>
    <d v="2016-10-20T20:11:55"/>
    <x v="2068"/>
    <x v="2068"/>
    <x v="2068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x v="0"/>
    <n v="1451776791"/>
    <n v="1449098391"/>
    <b v="0"/>
    <n v="263"/>
    <b v="1"/>
    <s v="technology/hardware"/>
    <n v="1.2840666000000001"/>
    <n v="244.11912547528519"/>
    <x v="2"/>
    <s v="hardware"/>
    <x v="0"/>
    <d v="2016-01-02T23:19:51"/>
    <x v="2069"/>
    <x v="2069"/>
    <x v="2069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x v="3"/>
    <n v="1467128723"/>
    <n v="1464536723"/>
    <b v="0"/>
    <n v="1530"/>
    <b v="1"/>
    <s v="technology/hardware"/>
    <n v="3.1732719999999999"/>
    <n v="259.25424836601309"/>
    <x v="2"/>
    <s v="hardware"/>
    <x v="0"/>
    <d v="2016-06-28T15:45:23"/>
    <x v="2070"/>
    <x v="2070"/>
    <x v="207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x v="0"/>
    <n v="1475390484"/>
    <n v="1471502484"/>
    <b v="0"/>
    <n v="278"/>
    <b v="1"/>
    <s v="technology/hardware"/>
    <n v="2.8073000000000001"/>
    <n v="201.96402877697841"/>
    <x v="2"/>
    <s v="hardware"/>
    <x v="0"/>
    <d v="2016-10-02T06:41:24"/>
    <x v="2071"/>
    <x v="2071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x v="0"/>
    <n v="1462629432"/>
    <n v="1460037432"/>
    <b v="0"/>
    <n v="350"/>
    <b v="1"/>
    <s v="technology/hardware"/>
    <n v="1.1073146853146854"/>
    <n v="226.20857142857142"/>
    <x v="2"/>
    <s v="hardware"/>
    <x v="0"/>
    <d v="2016-05-07T13:57:12"/>
    <x v="2072"/>
    <x v="2072"/>
    <x v="207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x v="0"/>
    <n v="1431100918"/>
    <n v="1427212918"/>
    <b v="0"/>
    <n v="470"/>
    <b v="1"/>
    <s v="technology/hardware"/>
    <n v="1.5260429999999998"/>
    <n v="324.69"/>
    <x v="2"/>
    <s v="hardware"/>
    <x v="0"/>
    <d v="2015-05-08T16:01:58"/>
    <x v="2073"/>
    <x v="2073"/>
    <x v="2073"/>
  </r>
  <r>
    <n v="2074"/>
    <s v="Advanced Simulation Products - PC Gaming Controllers"/>
    <s v="Creating PC gaming controllers to bring your gaming experience to a new level."/>
    <x v="20"/>
    <n v="615"/>
    <x v="0"/>
    <x v="0"/>
    <x v="0"/>
    <n v="1462564182"/>
    <n v="1459972182"/>
    <b v="0"/>
    <n v="3"/>
    <b v="1"/>
    <s v="technology/hardware"/>
    <n v="1.0249999999999999"/>
    <n v="205"/>
    <x v="2"/>
    <s v="hardware"/>
    <x v="0"/>
    <d v="2016-05-06T19:49:42"/>
    <x v="2074"/>
    <x v="2074"/>
    <x v="2074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x v="0"/>
    <n v="1374769288"/>
    <n v="1372177288"/>
    <b v="0"/>
    <n v="8200"/>
    <b v="1"/>
    <s v="technology/hardware"/>
    <n v="16.783738373837384"/>
    <n v="20.465926829268295"/>
    <x v="2"/>
    <s v="hardware"/>
    <x v="0"/>
    <d v="2013-07-25T16:21:28"/>
    <x v="2075"/>
    <x v="2075"/>
    <x v="2075"/>
  </r>
  <r>
    <n v="2076"/>
    <s v="Earin - The Worlds Smallest Wireless Earbuds"/>
    <s v="Wireless earbuds filled with sound, yet so small they are almost invisible!"/>
    <x v="321"/>
    <n v="972594.99"/>
    <x v="0"/>
    <x v="1"/>
    <x v="1"/>
    <n v="1406149689"/>
    <n v="1402693689"/>
    <b v="0"/>
    <n v="8359"/>
    <b v="1"/>
    <s v="technology/hardware"/>
    <n v="5.4334915642458101"/>
    <n v="116.35303146309367"/>
    <x v="2"/>
    <s v="hardware"/>
    <x v="0"/>
    <d v="2014-07-23T21:08:09"/>
    <x v="2076"/>
    <x v="2076"/>
    <x v="2076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x v="0"/>
    <n v="1433538000"/>
    <n v="1428541276"/>
    <b v="0"/>
    <n v="188"/>
    <b v="1"/>
    <s v="technology/hardware"/>
    <n v="1.1550800000000001"/>
    <n v="307.20212765957444"/>
    <x v="2"/>
    <s v="hardware"/>
    <x v="0"/>
    <d v="2015-06-05T21:00:00"/>
    <x v="2077"/>
    <x v="2077"/>
    <x v="2077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x v="3"/>
    <n v="1482085857"/>
    <n v="1479493857"/>
    <b v="0"/>
    <n v="48"/>
    <b v="1"/>
    <s v="technology/hardware"/>
    <n v="1.3120499999999999"/>
    <n v="546.6875"/>
    <x v="2"/>
    <s v="hardware"/>
    <x v="0"/>
    <d v="2016-12-18T18:30:57"/>
    <x v="2078"/>
    <x v="2078"/>
    <x v="2078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x v="1"/>
    <n v="1435258800"/>
    <n v="1432659793"/>
    <b v="0"/>
    <n v="607"/>
    <b v="1"/>
    <s v="technology/hardware"/>
    <n v="2.8816999999999999"/>
    <n v="47.474464579901152"/>
    <x v="2"/>
    <s v="hardware"/>
    <x v="0"/>
    <d v="2015-06-25T19:00:00"/>
    <x v="2079"/>
    <x v="2079"/>
    <x v="2079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x v="0"/>
    <n v="1447286300"/>
    <n v="1444690700"/>
    <b v="0"/>
    <n v="50"/>
    <b v="1"/>
    <s v="technology/hardware"/>
    <n v="5.0780000000000003"/>
    <n v="101.56"/>
    <x v="2"/>
    <s v="hardware"/>
    <x v="0"/>
    <d v="2015-11-11T23:58:20"/>
    <x v="2080"/>
    <x v="2080"/>
    <x v="208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x v="0"/>
    <n v="1337144340"/>
    <n v="1333597555"/>
    <b v="0"/>
    <n v="55"/>
    <b v="1"/>
    <s v="music/indie rock"/>
    <n v="1.1457142857142857"/>
    <n v="72.909090909090907"/>
    <x v="4"/>
    <s v="indie rock"/>
    <x v="0"/>
    <d v="2012-05-16T04:59:00"/>
    <x v="2081"/>
    <x v="2081"/>
    <x v="2081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x v="0"/>
    <n v="1322106796"/>
    <n v="1316919196"/>
    <b v="0"/>
    <n v="38"/>
    <b v="1"/>
    <s v="music/indie rock"/>
    <n v="1.1073333333333333"/>
    <n v="43.710526315789473"/>
    <x v="4"/>
    <s v="indie rock"/>
    <x v="0"/>
    <d v="2011-11-24T03:53:16"/>
    <x v="2082"/>
    <x v="2082"/>
    <x v="2082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x v="0"/>
    <n v="1338830395"/>
    <n v="1336238395"/>
    <b v="0"/>
    <n v="25"/>
    <b v="1"/>
    <s v="music/indie rock"/>
    <n v="1.1333333333333333"/>
    <n v="34"/>
    <x v="4"/>
    <s v="indie rock"/>
    <x v="0"/>
    <d v="2012-06-04T17:19:55"/>
    <x v="2083"/>
    <x v="2083"/>
    <x v="2083"/>
  </r>
  <r>
    <n v="2084"/>
    <s v="Project: Ballerina Black UK Tour"/>
    <s v="Los Angeles based Ballerina Black are on their way to tour the UK in May. Join our club &amp; help make it happen."/>
    <x v="9"/>
    <n v="3250"/>
    <x v="0"/>
    <x v="0"/>
    <x v="0"/>
    <n v="1399186740"/>
    <n v="1396468782"/>
    <b v="0"/>
    <n v="46"/>
    <b v="1"/>
    <s v="music/indie rock"/>
    <n v="1.0833333333333333"/>
    <n v="70.652173913043484"/>
    <x v="4"/>
    <s v="indie rock"/>
    <x v="0"/>
    <d v="2014-05-04T06:59:00"/>
    <x v="2084"/>
    <x v="2084"/>
    <x v="208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x v="0"/>
    <n v="1342382587"/>
    <n v="1339790587"/>
    <b v="0"/>
    <n v="83"/>
    <b v="1"/>
    <s v="music/indie rock"/>
    <n v="1.2353333333333334"/>
    <n v="89.301204819277103"/>
    <x v="4"/>
    <s v="indie rock"/>
    <x v="0"/>
    <d v="2012-07-15T20:03:07"/>
    <x v="2085"/>
    <x v="2085"/>
    <x v="2085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x v="0"/>
    <n v="1323838740"/>
    <n v="1321200332"/>
    <b v="0"/>
    <n v="35"/>
    <b v="1"/>
    <s v="music/indie rock"/>
    <n v="1.0069999999999999"/>
    <n v="115.08571428571429"/>
    <x v="4"/>
    <s v="indie rock"/>
    <x v="0"/>
    <d v="2011-12-14T04:59:00"/>
    <x v="2086"/>
    <x v="2086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x v="0"/>
    <n v="1315457658"/>
    <n v="1312865658"/>
    <b v="0"/>
    <n v="25"/>
    <b v="1"/>
    <s v="music/indie rock"/>
    <n v="1.0353333333333334"/>
    <n v="62.12"/>
    <x v="4"/>
    <s v="indie rock"/>
    <x v="0"/>
    <d v="2011-09-08T04:54:18"/>
    <x v="2087"/>
    <x v="2087"/>
    <x v="2087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x v="0"/>
    <n v="1284177540"/>
    <n v="1281028152"/>
    <b v="0"/>
    <n v="75"/>
    <b v="1"/>
    <s v="music/indie rock"/>
    <n v="1.1551066666666667"/>
    <n v="46.204266666666669"/>
    <x v="4"/>
    <s v="indie rock"/>
    <x v="0"/>
    <d v="2010-09-11T03:59:00"/>
    <x v="2088"/>
    <x v="2088"/>
    <x v="2088"/>
  </r>
  <r>
    <n v="2089"/>
    <s v="Little Moses EP"/>
    <s v="Little Moses is trying to record their first EP, and we can't do it without your help!"/>
    <x v="30"/>
    <n v="3010.01"/>
    <x v="0"/>
    <x v="0"/>
    <x v="0"/>
    <n v="1375408194"/>
    <n v="1372384194"/>
    <b v="0"/>
    <n v="62"/>
    <b v="1"/>
    <s v="music/indie rock"/>
    <n v="1.2040040000000001"/>
    <n v="48.54854838709678"/>
    <x v="4"/>
    <s v="indie rock"/>
    <x v="0"/>
    <d v="2013-08-02T01:49:54"/>
    <x v="2089"/>
    <x v="2089"/>
    <x v="2089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x v="0"/>
    <n v="1361696955"/>
    <n v="1359104955"/>
    <b v="0"/>
    <n v="160"/>
    <b v="1"/>
    <s v="music/indie rock"/>
    <n v="1.1504037499999999"/>
    <n v="57.520187499999999"/>
    <x v="4"/>
    <s v="indie rock"/>
    <x v="0"/>
    <d v="2013-02-24T09:09:15"/>
    <x v="2090"/>
    <x v="2090"/>
    <x v="2090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x v="0"/>
    <n v="1299009600"/>
    <n v="1294818278"/>
    <b v="0"/>
    <n v="246"/>
    <b v="1"/>
    <s v="music/indie rock"/>
    <n v="1.2046777777777777"/>
    <n v="88.147154471544724"/>
    <x v="4"/>
    <s v="indie rock"/>
    <x v="0"/>
    <d v="2011-03-01T20:00:00"/>
    <x v="2091"/>
    <x v="2091"/>
    <x v="2091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x v="0"/>
    <n v="1318006732"/>
    <n v="1312822732"/>
    <b v="0"/>
    <n v="55"/>
    <b v="1"/>
    <s v="music/indie rock"/>
    <n v="1.0128333333333333"/>
    <n v="110.49090909090908"/>
    <x v="4"/>
    <s v="indie rock"/>
    <x v="0"/>
    <d v="2011-10-07T16:58:52"/>
    <x v="2092"/>
    <x v="2092"/>
    <x v="2092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x v="0"/>
    <n v="1356211832"/>
    <n v="1351024232"/>
    <b v="0"/>
    <n v="23"/>
    <b v="1"/>
    <s v="music/indie rock"/>
    <n v="1.0246666666666666"/>
    <n v="66.826086956521735"/>
    <x v="4"/>
    <s v="indie rock"/>
    <x v="0"/>
    <d v="2012-12-22T21:30:32"/>
    <x v="2093"/>
    <x v="2093"/>
    <x v="2093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x v="0"/>
    <n v="1330916400"/>
    <n v="1327969730"/>
    <b v="0"/>
    <n v="72"/>
    <b v="1"/>
    <s v="music/indie rock"/>
    <n v="1.2054285714285715"/>
    <n v="58.597222222222221"/>
    <x v="4"/>
    <s v="indie rock"/>
    <x v="0"/>
    <d v="2012-03-05T03:00:00"/>
    <x v="2094"/>
    <x v="2094"/>
    <x v="209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x v="0"/>
    <n v="1317576973"/>
    <n v="1312392973"/>
    <b v="0"/>
    <n v="22"/>
    <b v="1"/>
    <s v="music/indie rock"/>
    <n v="1"/>
    <n v="113.63636363636364"/>
    <x v="4"/>
    <s v="indie rock"/>
    <x v="0"/>
    <d v="2011-10-02T17:36:13"/>
    <x v="2095"/>
    <x v="2095"/>
    <x v="2095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x v="0"/>
    <n v="1351223940"/>
    <n v="1349892735"/>
    <b v="0"/>
    <n v="14"/>
    <b v="1"/>
    <s v="music/indie rock"/>
    <n v="1.0166666666666666"/>
    <n v="43.571428571428569"/>
    <x v="4"/>
    <s v="indie rock"/>
    <x v="0"/>
    <d v="2012-10-26T03:59:00"/>
    <x v="2096"/>
    <x v="2096"/>
    <x v="2096"/>
  </r>
  <r>
    <n v="2097"/>
    <s v="Caverns of Sonora"/>
    <s v="Engine is ready to record our sophomore release. The songs are written, the musicians are ready. Help us bring this into existence!"/>
    <x v="9"/>
    <n v="3000"/>
    <x v="0"/>
    <x v="0"/>
    <x v="0"/>
    <n v="1322751735"/>
    <n v="1317564135"/>
    <b v="0"/>
    <n v="38"/>
    <b v="1"/>
    <s v="music/indie rock"/>
    <n v="1"/>
    <n v="78.94736842105263"/>
    <x v="4"/>
    <s v="indie rock"/>
    <x v="0"/>
    <d v="2011-12-01T15:02:15"/>
    <x v="2097"/>
    <x v="2097"/>
    <x v="2097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x v="0"/>
    <n v="1331174635"/>
    <n v="1328582635"/>
    <b v="0"/>
    <n v="32"/>
    <b v="1"/>
    <s v="music/indie rock"/>
    <n v="1.0033333333333334"/>
    <n v="188.125"/>
    <x v="4"/>
    <s v="indie rock"/>
    <x v="0"/>
    <d v="2012-03-08T02:43:55"/>
    <x v="2098"/>
    <x v="2098"/>
    <x v="2098"/>
  </r>
  <r>
    <n v="2099"/>
    <s v="Roosevelt Died."/>
    <s v="Our tour van died, we need help!"/>
    <x v="9"/>
    <n v="3971"/>
    <x v="0"/>
    <x v="0"/>
    <x v="0"/>
    <n v="1435808400"/>
    <n v="1434650084"/>
    <b v="0"/>
    <n v="63"/>
    <b v="1"/>
    <s v="music/indie rock"/>
    <n v="1.3236666666666668"/>
    <n v="63.031746031746032"/>
    <x v="4"/>
    <s v="indie rock"/>
    <x v="0"/>
    <d v="2015-07-02T03:40:00"/>
    <x v="2099"/>
    <x v="2099"/>
    <x v="2099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x v="0"/>
    <n v="1341028740"/>
    <n v="1339704141"/>
    <b v="0"/>
    <n v="27"/>
    <b v="1"/>
    <s v="music/indie rock"/>
    <n v="1.3666666666666667"/>
    <n v="30.37037037037037"/>
    <x v="4"/>
    <s v="indie rock"/>
    <x v="0"/>
    <d v="2012-06-30T03:59:00"/>
    <x v="2100"/>
    <x v="2100"/>
    <x v="21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x v="0"/>
    <n v="1329104114"/>
    <n v="1323920114"/>
    <b v="0"/>
    <n v="44"/>
    <b v="1"/>
    <s v="music/indie rock"/>
    <n v="1.1325000000000001"/>
    <n v="51.477272727272727"/>
    <x v="4"/>
    <s v="indie rock"/>
    <x v="0"/>
    <d v="2012-02-13T03:35:14"/>
    <x v="2101"/>
    <x v="2101"/>
    <x v="2101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x v="0"/>
    <n v="1304628648"/>
    <n v="1302036648"/>
    <b v="0"/>
    <n v="38"/>
    <b v="1"/>
    <s v="music/indie rock"/>
    <n v="1.36"/>
    <n v="35.789473684210527"/>
    <x v="4"/>
    <s v="indie rock"/>
    <x v="0"/>
    <d v="2011-05-05T20:50:48"/>
    <x v="2102"/>
    <x v="2102"/>
    <x v="2102"/>
  </r>
  <r>
    <n v="2103"/>
    <s v="Matthew Moon's New Album"/>
    <s v="Indie rocker, Matthew Moon, has something to share with you..."/>
    <x v="198"/>
    <n v="11364"/>
    <x v="0"/>
    <x v="0"/>
    <x v="0"/>
    <n v="1352488027"/>
    <n v="1349892427"/>
    <b v="0"/>
    <n v="115"/>
    <b v="1"/>
    <s v="music/indie rock"/>
    <n v="1.4612318374694613"/>
    <n v="98.817391304347822"/>
    <x v="4"/>
    <s v="indie rock"/>
    <x v="0"/>
    <d v="2012-11-09T19:07:07"/>
    <x v="2103"/>
    <x v="2103"/>
    <x v="2103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x v="0"/>
    <n v="1369958400"/>
    <n v="1367286434"/>
    <b v="0"/>
    <n v="37"/>
    <b v="1"/>
    <s v="music/indie rock"/>
    <n v="1.2949999999999999"/>
    <n v="28"/>
    <x v="4"/>
    <s v="indie rock"/>
    <x v="0"/>
    <d v="2013-05-31T00:00:00"/>
    <x v="2104"/>
    <x v="2104"/>
    <x v="2104"/>
  </r>
  <r>
    <n v="2105"/>
    <s v="Layla The Wolf Debut E.P. &quot;Sugar&quot;"/>
    <s v="Help Layla the Wolf fund the printing and releasing of our first E.P. Release called &quot;Sugar&quot;."/>
    <x v="13"/>
    <n v="5080"/>
    <x v="0"/>
    <x v="0"/>
    <x v="0"/>
    <n v="1416542400"/>
    <n v="1415472953"/>
    <b v="0"/>
    <n v="99"/>
    <b v="1"/>
    <s v="music/indie rock"/>
    <n v="2.54"/>
    <n v="51.313131313131315"/>
    <x v="4"/>
    <s v="indie rock"/>
    <x v="0"/>
    <d v="2014-11-21T04:00:00"/>
    <x v="2105"/>
    <x v="2105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x v="0"/>
    <n v="1359176974"/>
    <n v="1356584974"/>
    <b v="0"/>
    <n v="44"/>
    <b v="1"/>
    <s v="music/indie rock"/>
    <n v="1.0704545454545455"/>
    <n v="53.522727272727273"/>
    <x v="4"/>
    <s v="indie rock"/>
    <x v="0"/>
    <d v="2013-01-26T05:09:34"/>
    <x v="2106"/>
    <x v="2106"/>
    <x v="2106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x v="0"/>
    <n v="1415815393"/>
    <n v="1413997393"/>
    <b v="0"/>
    <n v="58"/>
    <b v="1"/>
    <s v="music/indie rock"/>
    <n v="1.0773299999999999"/>
    <n v="37.149310344827583"/>
    <x v="4"/>
    <s v="indie rock"/>
    <x v="0"/>
    <d v="2014-11-12T18:03:13"/>
    <x v="2107"/>
    <x v="2107"/>
    <x v="2107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x v="0"/>
    <n v="1347249300"/>
    <n v="1344917580"/>
    <b v="0"/>
    <n v="191"/>
    <b v="1"/>
    <s v="music/indie rock"/>
    <n v="1.0731250000000001"/>
    <n v="89.895287958115176"/>
    <x v="4"/>
    <s v="indie rock"/>
    <x v="0"/>
    <d v="2012-09-10T03:55:00"/>
    <x v="2108"/>
    <x v="2108"/>
    <x v="2108"/>
  </r>
  <r>
    <n v="2109"/>
    <s v="Skyline Sounds - First Studio Album (and Merch!)"/>
    <s v="We are ready to make our first full-length album, and with your help, we can make it happen!"/>
    <x v="23"/>
    <n v="4261"/>
    <x v="0"/>
    <x v="0"/>
    <x v="0"/>
    <n v="1436115617"/>
    <n v="1433523617"/>
    <b v="0"/>
    <n v="40"/>
    <b v="1"/>
    <s v="music/indie rock"/>
    <n v="1.06525"/>
    <n v="106.52500000000001"/>
    <x v="4"/>
    <s v="indie rock"/>
    <x v="0"/>
    <d v="2015-07-05T17:00:17"/>
    <x v="2109"/>
    <x v="2109"/>
    <x v="2109"/>
  </r>
  <r>
    <n v="2110"/>
    <s v="&quot;Vision&quot; - New Album - Brent Brown"/>
    <s v="Brent Brown's breakout new album! Requires help from the record label... You!"/>
    <x v="13"/>
    <n v="2007"/>
    <x v="0"/>
    <x v="0"/>
    <x v="0"/>
    <n v="1401253140"/>
    <n v="1398873969"/>
    <b v="0"/>
    <n v="38"/>
    <b v="1"/>
    <s v="music/indie rock"/>
    <n v="1.0035000000000001"/>
    <n v="52.815789473684212"/>
    <x v="4"/>
    <s v="indie rock"/>
    <x v="0"/>
    <d v="2014-05-28T04:59:00"/>
    <x v="2110"/>
    <x v="2110"/>
    <x v="211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x v="0"/>
    <n v="1313370000"/>
    <n v="1307594625"/>
    <b v="0"/>
    <n v="39"/>
    <b v="1"/>
    <s v="music/indie rock"/>
    <n v="1.0649999999999999"/>
    <n v="54.615384615384613"/>
    <x v="4"/>
    <s v="indie rock"/>
    <x v="0"/>
    <d v="2011-08-15T01:00:00"/>
    <x v="2111"/>
    <x v="2111"/>
    <x v="2111"/>
  </r>
  <r>
    <n v="2112"/>
    <s v="BBB Kickstarter Two"/>
    <s v="BBB is going back into the studio to record and release &quot;Felix From Canada&quot; by popular demand.  We need your help!"/>
    <x v="43"/>
    <n v="300"/>
    <x v="0"/>
    <x v="0"/>
    <x v="0"/>
    <n v="1366064193"/>
    <n v="1364854593"/>
    <b v="0"/>
    <n v="11"/>
    <b v="1"/>
    <s v="music/indie rock"/>
    <n v="1"/>
    <n v="27.272727272727273"/>
    <x v="4"/>
    <s v="indie rock"/>
    <x v="0"/>
    <d v="2013-04-15T22:16:33"/>
    <x v="2112"/>
    <x v="2112"/>
    <x v="2112"/>
  </r>
  <r>
    <n v="2113"/>
    <s v="Summer Underground // Honeycomb LP"/>
    <s v="Help us fund our second full-length album Honeycomb!"/>
    <x v="39"/>
    <n v="7340"/>
    <x v="0"/>
    <x v="0"/>
    <x v="0"/>
    <n v="1411505176"/>
    <n v="1408481176"/>
    <b v="0"/>
    <n v="107"/>
    <b v="1"/>
    <s v="music/indie rock"/>
    <n v="1.0485714285714285"/>
    <n v="68.598130841121488"/>
    <x v="4"/>
    <s v="indie rock"/>
    <x v="0"/>
    <d v="2014-09-23T20:46:16"/>
    <x v="2113"/>
    <x v="2113"/>
    <x v="211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x v="0"/>
    <n v="1291870740"/>
    <n v="1286480070"/>
    <b v="0"/>
    <n v="147"/>
    <b v="1"/>
    <s v="music/indie rock"/>
    <n v="1.0469999999999999"/>
    <n v="35.612244897959187"/>
    <x v="4"/>
    <s v="indie rock"/>
    <x v="0"/>
    <d v="2010-12-09T04:59:00"/>
    <x v="2114"/>
    <x v="2114"/>
    <x v="21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x v="0"/>
    <n v="1298167001"/>
    <n v="1295575001"/>
    <b v="0"/>
    <n v="36"/>
    <b v="1"/>
    <s v="music/indie rock"/>
    <n v="2.2566666666666668"/>
    <n v="94.027777777777771"/>
    <x v="4"/>
    <s v="indie rock"/>
    <x v="0"/>
    <d v="2011-02-20T01:56:41"/>
    <x v="2115"/>
    <x v="2115"/>
    <x v="2115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x v="0"/>
    <n v="1349203203"/>
    <n v="1345056003"/>
    <b v="0"/>
    <n v="92"/>
    <b v="1"/>
    <s v="music/indie rock"/>
    <n v="1.0090416666666666"/>
    <n v="526.45652173913038"/>
    <x v="4"/>
    <s v="indie rock"/>
    <x v="0"/>
    <d v="2012-10-02T18:40:03"/>
    <x v="2116"/>
    <x v="2116"/>
    <x v="2116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x v="0"/>
    <n v="1445921940"/>
    <n v="1444699549"/>
    <b v="0"/>
    <n v="35"/>
    <b v="1"/>
    <s v="music/indie rock"/>
    <n v="1.4775"/>
    <n v="50.657142857142858"/>
    <x v="4"/>
    <s v="indie rock"/>
    <x v="0"/>
    <d v="2015-10-27T04:59:00"/>
    <x v="2117"/>
    <x v="2117"/>
    <x v="2117"/>
  </r>
  <r>
    <n v="2118"/>
    <s v="PORCHES. vs. THE U.S.A."/>
    <s v="PORCHES.  and Documentarians tour from New York to San Francisco and back."/>
    <x v="28"/>
    <n v="1346.11"/>
    <x v="0"/>
    <x v="0"/>
    <x v="0"/>
    <n v="1311538136"/>
    <n v="1308946136"/>
    <b v="0"/>
    <n v="17"/>
    <b v="1"/>
    <s v="music/indie rock"/>
    <n v="1.3461099999999999"/>
    <n v="79.182941176470578"/>
    <x v="4"/>
    <s v="indie rock"/>
    <x v="0"/>
    <d v="2011-07-24T20:08:56"/>
    <x v="2118"/>
    <x v="2118"/>
    <x v="2118"/>
  </r>
  <r>
    <n v="2119"/>
    <s v="Big Long Now's Debut Album"/>
    <s v="big long now is recording our debut album and we are looking for help mastering and pressing it to vinyl"/>
    <x v="13"/>
    <n v="2015"/>
    <x v="0"/>
    <x v="0"/>
    <x v="0"/>
    <n v="1345086445"/>
    <n v="1342494445"/>
    <b v="0"/>
    <n v="22"/>
    <b v="1"/>
    <s v="music/indie rock"/>
    <n v="1.0075000000000001"/>
    <n v="91.590909090909093"/>
    <x v="4"/>
    <s v="indie rock"/>
    <x v="0"/>
    <d v="2012-08-16T03:07:25"/>
    <x v="2119"/>
    <x v="2119"/>
    <x v="2119"/>
  </r>
  <r>
    <n v="2120"/>
    <s v="Hearty Har Full Length Album"/>
    <s v="&lt;3_x000a_Coming in from outer space. Help Hearty Har record their 1st album!!"/>
    <x v="6"/>
    <n v="8070.43"/>
    <x v="0"/>
    <x v="0"/>
    <x v="0"/>
    <n v="1388617736"/>
    <n v="1384384136"/>
    <b v="0"/>
    <n v="69"/>
    <b v="1"/>
    <s v="music/indie rock"/>
    <n v="1.00880375"/>
    <n v="116.96275362318841"/>
    <x v="4"/>
    <s v="indie rock"/>
    <x v="0"/>
    <d v="2014-01-01T23:08:56"/>
    <x v="2120"/>
    <x v="2120"/>
    <x v="2120"/>
  </r>
  <r>
    <n v="2121"/>
    <s v="Legend of Decay"/>
    <s v="Join us on an epic journey to discover a millennia old secret which will change the world forever."/>
    <x v="63"/>
    <n v="284"/>
    <x v="2"/>
    <x v="16"/>
    <x v="11"/>
    <n v="1484156948"/>
    <n v="1481564948"/>
    <b v="0"/>
    <n v="10"/>
    <b v="0"/>
    <s v="games/video games"/>
    <n v="5.6800000000000002E-3"/>
    <n v="28.4"/>
    <x v="6"/>
    <s v="video games"/>
    <x v="2"/>
    <d v="2017-01-11T17:49:08"/>
    <x v="2121"/>
    <x v="2121"/>
    <x v="2121"/>
  </r>
  <r>
    <n v="2122"/>
    <s v="CapitÃ¡n Kalani y el sindicato robÃ³tico"/>
    <s v="Captain Kalani it's a retro game full of nostalgia for the old gamers but interesting for the new ones"/>
    <x v="58"/>
    <n v="310"/>
    <x v="2"/>
    <x v="14"/>
    <x v="10"/>
    <n v="1483773169"/>
    <n v="1481181169"/>
    <b v="0"/>
    <n v="3"/>
    <b v="0"/>
    <s v="games/video games"/>
    <n v="3.875E-3"/>
    <n v="103.33333333333333"/>
    <x v="6"/>
    <s v="video games"/>
    <x v="2"/>
    <d v="2017-01-07T07:12:49"/>
    <x v="2122"/>
    <x v="2122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x v="0"/>
    <n v="1268636340"/>
    <n v="1263982307"/>
    <b v="0"/>
    <n v="5"/>
    <b v="0"/>
    <s v="games/video games"/>
    <n v="0.1"/>
    <n v="10"/>
    <x v="6"/>
    <s v="video games"/>
    <x v="2"/>
    <d v="2010-03-15T06:59:00"/>
    <x v="2123"/>
    <x v="2123"/>
    <x v="2123"/>
  </r>
  <r>
    <n v="2124"/>
    <s v="AZAMAR"/>
    <s v="AZAMAR is a Role Playing Game world involving fantasy and high magic, based on the popular OpenD6 OGL using the Cinema6 RPG Framework."/>
    <x v="184"/>
    <n v="115"/>
    <x v="2"/>
    <x v="0"/>
    <x v="0"/>
    <n v="1291093200"/>
    <n v="1286930435"/>
    <b v="0"/>
    <n v="5"/>
    <b v="0"/>
    <s v="games/video games"/>
    <n v="0.10454545454545454"/>
    <n v="23"/>
    <x v="6"/>
    <s v="video games"/>
    <x v="2"/>
    <d v="2010-11-30T05:00:00"/>
    <x v="2124"/>
    <x v="2124"/>
    <x v="2124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x v="0"/>
    <n v="1438734833"/>
    <n v="1436142833"/>
    <b v="0"/>
    <n v="27"/>
    <b v="0"/>
    <s v="games/video games"/>
    <n v="1.4200000000000001E-2"/>
    <n v="31.555555555555557"/>
    <x v="6"/>
    <s v="video games"/>
    <x v="2"/>
    <d v="2015-08-05T00:33:53"/>
    <x v="2125"/>
    <x v="2125"/>
    <x v="2125"/>
  </r>
  <r>
    <n v="2126"/>
    <s v="DodgeBall Blitz"/>
    <s v="Lead your team to victory in this fast-paced, action, sports game! Use Power-ups and avoid attacks as you fight for victory!"/>
    <x v="22"/>
    <n v="10"/>
    <x v="2"/>
    <x v="0"/>
    <x v="0"/>
    <n v="1418080887"/>
    <n v="1415488887"/>
    <b v="0"/>
    <n v="2"/>
    <b v="0"/>
    <s v="games/video games"/>
    <n v="5.0000000000000001E-4"/>
    <n v="5"/>
    <x v="6"/>
    <s v="video games"/>
    <x v="2"/>
    <d v="2014-12-08T23:21:27"/>
    <x v="2126"/>
    <x v="2126"/>
    <x v="2126"/>
  </r>
  <r>
    <n v="2127"/>
    <s v="Three Monkeys - Part 1: Into the Abyss"/>
    <s v="Three Monkeys is an audio adventure game for PC."/>
    <x v="89"/>
    <n v="8076"/>
    <x v="2"/>
    <x v="1"/>
    <x v="1"/>
    <n v="1426158463"/>
    <n v="1423570063"/>
    <b v="0"/>
    <n v="236"/>
    <b v="0"/>
    <s v="games/video games"/>
    <n v="0.28842857142857142"/>
    <n v="34.220338983050844"/>
    <x v="6"/>
    <s v="video games"/>
    <x v="2"/>
    <d v="2015-03-12T11:07:43"/>
    <x v="2127"/>
    <x v="2127"/>
    <x v="2127"/>
  </r>
  <r>
    <n v="2128"/>
    <s v="Makayla's Quest"/>
    <s v="The Royal Snail has misdelivered all the invitations to the Royal Ball.  It's up to Makayla to set things right in the Fairy Forest"/>
    <x v="36"/>
    <n v="25"/>
    <x v="2"/>
    <x v="5"/>
    <x v="5"/>
    <n v="1411324369"/>
    <n v="1406140369"/>
    <b v="0"/>
    <n v="1"/>
    <b v="0"/>
    <s v="games/video games"/>
    <n v="1.6666666666666668E-3"/>
    <n v="25"/>
    <x v="6"/>
    <s v="video games"/>
    <x v="2"/>
    <d v="2014-09-21T18:32:49"/>
    <x v="2128"/>
    <x v="2128"/>
    <x v="2128"/>
  </r>
  <r>
    <n v="2129"/>
    <s v="Pretty Kitty Fuzzy"/>
    <s v="PKF is a Cat-Tastic 2D side-scrolling shooter! Stand up to all the big meanies with the power of positivity and save the universe!"/>
    <x v="13"/>
    <n v="236"/>
    <x v="2"/>
    <x v="0"/>
    <x v="0"/>
    <n v="1457570100"/>
    <n v="1454978100"/>
    <b v="0"/>
    <n v="12"/>
    <b v="0"/>
    <s v="games/video games"/>
    <n v="0.11799999999999999"/>
    <n v="19.666666666666668"/>
    <x v="6"/>
    <s v="video games"/>
    <x v="2"/>
    <d v="2016-03-10T00:35:00"/>
    <x v="2129"/>
    <x v="2129"/>
    <x v="2129"/>
  </r>
  <r>
    <n v="2130"/>
    <s v="Wondrous Adventures: A Kid's Game"/>
    <s v="You are the hero tasked to save your home from the villainous Sanword."/>
    <x v="247"/>
    <n v="85"/>
    <x v="2"/>
    <x v="0"/>
    <x v="0"/>
    <n v="1408154663"/>
    <n v="1405130663"/>
    <b v="0"/>
    <n v="4"/>
    <b v="0"/>
    <s v="games/video games"/>
    <n v="2.0238095238095236E-3"/>
    <n v="21.25"/>
    <x v="6"/>
    <s v="video games"/>
    <x v="2"/>
    <d v="2014-08-16T02:04:23"/>
    <x v="2130"/>
    <x v="2130"/>
    <x v="2130"/>
  </r>
  <r>
    <n v="2131"/>
    <s v="Scout's Honor"/>
    <s v="From frightened girl to empowered woman, Scout's Honor is a tale about facing your fears and overcoming odds."/>
    <x v="2"/>
    <n v="25"/>
    <x v="2"/>
    <x v="0"/>
    <x v="0"/>
    <n v="1436677091"/>
    <n v="1434085091"/>
    <b v="0"/>
    <n v="3"/>
    <b v="0"/>
    <s v="games/video games"/>
    <n v="0.05"/>
    <n v="8.3333333333333339"/>
    <x v="6"/>
    <s v="video games"/>
    <x v="2"/>
    <d v="2015-07-12T04:58:11"/>
    <x v="2131"/>
    <x v="2131"/>
    <x v="2131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x v="0"/>
    <n v="1391427692"/>
    <n v="1388835692"/>
    <b v="0"/>
    <n v="99"/>
    <b v="0"/>
    <s v="games/video games"/>
    <n v="2.1129899999999997E-2"/>
    <n v="21.34333333333333"/>
    <x v="6"/>
    <s v="video games"/>
    <x v="2"/>
    <d v="2014-02-03T11:41:32"/>
    <x v="2132"/>
    <x v="2132"/>
    <x v="21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x v="0"/>
    <n v="1303628340"/>
    <n v="1300328399"/>
    <b v="0"/>
    <n v="3"/>
    <b v="0"/>
    <s v="games/video games"/>
    <n v="1.6E-2"/>
    <n v="5.333333333333333"/>
    <x v="6"/>
    <s v="video games"/>
    <x v="2"/>
    <d v="2011-04-24T06:59:00"/>
    <x v="2133"/>
    <x v="2133"/>
    <x v="2133"/>
  </r>
  <r>
    <n v="2134"/>
    <s v="Prehistoric Landing"/>
    <s v="1st person Action Survivalist Rpg game. You get sent to a deadly Island to die not knowing that your not alone on the island."/>
    <x v="12"/>
    <n v="104"/>
    <x v="2"/>
    <x v="0"/>
    <x v="0"/>
    <n v="1367097391"/>
    <n v="1364505391"/>
    <b v="0"/>
    <n v="3"/>
    <b v="0"/>
    <s v="games/video games"/>
    <n v="1.7333333333333333E-2"/>
    <n v="34.666666666666664"/>
    <x v="6"/>
    <s v="video games"/>
    <x v="2"/>
    <d v="2013-04-27T21:16:31"/>
    <x v="2134"/>
    <x v="2134"/>
    <x v="2134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x v="0"/>
    <n v="1349392033"/>
    <n v="1346800033"/>
    <b v="0"/>
    <n v="22"/>
    <b v="0"/>
    <s v="games/video games"/>
    <n v="9.5600000000000004E-2"/>
    <n v="21.727272727272727"/>
    <x v="6"/>
    <s v="video games"/>
    <x v="2"/>
    <d v="2012-10-04T23:07:13"/>
    <x v="2135"/>
    <x v="2135"/>
    <x v="2135"/>
  </r>
  <r>
    <n v="2136"/>
    <s v="Dark Paradise"/>
    <s v="A dark and twisted game with physiological madness and corruption as a man becomes the ultimate bio weapon."/>
    <x v="58"/>
    <n v="47.69"/>
    <x v="2"/>
    <x v="0"/>
    <x v="0"/>
    <n v="1382184786"/>
    <n v="1379592786"/>
    <b v="0"/>
    <n v="4"/>
    <b v="0"/>
    <s v="games/video games"/>
    <n v="5.9612499999999998E-4"/>
    <n v="11.922499999999999"/>
    <x v="6"/>
    <s v="video games"/>
    <x v="2"/>
    <d v="2013-10-19T12:13:06"/>
    <x v="2136"/>
    <x v="2136"/>
    <x v="213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x v="5"/>
    <n v="1417804229"/>
    <n v="1415212229"/>
    <b v="0"/>
    <n v="534"/>
    <b v="0"/>
    <s v="games/video games"/>
    <n v="0.28405999999999998"/>
    <n v="26.59737827715356"/>
    <x v="6"/>
    <s v="video games"/>
    <x v="2"/>
    <d v="2014-12-05T18:30:29"/>
    <x v="2137"/>
    <x v="2137"/>
    <x v="2137"/>
  </r>
  <r>
    <n v="2138"/>
    <s v="Tales Of Tameria - Dawning Light"/>
    <s v="A game with a mixture of a few genres from RPG, Simulation and to adventure elements."/>
    <x v="28"/>
    <n v="128"/>
    <x v="2"/>
    <x v="1"/>
    <x v="1"/>
    <n v="1383959939"/>
    <n v="1381364339"/>
    <b v="0"/>
    <n v="12"/>
    <b v="0"/>
    <s v="games/video games"/>
    <n v="0.128"/>
    <n v="10.666666666666666"/>
    <x v="6"/>
    <s v="video games"/>
    <x v="2"/>
    <d v="2013-11-09T01:18:59"/>
    <x v="2138"/>
    <x v="2138"/>
    <x v="2138"/>
  </r>
  <r>
    <n v="2139"/>
    <s v="Manorkept"/>
    <s v="An adventuring RPG with ghosts, mysteries, and flexible gameplay paths, Manorkept is a game that promises an unforgettable experience."/>
    <x v="11"/>
    <n v="1626"/>
    <x v="2"/>
    <x v="0"/>
    <x v="0"/>
    <n v="1478196008"/>
    <n v="1475604008"/>
    <b v="0"/>
    <n v="56"/>
    <b v="0"/>
    <s v="games/video games"/>
    <n v="5.4199999999999998E-2"/>
    <n v="29.035714285714285"/>
    <x v="6"/>
    <s v="video games"/>
    <x v="2"/>
    <d v="2016-11-03T18:00:08"/>
    <x v="2139"/>
    <x v="2139"/>
    <x v="2139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x v="0"/>
    <n v="1357934424"/>
    <n v="1355342424"/>
    <b v="0"/>
    <n v="11"/>
    <b v="0"/>
    <s v="games/video games"/>
    <n v="1.1199999999999999E-3"/>
    <n v="50.909090909090907"/>
    <x v="6"/>
    <s v="video games"/>
    <x v="2"/>
    <d v="2013-01-11T20:00:24"/>
    <x v="2140"/>
    <x v="2140"/>
    <x v="2140"/>
  </r>
  <r>
    <n v="2141"/>
    <s v="King of Consoles"/>
    <s v="A place where people can test out the latest video games, for an hourly fee. It's cheaper than wasting money on a $60 game that sucked"/>
    <x v="36"/>
    <n v="0"/>
    <x v="2"/>
    <x v="0"/>
    <x v="0"/>
    <n v="1415947159"/>
    <n v="1413351559"/>
    <b v="0"/>
    <n v="0"/>
    <b v="0"/>
    <s v="games/video games"/>
    <n v="0"/>
    <n v="0"/>
    <x v="6"/>
    <s v="video games"/>
    <x v="2"/>
    <d v="2014-11-14T06:39:19"/>
    <x v="2141"/>
    <x v="2141"/>
    <x v="2141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x v="3"/>
    <n v="1451494210"/>
    <n v="1449075010"/>
    <b v="0"/>
    <n v="12"/>
    <b v="0"/>
    <s v="games/video games"/>
    <n v="5.7238095238095241E-2"/>
    <n v="50.083333333333336"/>
    <x v="6"/>
    <s v="video games"/>
    <x v="2"/>
    <d v="2015-12-30T16:50:10"/>
    <x v="2142"/>
    <x v="2142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x v="0"/>
    <n v="1279738800"/>
    <n v="1275599812"/>
    <b v="0"/>
    <n v="5"/>
    <b v="0"/>
    <s v="games/video games"/>
    <n v="0.1125"/>
    <n v="45"/>
    <x v="6"/>
    <s v="video games"/>
    <x v="2"/>
    <d v="2010-07-21T19:00:00"/>
    <x v="2143"/>
    <x v="2143"/>
    <x v="2143"/>
  </r>
  <r>
    <n v="2144"/>
    <s v="Project Starborn"/>
    <s v="A thousand community-built sandbox games (and more!) with a fully-customizable game engine."/>
    <x v="322"/>
    <n v="607"/>
    <x v="2"/>
    <x v="0"/>
    <x v="0"/>
    <n v="1379164040"/>
    <n v="1376399240"/>
    <b v="0"/>
    <n v="24"/>
    <b v="0"/>
    <s v="games/video games"/>
    <n v="1.7098591549295775E-2"/>
    <n v="25.291666666666668"/>
    <x v="6"/>
    <s v="video games"/>
    <x v="2"/>
    <d v="2013-09-14T13:07:20"/>
    <x v="2144"/>
    <x v="2144"/>
    <x v="214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x v="0"/>
    <n v="1385534514"/>
    <n v="1382938914"/>
    <b v="0"/>
    <n v="89"/>
    <b v="0"/>
    <s v="games/video games"/>
    <n v="0.30433333333333334"/>
    <n v="51.292134831460672"/>
    <x v="6"/>
    <s v="video games"/>
    <x v="2"/>
    <d v="2013-11-27T06:41:54"/>
    <x v="2145"/>
    <x v="2145"/>
    <x v="2145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x v="0"/>
    <n v="1455207510"/>
    <n v="1453997910"/>
    <b v="0"/>
    <n v="1"/>
    <b v="0"/>
    <s v="games/video games"/>
    <n v="2.0000000000000001E-4"/>
    <n v="1"/>
    <x v="6"/>
    <s v="video games"/>
    <x v="2"/>
    <d v="2016-02-11T16:18:30"/>
    <x v="2146"/>
    <x v="2146"/>
    <x v="2146"/>
  </r>
  <r>
    <n v="2147"/>
    <s v="Johnny Rocketfingers 3"/>
    <s v="A Point and Click Adventure on Steroids."/>
    <x v="303"/>
    <n v="2716"/>
    <x v="2"/>
    <x v="0"/>
    <x v="0"/>
    <n v="1416125148"/>
    <n v="1413356748"/>
    <b v="0"/>
    <n v="55"/>
    <b v="0"/>
    <s v="games/video games"/>
    <n v="6.9641025641025639E-3"/>
    <n v="49.381818181818183"/>
    <x v="6"/>
    <s v="video games"/>
    <x v="2"/>
    <d v="2014-11-16T08:05:48"/>
    <x v="2147"/>
    <x v="2147"/>
    <x v="2147"/>
  </r>
  <r>
    <n v="2148"/>
    <s v="ZomBlock's"/>
    <s v="zomblock's is a online zombie survival game where you can craft new weapons,find food and water to keep yourself alive."/>
    <x v="213"/>
    <n v="2"/>
    <x v="2"/>
    <x v="1"/>
    <x v="1"/>
    <n v="1427992582"/>
    <n v="1425404182"/>
    <b v="0"/>
    <n v="2"/>
    <b v="0"/>
    <s v="games/video games"/>
    <n v="0.02"/>
    <n v="1"/>
    <x v="6"/>
    <s v="video games"/>
    <x v="2"/>
    <d v="2015-04-02T16:36:22"/>
    <x v="2148"/>
    <x v="2148"/>
    <x v="2148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x v="0"/>
    <n v="1280534400"/>
    <n v="1277512556"/>
    <b v="0"/>
    <n v="0"/>
    <b v="0"/>
    <s v="games/video games"/>
    <n v="0"/>
    <n v="0"/>
    <x v="6"/>
    <s v="video games"/>
    <x v="2"/>
    <d v="2010-07-31T00:00:00"/>
    <x v="2149"/>
    <x v="2149"/>
    <x v="2149"/>
  </r>
  <r>
    <n v="2150"/>
    <s v="The Unknown Door"/>
    <s v="A pixel styled open world detective game."/>
    <x v="63"/>
    <n v="405"/>
    <x v="2"/>
    <x v="10"/>
    <x v="8"/>
    <n v="1468392599"/>
    <n v="1465800599"/>
    <b v="0"/>
    <n v="4"/>
    <b v="0"/>
    <s v="games/video games"/>
    <n v="8.0999999999999996E-3"/>
    <n v="101.25"/>
    <x v="6"/>
    <s v="video games"/>
    <x v="2"/>
    <d v="2016-07-13T06:49:59"/>
    <x v="2150"/>
    <x v="2150"/>
    <x v="2150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x v="0"/>
    <n v="1467231614"/>
    <n v="1464639614"/>
    <b v="0"/>
    <n v="6"/>
    <b v="0"/>
    <s v="games/video games"/>
    <n v="2.6222222222222224E-3"/>
    <n v="19.666666666666668"/>
    <x v="6"/>
    <s v="video games"/>
    <x v="2"/>
    <d v="2016-06-29T20:20:14"/>
    <x v="2151"/>
    <x v="2151"/>
    <x v="2151"/>
  </r>
  <r>
    <n v="2152"/>
    <s v="Space Shooter RPG+"/>
    <s v="Our game is going to be a space shooter that has RPG elements with New Game+! It will be unlike any space shooter ever played."/>
    <x v="11"/>
    <n v="50"/>
    <x v="2"/>
    <x v="0"/>
    <x v="0"/>
    <n v="1394909909"/>
    <n v="1392321509"/>
    <b v="0"/>
    <n v="4"/>
    <b v="0"/>
    <s v="games/video games"/>
    <n v="1.6666666666666668E-3"/>
    <n v="12.5"/>
    <x v="6"/>
    <s v="video games"/>
    <x v="2"/>
    <d v="2014-03-15T18:58:29"/>
    <x v="2152"/>
    <x v="2152"/>
    <x v="2152"/>
  </r>
  <r>
    <n v="2153"/>
    <s v="It's The GOD Complex"/>
    <s v="Crowdfunding the Gamers Way. An online game with real world consequences.Do you dare to play? Can you turn the world around?"/>
    <x v="323"/>
    <n v="34"/>
    <x v="2"/>
    <x v="0"/>
    <x v="0"/>
    <n v="1420876740"/>
    <n v="1417470718"/>
    <b v="0"/>
    <n v="4"/>
    <b v="0"/>
    <s v="games/video games"/>
    <n v="9.1244548809124457E-5"/>
    <n v="8.5"/>
    <x v="6"/>
    <s v="video games"/>
    <x v="2"/>
    <d v="2015-01-10T07:59:00"/>
    <x v="2153"/>
    <x v="2153"/>
    <x v="2153"/>
  </r>
  <r>
    <n v="2154"/>
    <s v="Demigods - Rise of the Children - Part 1 (Design)"/>
    <s v="A Real Time Strategy game based on Greek mythology in a fictional world."/>
    <x v="49"/>
    <n v="2"/>
    <x v="2"/>
    <x v="0"/>
    <x v="0"/>
    <n v="1390921827"/>
    <n v="1389193827"/>
    <b v="0"/>
    <n v="2"/>
    <b v="0"/>
    <s v="games/video games"/>
    <n v="8.0000000000000002E-3"/>
    <n v="1"/>
    <x v="6"/>
    <s v="video games"/>
    <x v="2"/>
    <d v="2014-01-28T15:10:27"/>
    <x v="2154"/>
    <x v="2154"/>
    <x v="2154"/>
  </r>
  <r>
    <n v="2155"/>
    <s v="VoxelMaze"/>
    <s v="A Level Editor, Turned up to eleven. Infinite creativity in one package, solo or with up to 16 of your friends."/>
    <x v="10"/>
    <n v="115"/>
    <x v="2"/>
    <x v="1"/>
    <x v="1"/>
    <n v="1459443385"/>
    <n v="1456854985"/>
    <b v="0"/>
    <n v="5"/>
    <b v="0"/>
    <s v="games/video games"/>
    <n v="2.3E-2"/>
    <n v="23"/>
    <x v="6"/>
    <s v="video games"/>
    <x v="2"/>
    <d v="2016-03-31T16:56:25"/>
    <x v="2155"/>
    <x v="2155"/>
    <x v="2155"/>
  </r>
  <r>
    <n v="2156"/>
    <s v="Beyond Black Space"/>
    <s v="Captain and manage your ship along with your crew in this deep space adventure! (PC/Linux/Mac)"/>
    <x v="324"/>
    <n v="1493"/>
    <x v="2"/>
    <x v="0"/>
    <x v="0"/>
    <n v="1379363406"/>
    <n v="1375475406"/>
    <b v="0"/>
    <n v="83"/>
    <b v="0"/>
    <s v="games/video games"/>
    <n v="2.6660714285714284E-2"/>
    <n v="17.987951807228917"/>
    <x v="6"/>
    <s v="video games"/>
    <x v="2"/>
    <d v="2013-09-16T20:30:06"/>
    <x v="2156"/>
    <x v="2156"/>
    <x v="2156"/>
  </r>
  <r>
    <n v="2157"/>
    <s v="Nin"/>
    <s v="Gamers and 90's fans unite in this small tale of epic proportions!"/>
    <x v="96"/>
    <n v="21144"/>
    <x v="2"/>
    <x v="0"/>
    <x v="0"/>
    <n v="1482479940"/>
    <n v="1479684783"/>
    <b v="0"/>
    <n v="57"/>
    <b v="0"/>
    <s v="games/video games"/>
    <n v="0.28192"/>
    <n v="370.94736842105266"/>
    <x v="6"/>
    <s v="video games"/>
    <x v="2"/>
    <d v="2016-12-23T07:59:00"/>
    <x v="2157"/>
    <x v="2157"/>
    <x v="2157"/>
  </r>
  <r>
    <n v="2158"/>
    <s v="PerfectGolf"/>
    <s v="A next generation golf game with a course designer and a massively multiplayer online tour. Join the fun and help us create it"/>
    <x v="82"/>
    <n v="19770.11"/>
    <x v="2"/>
    <x v="0"/>
    <x v="0"/>
    <n v="1360009774"/>
    <n v="1356121774"/>
    <b v="0"/>
    <n v="311"/>
    <b v="0"/>
    <s v="games/video games"/>
    <n v="6.5900366666666668E-2"/>
    <n v="63.569485530546629"/>
    <x v="6"/>
    <s v="video games"/>
    <x v="2"/>
    <d v="2013-02-04T20:29:34"/>
    <x v="2158"/>
    <x v="2158"/>
    <x v="2158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x v="0"/>
    <n v="1310837574"/>
    <n v="1308245574"/>
    <b v="0"/>
    <n v="2"/>
    <b v="0"/>
    <s v="games/video games"/>
    <n v="7.2222222222222219E-3"/>
    <n v="13"/>
    <x v="6"/>
    <s v="video games"/>
    <x v="2"/>
    <d v="2011-07-16T17:32:54"/>
    <x v="2159"/>
    <x v="2159"/>
    <x v="2159"/>
  </r>
  <r>
    <n v="2160"/>
    <s v="Army vs Aliens - Currently in Alpha"/>
    <s v="An awesome side-scroller tower defense game.  Think &quot;Plants vs Zombies&quot; but from a side-on perspective."/>
    <x v="3"/>
    <n v="85"/>
    <x v="2"/>
    <x v="0"/>
    <x v="0"/>
    <n v="1337447105"/>
    <n v="1334855105"/>
    <b v="0"/>
    <n v="16"/>
    <b v="0"/>
    <s v="games/video games"/>
    <n v="8.5000000000000006E-3"/>
    <n v="5.3125"/>
    <x v="6"/>
    <s v="video games"/>
    <x v="2"/>
    <d v="2012-05-19T17:05:05"/>
    <x v="2160"/>
    <x v="2160"/>
    <x v="2160"/>
  </r>
  <r>
    <n v="2161"/>
    <s v="CallMeGhost DEBUT ALBUM preorder!"/>
    <s v="We're trying to fund hard copies of our debut album!"/>
    <x v="44"/>
    <n v="463"/>
    <x v="0"/>
    <x v="0"/>
    <x v="0"/>
    <n v="1443040059"/>
    <n v="1440448059"/>
    <b v="0"/>
    <n v="13"/>
    <b v="1"/>
    <s v="music/rock"/>
    <n v="1.1575"/>
    <n v="35.615384615384613"/>
    <x v="4"/>
    <s v="rock"/>
    <x v="0"/>
    <d v="2015-09-23T20:27:39"/>
    <x v="2161"/>
    <x v="2161"/>
    <x v="216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x v="0"/>
    <n v="1406226191"/>
    <n v="1403547791"/>
    <b v="0"/>
    <n v="58"/>
    <b v="1"/>
    <s v="music/rock"/>
    <n v="1.1226666666666667"/>
    <n v="87.103448275862064"/>
    <x v="4"/>
    <s v="rock"/>
    <x v="0"/>
    <d v="2014-07-24T18:23:11"/>
    <x v="2162"/>
    <x v="2162"/>
    <x v="2162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x v="0"/>
    <n v="1433735400"/>
    <n v="1429306520"/>
    <b v="0"/>
    <n v="44"/>
    <b v="1"/>
    <s v="music/rock"/>
    <n v="1.3220000000000001"/>
    <n v="75.11363636363636"/>
    <x v="4"/>
    <s v="rock"/>
    <x v="0"/>
    <d v="2015-06-08T03:50:00"/>
    <x v="2163"/>
    <x v="2163"/>
    <x v="2163"/>
  </r>
  <r>
    <n v="2164"/>
    <s v="Rosaline debut record"/>
    <s v="South Florida roots country/rock outfit's long awaited debut record"/>
    <x v="62"/>
    <n v="5645"/>
    <x v="0"/>
    <x v="0"/>
    <x v="0"/>
    <n v="1466827140"/>
    <n v="1464196414"/>
    <b v="0"/>
    <n v="83"/>
    <b v="1"/>
    <s v="music/rock"/>
    <n v="1.0263636363636364"/>
    <n v="68.01204819277109"/>
    <x v="4"/>
    <s v="rock"/>
    <x v="0"/>
    <d v="2016-06-25T03:59:00"/>
    <x v="2164"/>
    <x v="2164"/>
    <x v="2164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x v="3"/>
    <n v="1460127635"/>
    <n v="1457539235"/>
    <b v="0"/>
    <n v="117"/>
    <b v="1"/>
    <s v="music/rock"/>
    <n v="1.3864000000000001"/>
    <n v="29.623931623931625"/>
    <x v="4"/>
    <s v="rock"/>
    <x v="0"/>
    <d v="2016-04-08T15:00:35"/>
    <x v="2165"/>
    <x v="2165"/>
    <x v="216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x v="0"/>
    <n v="1417813618"/>
    <n v="1413922018"/>
    <b v="0"/>
    <n v="32"/>
    <b v="1"/>
    <s v="music/rock"/>
    <n v="1.466"/>
    <n v="91.625"/>
    <x v="4"/>
    <s v="rock"/>
    <x v="0"/>
    <d v="2014-12-05T21:06:58"/>
    <x v="2166"/>
    <x v="2166"/>
    <x v="2166"/>
  </r>
  <r>
    <n v="2167"/>
    <s v="Planes and Planets needs to get their EP finished!!"/>
    <s v="We need YOUR HELP to take one more step to this make release sound amazing!"/>
    <x v="325"/>
    <n v="180"/>
    <x v="0"/>
    <x v="0"/>
    <x v="0"/>
    <n v="1347672937"/>
    <n v="1346463337"/>
    <b v="0"/>
    <n v="8"/>
    <b v="1"/>
    <s v="music/rock"/>
    <n v="1.2"/>
    <n v="22.5"/>
    <x v="4"/>
    <s v="rock"/>
    <x v="0"/>
    <d v="2012-09-15T01:35:37"/>
    <x v="2167"/>
    <x v="2167"/>
    <x v="2167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x v="0"/>
    <n v="1486702800"/>
    <n v="1484058261"/>
    <b v="0"/>
    <n v="340"/>
    <b v="1"/>
    <s v="music/rock"/>
    <n v="1.215816111111111"/>
    <n v="64.366735294117646"/>
    <x v="4"/>
    <s v="rock"/>
    <x v="0"/>
    <d v="2017-02-10T05:00:00"/>
    <x v="2168"/>
    <x v="2168"/>
    <x v="2168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x v="0"/>
    <n v="1488473351"/>
    <n v="1488214151"/>
    <b v="0"/>
    <n v="7"/>
    <b v="1"/>
    <s v="music/rock"/>
    <n v="1"/>
    <n v="21.857142857142858"/>
    <x v="4"/>
    <s v="rock"/>
    <x v="0"/>
    <d v="2017-03-02T16:49:11"/>
    <x v="2169"/>
    <x v="2169"/>
    <x v="2169"/>
  </r>
  <r>
    <n v="2170"/>
    <s v="STETSON'S NEW EP"/>
    <s v="We are a hard rock band from Northern California trying to raise $350 for our next EP. Be a part of our journey!"/>
    <x v="18"/>
    <n v="633"/>
    <x v="0"/>
    <x v="0"/>
    <x v="0"/>
    <n v="1440266422"/>
    <n v="1436810422"/>
    <b v="0"/>
    <n v="19"/>
    <b v="1"/>
    <s v="music/rock"/>
    <n v="1.8085714285714285"/>
    <n v="33.315789473684212"/>
    <x v="4"/>
    <s v="rock"/>
    <x v="0"/>
    <d v="2015-08-22T18:00:22"/>
    <x v="2170"/>
    <x v="2170"/>
    <x v="2170"/>
  </r>
  <r>
    <n v="2171"/>
    <s v="Brainspoonâ€™s New Record"/>
    <s v="Like records? We do, too! Help this Los Angeles based rock 'n' roll band get their new album out on vinyl!"/>
    <x v="23"/>
    <n v="4243"/>
    <x v="0"/>
    <x v="0"/>
    <x v="0"/>
    <n v="1434949200"/>
    <n v="1431903495"/>
    <b v="0"/>
    <n v="47"/>
    <b v="1"/>
    <s v="music/rock"/>
    <n v="1.0607500000000001"/>
    <n v="90.276595744680847"/>
    <x v="4"/>
    <s v="rock"/>
    <x v="0"/>
    <d v="2015-06-22T05:00:00"/>
    <x v="2171"/>
    <x v="2171"/>
    <x v="217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x v="0"/>
    <n v="1429365320"/>
    <n v="1426773320"/>
    <b v="0"/>
    <n v="13"/>
    <b v="1"/>
    <s v="music/rock"/>
    <n v="1"/>
    <n v="76.92307692307692"/>
    <x v="4"/>
    <s v="rock"/>
    <x v="0"/>
    <d v="2015-04-18T13:55:20"/>
    <x v="2172"/>
    <x v="2172"/>
    <x v="2172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x v="0"/>
    <n v="1378785540"/>
    <n v="1376066243"/>
    <b v="0"/>
    <n v="90"/>
    <b v="1"/>
    <s v="music/rock"/>
    <n v="1.2692857142857144"/>
    <n v="59.233333333333334"/>
    <x v="4"/>
    <s v="rock"/>
    <x v="0"/>
    <d v="2013-09-10T03:59:00"/>
    <x v="2173"/>
    <x v="2173"/>
    <x v="2173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x v="1"/>
    <n v="1462453307"/>
    <n v="1459861307"/>
    <b v="0"/>
    <n v="63"/>
    <b v="1"/>
    <s v="music/rock"/>
    <n v="1.0297499999999999"/>
    <n v="65.38095238095238"/>
    <x v="4"/>
    <s v="rock"/>
    <x v="0"/>
    <d v="2016-05-05T13:01:47"/>
    <x v="2174"/>
    <x v="2174"/>
    <x v="2174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x v="0"/>
    <n v="1469059986"/>
    <n v="1468455186"/>
    <b v="0"/>
    <n v="26"/>
    <b v="1"/>
    <s v="music/rock"/>
    <n v="2.5"/>
    <n v="67.307692307692307"/>
    <x v="4"/>
    <s v="rock"/>
    <x v="0"/>
    <d v="2016-07-21T00:13:06"/>
    <x v="2175"/>
    <x v="2175"/>
    <x v="2175"/>
  </r>
  <r>
    <n v="2176"/>
    <s v="Mike Farley Band - New Album!"/>
    <s v="The Mike Farley Band has re-assembled its original line up and needs your help to make a new full-length album!"/>
    <x v="10"/>
    <n v="6301"/>
    <x v="0"/>
    <x v="0"/>
    <x v="0"/>
    <n v="1430579509"/>
    <n v="1427987509"/>
    <b v="0"/>
    <n v="71"/>
    <b v="1"/>
    <s v="music/rock"/>
    <n v="1.2602"/>
    <n v="88.74647887323944"/>
    <x v="4"/>
    <s v="rock"/>
    <x v="0"/>
    <d v="2015-05-02T15:11:49"/>
    <x v="2176"/>
    <x v="2176"/>
    <x v="2176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x v="0"/>
    <n v="1465192867"/>
    <n v="1463032867"/>
    <b v="0"/>
    <n v="38"/>
    <b v="1"/>
    <s v="music/rock"/>
    <n v="1.0012000000000001"/>
    <n v="65.868421052631575"/>
    <x v="4"/>
    <s v="rock"/>
    <x v="0"/>
    <d v="2016-06-06T06:01:07"/>
    <x v="2177"/>
    <x v="2177"/>
    <x v="2177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x v="0"/>
    <n v="1484752597"/>
    <n v="1482160597"/>
    <b v="0"/>
    <n v="859"/>
    <b v="1"/>
    <s v="music/rock"/>
    <n v="1.3864000000000001"/>
    <n v="40.349243306169967"/>
    <x v="4"/>
    <s v="rock"/>
    <x v="0"/>
    <d v="2017-01-18T15:16:37"/>
    <x v="2178"/>
    <x v="2178"/>
    <x v="2178"/>
  </r>
  <r>
    <n v="2179"/>
    <s v="Woodhouse EP"/>
    <s v="Woodhouse is making an EP!  If you are a fan of whiskey and loud guitars, contribute to the cause!"/>
    <x v="28"/>
    <n v="1614"/>
    <x v="0"/>
    <x v="0"/>
    <x v="0"/>
    <n v="1428725192"/>
    <n v="1426133192"/>
    <b v="0"/>
    <n v="21"/>
    <b v="1"/>
    <s v="music/rock"/>
    <n v="1.6140000000000001"/>
    <n v="76.857142857142861"/>
    <x v="4"/>
    <s v="rock"/>
    <x v="0"/>
    <d v="2015-04-11T04:06:32"/>
    <x v="2179"/>
    <x v="2179"/>
    <x v="2179"/>
  </r>
  <r>
    <n v="2180"/>
    <s v="FOUR STAR MARY &quot;PIECES&quot;"/>
    <s v="Help fund the new record by independent alternative rockers FOUR STAR MARY &quot;PIECES&quot;"/>
    <x v="10"/>
    <n v="5359.21"/>
    <x v="0"/>
    <x v="0"/>
    <x v="0"/>
    <n v="1447434268"/>
    <n v="1443801868"/>
    <b v="0"/>
    <n v="78"/>
    <b v="1"/>
    <s v="music/rock"/>
    <n v="1.071842"/>
    <n v="68.707820512820518"/>
    <x v="4"/>
    <s v="rock"/>
    <x v="0"/>
    <d v="2015-11-13T17:04:28"/>
    <x v="2180"/>
    <x v="2180"/>
    <x v="218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x v="0"/>
    <n v="1487635653"/>
    <n v="1486426053"/>
    <b v="0"/>
    <n v="53"/>
    <b v="1"/>
    <s v="games/tabletop games"/>
    <n v="1.5309999999999999"/>
    <n v="57.773584905660378"/>
    <x v="6"/>
    <s v="tabletop games"/>
    <x v="0"/>
    <d v="2017-02-21T00:07:33"/>
    <x v="2181"/>
    <x v="2181"/>
    <x v="2181"/>
  </r>
  <r>
    <n v="2182"/>
    <s v="Broken World - A Post-Apocalypse Tabletop RPG"/>
    <s v="An incredibly comprehensive tabletop rpg book for the post apocalypse, inspired by Dungeon World."/>
    <x v="9"/>
    <n v="15725"/>
    <x v="0"/>
    <x v="5"/>
    <x v="5"/>
    <n v="1412285825"/>
    <n v="1409261825"/>
    <b v="0"/>
    <n v="356"/>
    <b v="1"/>
    <s v="games/tabletop games"/>
    <n v="5.2416666666666663"/>
    <n v="44.171348314606739"/>
    <x v="6"/>
    <s v="tabletop games"/>
    <x v="0"/>
    <d v="2014-10-02T21:37:05"/>
    <x v="2182"/>
    <x v="2182"/>
    <x v="218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x v="0"/>
    <n v="1486616400"/>
    <n v="1484037977"/>
    <b v="0"/>
    <n v="279"/>
    <b v="1"/>
    <s v="games/tabletop games"/>
    <n v="4.8927777777777779"/>
    <n v="31.566308243727597"/>
    <x v="6"/>
    <s v="tabletop games"/>
    <x v="0"/>
    <d v="2017-02-09T05:00:00"/>
    <x v="2183"/>
    <x v="2183"/>
    <x v="2183"/>
  </r>
  <r>
    <n v="2184"/>
    <s v="Liguria"/>
    <s v="Trading beautiful colors on behalf of the bishop! Become the best merchant of the Fresco World in this innovative game by Queen Games."/>
    <x v="3"/>
    <n v="28474"/>
    <x v="0"/>
    <x v="0"/>
    <x v="0"/>
    <n v="1453737600"/>
    <n v="1452530041"/>
    <b v="1"/>
    <n v="266"/>
    <b v="1"/>
    <s v="games/tabletop games"/>
    <n v="2.8473999999999999"/>
    <n v="107.04511278195488"/>
    <x v="6"/>
    <s v="tabletop games"/>
    <x v="0"/>
    <d v="2016-01-25T16:00:00"/>
    <x v="2184"/>
    <x v="2184"/>
    <x v="2184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x v="1"/>
    <n v="1364286239"/>
    <n v="1360830239"/>
    <b v="0"/>
    <n v="623"/>
    <b v="1"/>
    <s v="games/tabletop games"/>
    <n v="18.569700000000001"/>
    <n v="149.03451043338683"/>
    <x v="6"/>
    <s v="tabletop games"/>
    <x v="0"/>
    <d v="2013-03-26T08:23:59"/>
    <x v="2185"/>
    <x v="2185"/>
    <x v="2185"/>
  </r>
  <r>
    <n v="2186"/>
    <s v="Latitude 90Â° : The Origin"/>
    <s v="The real-time digital social deduction game where there's no moderator, no sleeping, and no dying."/>
    <x v="22"/>
    <n v="21935"/>
    <x v="0"/>
    <x v="0"/>
    <x v="0"/>
    <n v="1473213600"/>
    <n v="1470062743"/>
    <b v="0"/>
    <n v="392"/>
    <b v="1"/>
    <s v="games/tabletop games"/>
    <n v="1.0967499999999999"/>
    <n v="55.956632653061227"/>
    <x v="6"/>
    <s v="tabletop games"/>
    <x v="0"/>
    <d v="2016-09-07T02:00:00"/>
    <x v="2186"/>
    <x v="2186"/>
    <x v="2186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x v="0"/>
    <n v="1428033540"/>
    <n v="1425531666"/>
    <b v="1"/>
    <n v="3562"/>
    <b v="1"/>
    <s v="games/tabletop games"/>
    <n v="10.146425000000001"/>
    <n v="56.970381807973048"/>
    <x v="6"/>
    <s v="tabletop games"/>
    <x v="0"/>
    <d v="2015-04-03T03:59:00"/>
    <x v="2187"/>
    <x v="2187"/>
    <x v="2187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x v="2"/>
    <n v="1477414800"/>
    <n v="1474380241"/>
    <b v="0"/>
    <n v="514"/>
    <b v="1"/>
    <s v="games/tabletop games"/>
    <n v="4.1217692027666546"/>
    <n v="44.056420233463037"/>
    <x v="6"/>
    <s v="tabletop games"/>
    <x v="0"/>
    <d v="2016-10-25T17:00:00"/>
    <x v="2188"/>
    <x v="2188"/>
    <x v="2188"/>
  </r>
  <r>
    <n v="2189"/>
    <s v="Odyssey: ARGONAUTS"/>
    <s v="Help me fund the Argonauts! Sculpted by Dave Kidd, based on concept art from Roberto Cirillo, created by Fet Milner and myself!"/>
    <x v="38"/>
    <n v="6039"/>
    <x v="0"/>
    <x v="1"/>
    <x v="1"/>
    <n v="1461276000"/>
    <n v="1460055300"/>
    <b v="0"/>
    <n v="88"/>
    <b v="1"/>
    <s v="games/tabletop games"/>
    <n v="5.0324999999999998"/>
    <n v="68.625"/>
    <x v="6"/>
    <s v="tabletop games"/>
    <x v="0"/>
    <d v="2016-04-21T22:00:00"/>
    <x v="2189"/>
    <x v="2189"/>
    <x v="2189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x v="0"/>
    <n v="1458716340"/>
    <n v="1455721204"/>
    <b v="0"/>
    <n v="537"/>
    <b v="1"/>
    <s v="games/tabletop games"/>
    <n v="1.8461052631578947"/>
    <n v="65.318435754189949"/>
    <x v="6"/>
    <s v="tabletop games"/>
    <x v="0"/>
    <d v="2016-03-23T06:59:00"/>
    <x v="2190"/>
    <x v="2190"/>
    <x v="219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x v="1"/>
    <n v="1487102427"/>
    <n v="1486065627"/>
    <b v="0"/>
    <n v="25"/>
    <b v="1"/>
    <s v="games/tabletop games"/>
    <n v="1.1973333333333334"/>
    <n v="35.92"/>
    <x v="6"/>
    <s v="tabletop games"/>
    <x v="0"/>
    <d v="2017-02-14T20:00:27"/>
    <x v="2191"/>
    <x v="2191"/>
    <x v="219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x v="1"/>
    <n v="1481842800"/>
    <n v="1479414344"/>
    <b v="0"/>
    <n v="3238"/>
    <b v="1"/>
    <s v="games/tabletop games"/>
    <n v="10.812401666666668"/>
    <n v="40.070667078443485"/>
    <x v="6"/>
    <s v="tabletop games"/>
    <x v="0"/>
    <d v="2016-12-15T23:00:00"/>
    <x v="2192"/>
    <x v="2192"/>
    <x v="219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x v="0"/>
    <n v="1479704340"/>
    <n v="1477043072"/>
    <b v="0"/>
    <n v="897"/>
    <b v="1"/>
    <s v="games/tabletop games"/>
    <n v="4.5237333333333334"/>
    <n v="75.647714604236342"/>
    <x v="6"/>
    <s v="tabletop games"/>
    <x v="0"/>
    <d v="2016-11-21T04:59:00"/>
    <x v="2193"/>
    <x v="2193"/>
    <x v="2193"/>
  </r>
  <r>
    <n v="2194"/>
    <s v="Monster Lab"/>
    <s v="LAST CHANCE! A fast paced card game for people who like to play god, build hybrid cat monsters and add flamethrowers to space dragons."/>
    <x v="3"/>
    <n v="53737"/>
    <x v="0"/>
    <x v="0"/>
    <x v="0"/>
    <n v="1459012290"/>
    <n v="1456423890"/>
    <b v="0"/>
    <n v="878"/>
    <b v="1"/>
    <s v="games/tabletop games"/>
    <n v="5.3737000000000004"/>
    <n v="61.203872437357631"/>
    <x v="6"/>
    <s v="tabletop games"/>
    <x v="0"/>
    <d v="2016-03-26T17:11:30"/>
    <x v="2194"/>
    <x v="2194"/>
    <x v="2194"/>
  </r>
  <r>
    <n v="2195"/>
    <s v="Purgatoria: City of Angels"/>
    <s v="A gritty, noir tabletop RPG with a fast-paced combo-based battle system."/>
    <x v="210"/>
    <n v="5535"/>
    <x v="0"/>
    <x v="0"/>
    <x v="0"/>
    <n v="1439317900"/>
    <n v="1436725900"/>
    <b v="0"/>
    <n v="115"/>
    <b v="1"/>
    <s v="games/tabletop games"/>
    <n v="1.2032608695652174"/>
    <n v="48.130434782608695"/>
    <x v="6"/>
    <s v="tabletop games"/>
    <x v="0"/>
    <d v="2015-08-11T18:31:40"/>
    <x v="2195"/>
    <x v="2195"/>
    <x v="2195"/>
  </r>
  <r>
    <n v="2196"/>
    <s v="LACORSA Grand Prix Game (relaunch)"/>
    <s v="Race your friends in style with this classic Grand Prix game."/>
    <x v="32"/>
    <n v="15937"/>
    <x v="0"/>
    <x v="0"/>
    <x v="0"/>
    <n v="1480662000"/>
    <n v="1478000502"/>
    <b v="0"/>
    <n v="234"/>
    <b v="1"/>
    <s v="games/tabletop games"/>
    <n v="1.1383571428571428"/>
    <n v="68.106837606837601"/>
    <x v="6"/>
    <s v="tabletop games"/>
    <x v="0"/>
    <d v="2016-12-02T07:00:00"/>
    <x v="2196"/>
    <x v="2196"/>
    <x v="2196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x v="0"/>
    <n v="1425132059"/>
    <n v="1422540059"/>
    <b v="0"/>
    <n v="4330"/>
    <b v="1"/>
    <s v="games/tabletop games"/>
    <n v="9.5103109999999997"/>
    <n v="65.891300230946882"/>
    <x v="6"/>
    <s v="tabletop games"/>
    <x v="0"/>
    <d v="2015-02-28T14:00:59"/>
    <x v="2197"/>
    <x v="2197"/>
    <x v="2197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x v="0"/>
    <n v="1447507200"/>
    <n v="1444911600"/>
    <b v="0"/>
    <n v="651"/>
    <b v="1"/>
    <s v="games/tabletop games"/>
    <n v="1.3289249999999999"/>
    <n v="81.654377880184327"/>
    <x v="6"/>
    <s v="tabletop games"/>
    <x v="0"/>
    <d v="2015-11-14T13:20:00"/>
    <x v="2198"/>
    <x v="2198"/>
    <x v="2198"/>
  </r>
  <r>
    <n v="2199"/>
    <s v="Decadolo. Flip it!"/>
    <s v="A new strategic board game designed to flip out your opponent."/>
    <x v="7"/>
    <n v="13228"/>
    <x v="0"/>
    <x v="17"/>
    <x v="3"/>
    <n v="1444903198"/>
    <n v="1442311198"/>
    <b v="1"/>
    <n v="251"/>
    <b v="1"/>
    <s v="games/tabletop games"/>
    <n v="1.4697777777777778"/>
    <n v="52.701195219123505"/>
    <x v="6"/>
    <s v="tabletop games"/>
    <x v="0"/>
    <d v="2015-10-15T09:59:58"/>
    <x v="2199"/>
    <x v="2199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x v="1"/>
    <n v="1436151600"/>
    <n v="1433775668"/>
    <b v="0"/>
    <n v="263"/>
    <b v="1"/>
    <s v="games/tabletop games"/>
    <n v="5.4215"/>
    <n v="41.228136882129277"/>
    <x v="6"/>
    <s v="tabletop games"/>
    <x v="0"/>
    <d v="2015-07-06T03:00:00"/>
    <x v="2200"/>
    <x v="2200"/>
    <x v="22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x v="1"/>
    <n v="1358367565"/>
    <n v="1357157965"/>
    <b v="0"/>
    <n v="28"/>
    <b v="1"/>
    <s v="music/electronic music"/>
    <n v="3.8271818181818182"/>
    <n v="15.035357142857142"/>
    <x v="4"/>
    <s v="electronic music"/>
    <x v="0"/>
    <d v="2013-01-16T20:19:25"/>
    <x v="2201"/>
    <x v="2201"/>
    <x v="2201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x v="0"/>
    <n v="1351801368"/>
    <n v="1349209368"/>
    <b v="0"/>
    <n v="721"/>
    <b v="1"/>
    <s v="music/electronic music"/>
    <n v="7.0418124999999998"/>
    <n v="39.066920943134534"/>
    <x v="4"/>
    <s v="electronic music"/>
    <x v="0"/>
    <d v="2012-11-01T20:22:48"/>
    <x v="2202"/>
    <x v="2202"/>
    <x v="2202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x v="5"/>
    <n v="1443127082"/>
    <n v="1440535082"/>
    <b v="0"/>
    <n v="50"/>
    <b v="1"/>
    <s v="music/electronic music"/>
    <n v="1.0954999999999999"/>
    <n v="43.82"/>
    <x v="4"/>
    <s v="electronic music"/>
    <x v="0"/>
    <d v="2015-09-24T20:38:02"/>
    <x v="2203"/>
    <x v="2203"/>
    <x v="2203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x v="0"/>
    <n v="1362814119"/>
    <n v="1360222119"/>
    <b v="0"/>
    <n v="73"/>
    <b v="1"/>
    <s v="music/electronic music"/>
    <n v="1.3286666666666667"/>
    <n v="27.301369863013697"/>
    <x v="4"/>
    <s v="electronic music"/>
    <x v="0"/>
    <d v="2013-03-09T07:28:39"/>
    <x v="2204"/>
    <x v="2204"/>
    <x v="220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x v="0"/>
    <n v="1338579789"/>
    <n v="1335987789"/>
    <b v="0"/>
    <n v="27"/>
    <b v="1"/>
    <s v="music/electronic music"/>
    <n v="1.52"/>
    <n v="42.222222222222221"/>
    <x v="4"/>
    <s v="electronic music"/>
    <x v="0"/>
    <d v="2012-06-01T19:43:09"/>
    <x v="2205"/>
    <x v="2205"/>
    <x v="220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x v="0"/>
    <n v="1334556624"/>
    <n v="1333001424"/>
    <b v="0"/>
    <n v="34"/>
    <b v="1"/>
    <s v="music/electronic music"/>
    <n v="1.0272727272727273"/>
    <n v="33.235294117647058"/>
    <x v="4"/>
    <s v="electronic music"/>
    <x v="0"/>
    <d v="2012-04-16T06:10:24"/>
    <x v="2206"/>
    <x v="2206"/>
    <x v="2206"/>
  </r>
  <r>
    <n v="2207"/>
    <s v="Piece of Happy"/>
    <s v="Each piece has a story behind it. Not of some life drama but of an experience you live whilst listening; Happiness evoking"/>
    <x v="13"/>
    <n v="2000"/>
    <x v="0"/>
    <x v="0"/>
    <x v="0"/>
    <n v="1384580373"/>
    <n v="1381984773"/>
    <b v="0"/>
    <n v="7"/>
    <b v="1"/>
    <s v="music/electronic music"/>
    <n v="1"/>
    <n v="285.71428571428572"/>
    <x v="4"/>
    <s v="electronic music"/>
    <x v="0"/>
    <d v="2013-11-16T05:39:33"/>
    <x v="2207"/>
    <x v="2207"/>
    <x v="2207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x v="0"/>
    <n v="1333771200"/>
    <n v="1328649026"/>
    <b v="0"/>
    <n v="24"/>
    <b v="1"/>
    <s v="music/electronic music"/>
    <n v="1.016"/>
    <n v="42.333333333333336"/>
    <x v="4"/>
    <s v="electronic music"/>
    <x v="0"/>
    <d v="2012-04-07T04:00:00"/>
    <x v="2208"/>
    <x v="2208"/>
    <x v="2208"/>
  </r>
  <r>
    <n v="2209"/>
    <s v="NYPC's North American (+ Colombia!) Tour May 2014 - Part 2"/>
    <s v="Support us and pledge for rewards on our new bigger Tour of the US, Canada and Colombia!"/>
    <x v="2"/>
    <n v="754"/>
    <x v="0"/>
    <x v="1"/>
    <x v="1"/>
    <n v="1397516400"/>
    <n v="1396524644"/>
    <b v="0"/>
    <n v="15"/>
    <b v="1"/>
    <s v="music/electronic music"/>
    <n v="1.508"/>
    <n v="50.266666666666666"/>
    <x v="4"/>
    <s v="electronic music"/>
    <x v="0"/>
    <d v="2014-04-14T23:00:00"/>
    <x v="2209"/>
    <x v="2209"/>
    <x v="2209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x v="0"/>
    <n v="1334424960"/>
    <n v="1329442510"/>
    <b v="0"/>
    <n v="72"/>
    <b v="1"/>
    <s v="music/electronic music"/>
    <n v="1.11425"/>
    <n v="61.902777777777779"/>
    <x v="4"/>
    <s v="electronic music"/>
    <x v="0"/>
    <d v="2012-04-14T17:36:00"/>
    <x v="2210"/>
    <x v="2210"/>
    <x v="221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x v="0"/>
    <n v="1397113140"/>
    <n v="1395168625"/>
    <b v="0"/>
    <n v="120"/>
    <b v="1"/>
    <s v="music/electronic music"/>
    <n v="1.956"/>
    <n v="40.75"/>
    <x v="4"/>
    <s v="electronic music"/>
    <x v="0"/>
    <d v="2014-04-10T06:59:00"/>
    <x v="2211"/>
    <x v="2211"/>
    <x v="2211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x v="0"/>
    <n v="1383526800"/>
    <n v="1380650177"/>
    <b v="0"/>
    <n v="123"/>
    <b v="1"/>
    <s v="music/electronic music"/>
    <n v="1.1438333333333333"/>
    <n v="55.796747967479675"/>
    <x v="4"/>
    <s v="electronic music"/>
    <x v="0"/>
    <d v="2013-11-04T01:00:00"/>
    <x v="2212"/>
    <x v="2212"/>
    <x v="2212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x v="0"/>
    <n v="1431719379"/>
    <n v="1429127379"/>
    <b v="0"/>
    <n v="1"/>
    <b v="1"/>
    <s v="music/electronic music"/>
    <n v="2"/>
    <n v="10"/>
    <x v="4"/>
    <s v="electronic music"/>
    <x v="0"/>
    <d v="2015-05-15T19:49:39"/>
    <x v="2213"/>
    <x v="2213"/>
    <x v="2213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x v="0"/>
    <n v="1391713248"/>
    <n v="1389121248"/>
    <b v="0"/>
    <n v="24"/>
    <b v="1"/>
    <s v="music/electronic music"/>
    <n v="2.9250166666666666"/>
    <n v="73.125416666666666"/>
    <x v="4"/>
    <s v="electronic music"/>
    <x v="0"/>
    <d v="2014-02-06T19:00:48"/>
    <x v="2214"/>
    <x v="2214"/>
    <x v="2214"/>
  </r>
  <r>
    <n v="2215"/>
    <s v="&quot;Something to See, Not to Say&quot; - Anemometer's First EP Album"/>
    <s v="Ambient Electro Grind-fest!"/>
    <x v="131"/>
    <n v="860"/>
    <x v="0"/>
    <x v="0"/>
    <x v="0"/>
    <n v="1331621940"/>
    <n v="1329671572"/>
    <b v="0"/>
    <n v="33"/>
    <b v="1"/>
    <s v="music/electronic music"/>
    <n v="1.5636363636363637"/>
    <n v="26.060606060606062"/>
    <x v="4"/>
    <s v="electronic music"/>
    <x v="0"/>
    <d v="2012-03-13T06:59:00"/>
    <x v="2215"/>
    <x v="2215"/>
    <x v="22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x v="0"/>
    <n v="1437674545"/>
    <n v="1436464945"/>
    <b v="0"/>
    <n v="14"/>
    <b v="1"/>
    <s v="music/electronic music"/>
    <n v="1.0566666666666666"/>
    <n v="22.642857142857142"/>
    <x v="4"/>
    <s v="electronic music"/>
    <x v="0"/>
    <d v="2015-07-23T18:02:25"/>
    <x v="2216"/>
    <x v="2216"/>
    <x v="2216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x v="0"/>
    <n v="1446451200"/>
    <n v="1445539113"/>
    <b v="0"/>
    <n v="9"/>
    <b v="1"/>
    <s v="music/electronic music"/>
    <n v="1.0119047619047619"/>
    <n v="47.222222222222221"/>
    <x v="4"/>
    <s v="electronic music"/>
    <x v="0"/>
    <d v="2015-11-02T08:00:00"/>
    <x v="2217"/>
    <x v="2217"/>
    <x v="2217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x v="0"/>
    <n v="1346198400"/>
    <n v="1344281383"/>
    <b v="0"/>
    <n v="76"/>
    <b v="1"/>
    <s v="music/electronic music"/>
    <n v="1.2283299999999999"/>
    <n v="32.324473684210524"/>
    <x v="4"/>
    <s v="electronic music"/>
    <x v="0"/>
    <d v="2012-08-29T00:00:00"/>
    <x v="2218"/>
    <x v="2218"/>
    <x v="2218"/>
  </r>
  <r>
    <n v="2219"/>
    <s v="Moments by eBurner"/>
    <s v="An album that illustrates events in our lives, whether trivial or significant, through the tones of electronic music."/>
    <x v="28"/>
    <n v="1015"/>
    <x v="0"/>
    <x v="0"/>
    <x v="0"/>
    <n v="1440004512"/>
    <n v="1437412512"/>
    <b v="0"/>
    <n v="19"/>
    <b v="1"/>
    <s v="music/electronic music"/>
    <n v="1.0149999999999999"/>
    <n v="53.421052631578945"/>
    <x v="4"/>
    <s v="electronic music"/>
    <x v="0"/>
    <d v="2015-08-19T17:15:12"/>
    <x v="2219"/>
    <x v="2219"/>
    <x v="2219"/>
  </r>
  <r>
    <n v="2220"/>
    <s v="Be Part of Darkpine's Debut EP"/>
    <s v="Darkpine is recording and releasing a 5-track EP within the coming months this summer and hopes for your support."/>
    <x v="8"/>
    <n v="3540"/>
    <x v="0"/>
    <x v="0"/>
    <x v="0"/>
    <n v="1374888436"/>
    <n v="1372296436"/>
    <b v="0"/>
    <n v="69"/>
    <b v="1"/>
    <s v="music/electronic music"/>
    <n v="1.0114285714285713"/>
    <n v="51.304347826086953"/>
    <x v="4"/>
    <s v="electronic music"/>
    <x v="0"/>
    <d v="2013-07-27T01:27:16"/>
    <x v="2220"/>
    <x v="2220"/>
    <x v="2220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x v="0"/>
    <n v="1461369600"/>
    <n v="1458748809"/>
    <b v="0"/>
    <n v="218"/>
    <b v="1"/>
    <s v="games/tabletop games"/>
    <n v="1.0811999999999999"/>
    <n v="37.197247706422019"/>
    <x v="6"/>
    <s v="tabletop games"/>
    <x v="0"/>
    <d v="2016-04-23T00:00:00"/>
    <x v="2221"/>
    <x v="2221"/>
    <x v="2221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x v="0"/>
    <n v="1327776847"/>
    <n v="1325184847"/>
    <b v="0"/>
    <n v="30"/>
    <b v="1"/>
    <s v="games/tabletop games"/>
    <n v="1.6259999999999999"/>
    <n v="27.1"/>
    <x v="6"/>
    <s v="tabletop games"/>
    <x v="0"/>
    <d v="2012-01-28T18:54:07"/>
    <x v="2222"/>
    <x v="2222"/>
    <x v="222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x v="5"/>
    <n v="1435418568"/>
    <n v="1432826568"/>
    <b v="0"/>
    <n v="100"/>
    <b v="1"/>
    <s v="games/tabletop games"/>
    <n v="1.0580000000000001"/>
    <n v="206.31"/>
    <x v="6"/>
    <s v="tabletop games"/>
    <x v="0"/>
    <d v="2015-06-27T15:22:48"/>
    <x v="2223"/>
    <x v="2223"/>
    <x v="2223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x v="0"/>
    <n v="1477767600"/>
    <n v="1475337675"/>
    <b v="0"/>
    <n v="296"/>
    <b v="1"/>
    <s v="games/tabletop games"/>
    <n v="2.4315000000000002"/>
    <n v="82.145270270270274"/>
    <x v="6"/>
    <s v="tabletop games"/>
    <x v="0"/>
    <d v="2016-10-29T19:00:00"/>
    <x v="2224"/>
    <x v="2224"/>
    <x v="2224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x v="1"/>
    <n v="1411326015"/>
    <n v="1408734015"/>
    <b v="0"/>
    <n v="1204"/>
    <b v="1"/>
    <s v="games/tabletop games"/>
    <n v="9.4483338095238096"/>
    <n v="164.79651993355483"/>
    <x v="6"/>
    <s v="tabletop games"/>
    <x v="0"/>
    <d v="2014-09-21T19:00:15"/>
    <x v="2225"/>
    <x v="2225"/>
    <x v="222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x v="0"/>
    <n v="1455253140"/>
    <n v="1452625822"/>
    <b v="0"/>
    <n v="321"/>
    <b v="1"/>
    <s v="games/tabletop games"/>
    <n v="1.0846283333333333"/>
    <n v="60.820280373831778"/>
    <x v="6"/>
    <s v="tabletop games"/>
    <x v="0"/>
    <d v="2016-02-12T04:59:00"/>
    <x v="2226"/>
    <x v="2226"/>
    <x v="2226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x v="1"/>
    <n v="1384374155"/>
    <n v="1381778555"/>
    <b v="0"/>
    <n v="301"/>
    <b v="1"/>
    <s v="games/tabletop games"/>
    <n v="1.5737692307692308"/>
    <n v="67.970099667774093"/>
    <x v="6"/>
    <s v="tabletop games"/>
    <x v="0"/>
    <d v="2013-11-13T20:22:35"/>
    <x v="2227"/>
    <x v="2227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x v="3"/>
    <n v="1439707236"/>
    <n v="1437115236"/>
    <b v="0"/>
    <n v="144"/>
    <b v="1"/>
    <s v="games/tabletop games"/>
    <n v="11.744899999999999"/>
    <n v="81.561805555555551"/>
    <x v="6"/>
    <s v="tabletop games"/>
    <x v="0"/>
    <d v="2015-08-16T06:40:36"/>
    <x v="2228"/>
    <x v="2228"/>
    <x v="2228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x v="0"/>
    <n v="1378180800"/>
    <n v="1375113391"/>
    <b v="0"/>
    <n v="539"/>
    <b v="1"/>
    <s v="games/tabletop games"/>
    <n v="1.7104755366949576"/>
    <n v="25.42547309833024"/>
    <x v="6"/>
    <s v="tabletop games"/>
    <x v="0"/>
    <d v="2013-09-03T04:00:00"/>
    <x v="2229"/>
    <x v="2229"/>
    <x v="2229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x v="0"/>
    <n v="1398460127"/>
    <n v="1395868127"/>
    <b v="0"/>
    <n v="498"/>
    <b v="1"/>
    <s v="games/tabletop games"/>
    <n v="1.2595294117647058"/>
    <n v="21.497991967871485"/>
    <x v="6"/>
    <s v="tabletop games"/>
    <x v="0"/>
    <d v="2014-04-25T21:08:47"/>
    <x v="2230"/>
    <x v="2230"/>
    <x v="2230"/>
  </r>
  <r>
    <n v="2231"/>
    <s v="Kingdom"/>
    <s v="A game about communities by Ben Robbins, creator of Microscope. Do you change the Kingdom or does the Kingdom change you?"/>
    <x v="30"/>
    <n v="30303.24"/>
    <x v="0"/>
    <x v="0"/>
    <x v="0"/>
    <n v="1372136400"/>
    <n v="1369864301"/>
    <b v="0"/>
    <n v="1113"/>
    <b v="1"/>
    <s v="games/tabletop games"/>
    <n v="12.121296000000001"/>
    <n v="27.226630727762803"/>
    <x v="6"/>
    <s v="tabletop games"/>
    <x v="0"/>
    <d v="2013-06-25T05:00:00"/>
    <x v="2231"/>
    <x v="2231"/>
    <x v="2231"/>
  </r>
  <r>
    <n v="2232"/>
    <s v="Backstory Cards"/>
    <s v="Backstory Cards help you and your friends create vibrant backstories for roleplaying games, no matter the system or genre."/>
    <x v="10"/>
    <n v="24790"/>
    <x v="0"/>
    <x v="0"/>
    <x v="0"/>
    <n v="1405738800"/>
    <n v="1402945408"/>
    <b v="0"/>
    <n v="988"/>
    <b v="1"/>
    <s v="games/tabletop games"/>
    <n v="4.9580000000000002"/>
    <n v="25.091093117408906"/>
    <x v="6"/>
    <s v="tabletop games"/>
    <x v="0"/>
    <d v="2014-07-19T03:00:00"/>
    <x v="2232"/>
    <x v="2232"/>
    <x v="223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x v="1"/>
    <n v="1450051200"/>
    <n v="1448269539"/>
    <b v="0"/>
    <n v="391"/>
    <b v="1"/>
    <s v="games/tabletop games"/>
    <n v="3.3203999999999998"/>
    <n v="21.230179028132991"/>
    <x v="6"/>
    <s v="tabletop games"/>
    <x v="0"/>
    <d v="2015-12-14T00:00:00"/>
    <x v="2233"/>
    <x v="2233"/>
    <x v="2233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x v="0"/>
    <n v="1483645647"/>
    <n v="1481053647"/>
    <b v="0"/>
    <n v="28"/>
    <b v="1"/>
    <s v="games/tabletop games"/>
    <n v="11.65"/>
    <n v="41.607142857142854"/>
    <x v="6"/>
    <s v="tabletop games"/>
    <x v="0"/>
    <d v="2017-01-05T19:47:27"/>
    <x v="2234"/>
    <x v="2234"/>
    <x v="2234"/>
  </r>
  <r>
    <n v="2235"/>
    <s v="Miniature Scenery Terrain for Tabletop gaming and Wargames"/>
    <s v="An amazing set of sceneries to create unique atmospheres for your tabletop gaming."/>
    <x v="93"/>
    <n v="19931"/>
    <x v="0"/>
    <x v="5"/>
    <x v="5"/>
    <n v="1427585511"/>
    <n v="1424997111"/>
    <b v="0"/>
    <n v="147"/>
    <b v="1"/>
    <s v="games/tabletop games"/>
    <n v="1.5331538461538461"/>
    <n v="135.58503401360545"/>
    <x v="6"/>
    <s v="tabletop games"/>
    <x v="0"/>
    <d v="2015-03-28T23:31:51"/>
    <x v="2235"/>
    <x v="2235"/>
    <x v="2235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x v="0"/>
    <n v="1454338123"/>
    <n v="1451746123"/>
    <b v="0"/>
    <n v="680"/>
    <b v="1"/>
    <s v="games/tabletop games"/>
    <n v="5.3710714285714287"/>
    <n v="22.116176470588236"/>
    <x v="6"/>
    <s v="tabletop games"/>
    <x v="0"/>
    <d v="2016-02-01T14:48:43"/>
    <x v="2236"/>
    <x v="2236"/>
    <x v="2236"/>
  </r>
  <r>
    <n v="2237"/>
    <s v="Monster Mansion"/>
    <s v="A real-time cooperative adventure for 2-8 players. Defeat legendary monsters to earn gold and escape before the time RUNS OUT!"/>
    <x v="102"/>
    <n v="63527"/>
    <x v="0"/>
    <x v="0"/>
    <x v="0"/>
    <n v="1415779140"/>
    <n v="1412294683"/>
    <b v="0"/>
    <n v="983"/>
    <b v="1"/>
    <s v="games/tabletop games"/>
    <n v="3.5292777777777777"/>
    <n v="64.625635808748726"/>
    <x v="6"/>
    <s v="tabletop games"/>
    <x v="0"/>
    <d v="2014-11-12T07:59:00"/>
    <x v="2237"/>
    <x v="2237"/>
    <x v="2237"/>
  </r>
  <r>
    <n v="2238"/>
    <s v="28mm Fantasy Miniature range Feral Orcs!"/>
    <s v="28mm Fantasy Miniature Range in leadfree white metal: Orcs, wolves and more."/>
    <x v="23"/>
    <n v="5496"/>
    <x v="0"/>
    <x v="12"/>
    <x v="3"/>
    <n v="1489157716"/>
    <n v="1486565716"/>
    <b v="0"/>
    <n v="79"/>
    <b v="1"/>
    <s v="games/tabletop games"/>
    <n v="1.3740000000000001"/>
    <n v="69.569620253164558"/>
    <x v="6"/>
    <s v="tabletop games"/>
    <x v="0"/>
    <d v="2017-03-10T14:55:16"/>
    <x v="2238"/>
    <x v="2238"/>
    <x v="2238"/>
  </r>
  <r>
    <n v="2239"/>
    <s v="Pro Tabletop Gaming Audio Collection"/>
    <s v="Next stretch goal unlocks at $33,000 and/or 500 backers unlocks 2 bonus stretch goals."/>
    <x v="31"/>
    <n v="32006.67"/>
    <x v="0"/>
    <x v="0"/>
    <x v="0"/>
    <n v="1385870520"/>
    <n v="1382742014"/>
    <b v="0"/>
    <n v="426"/>
    <b v="1"/>
    <s v="games/tabletop games"/>
    <n v="1.2802667999999999"/>
    <n v="75.133028169014082"/>
    <x v="6"/>
    <s v="tabletop games"/>
    <x v="0"/>
    <d v="2013-12-01T04:02:00"/>
    <x v="2239"/>
    <x v="2239"/>
    <x v="2239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x v="0"/>
    <n v="1461354544"/>
    <n v="1458762544"/>
    <b v="0"/>
    <n v="96"/>
    <b v="1"/>
    <s v="games/tabletop games"/>
    <n v="2.7067999999999999"/>
    <n v="140.97916666666666"/>
    <x v="6"/>
    <s v="tabletop games"/>
    <x v="0"/>
    <d v="2016-04-22T19:49:04"/>
    <x v="2240"/>
    <x v="2240"/>
    <x v="2240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x v="1"/>
    <n v="1488484300"/>
    <n v="1485892300"/>
    <b v="0"/>
    <n v="163"/>
    <b v="1"/>
    <s v="games/tabletop games"/>
    <n v="8.0640000000000001"/>
    <n v="49.472392638036808"/>
    <x v="6"/>
    <s v="tabletop games"/>
    <x v="0"/>
    <d v="2017-03-02T19:51:40"/>
    <x v="2241"/>
    <x v="2241"/>
    <x v="2241"/>
  </r>
  <r>
    <n v="2242"/>
    <s v="The Princess Bride Playing Cards from USPCC"/>
    <s v="Inconceivable! An amazing new illustrative deck based on The Princess Bride movie."/>
    <x v="3"/>
    <n v="136009.76"/>
    <x v="0"/>
    <x v="0"/>
    <x v="0"/>
    <n v="1385521320"/>
    <n v="1382449733"/>
    <b v="0"/>
    <n v="2525"/>
    <b v="1"/>
    <s v="games/tabletop games"/>
    <n v="13.600976000000001"/>
    <n v="53.865251485148519"/>
    <x v="6"/>
    <s v="tabletop games"/>
    <x v="0"/>
    <d v="2013-11-27T03:02:00"/>
    <x v="2242"/>
    <x v="2242"/>
    <x v="224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x v="0"/>
    <n v="1489374000"/>
    <n v="1488823290"/>
    <b v="0"/>
    <n v="2035"/>
    <b v="1"/>
    <s v="games/tabletop games"/>
    <n v="9302.5"/>
    <n v="4.5712530712530715"/>
    <x v="6"/>
    <s v="tabletop games"/>
    <x v="0"/>
    <d v="2017-03-13T03:00:00"/>
    <x v="2243"/>
    <x v="2243"/>
    <x v="2243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x v="0"/>
    <n v="1476649800"/>
    <n v="1475609946"/>
    <b v="0"/>
    <n v="290"/>
    <b v="1"/>
    <s v="games/tabletop games"/>
    <n v="3.7702"/>
    <n v="65.00344827586207"/>
    <x v="6"/>
    <s v="tabletop games"/>
    <x v="0"/>
    <d v="2016-10-16T20:30:00"/>
    <x v="2244"/>
    <x v="2244"/>
    <x v="2244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x v="0"/>
    <n v="1393005600"/>
    <n v="1390323617"/>
    <b v="0"/>
    <n v="1980"/>
    <b v="1"/>
    <s v="games/tabletop games"/>
    <n v="26.47025"/>
    <n v="53.475252525252522"/>
    <x v="6"/>
    <s v="tabletop games"/>
    <x v="0"/>
    <d v="2014-02-21T18:00:00"/>
    <x v="2245"/>
    <x v="2245"/>
    <x v="2245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x v="1"/>
    <n v="1441393210"/>
    <n v="1438801210"/>
    <b v="0"/>
    <n v="57"/>
    <b v="1"/>
    <s v="games/tabletop games"/>
    <n v="1.0012000000000001"/>
    <n v="43.912280701754383"/>
    <x v="6"/>
    <s v="tabletop games"/>
    <x v="0"/>
    <d v="2015-09-04T19:00:10"/>
    <x v="2246"/>
    <x v="2246"/>
    <x v="2246"/>
  </r>
  <r>
    <n v="2247"/>
    <s v="Foragers"/>
    <s v="Take on the role of an ancient forager in this fun strategy game from the designer of Biblios."/>
    <x v="17"/>
    <n v="19324"/>
    <x v="0"/>
    <x v="0"/>
    <x v="0"/>
    <n v="1438185565"/>
    <n v="1436975965"/>
    <b v="0"/>
    <n v="380"/>
    <b v="1"/>
    <s v="games/tabletop games"/>
    <n v="1.0445405405405406"/>
    <n v="50.852631578947367"/>
    <x v="6"/>
    <s v="tabletop games"/>
    <x v="0"/>
    <d v="2015-07-29T15:59:25"/>
    <x v="2247"/>
    <x v="2247"/>
    <x v="2247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x v="1"/>
    <n v="1481749278"/>
    <n v="1479157278"/>
    <b v="0"/>
    <n v="128"/>
    <b v="1"/>
    <s v="games/tabletop games"/>
    <n v="1.0721428571428571"/>
    <n v="58.6328125"/>
    <x v="6"/>
    <s v="tabletop games"/>
    <x v="0"/>
    <d v="2016-12-14T21:01:18"/>
    <x v="2248"/>
    <x v="2248"/>
    <x v="2248"/>
  </r>
  <r>
    <n v="2249"/>
    <s v="Centurion: Legionaries of Rome"/>
    <s v="March with the legions against the enemies of Rome in this role-playing game of military adventures."/>
    <x v="8"/>
    <n v="5907"/>
    <x v="0"/>
    <x v="0"/>
    <x v="0"/>
    <n v="1364917965"/>
    <n v="1362329565"/>
    <b v="0"/>
    <n v="180"/>
    <b v="1"/>
    <s v="games/tabletop games"/>
    <n v="1.6877142857142857"/>
    <n v="32.81666666666667"/>
    <x v="6"/>
    <s v="tabletop games"/>
    <x v="0"/>
    <d v="2013-04-02T15:52:45"/>
    <x v="2249"/>
    <x v="2249"/>
    <x v="2249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x v="0"/>
    <n v="1480727273"/>
    <n v="1478131673"/>
    <b v="0"/>
    <n v="571"/>
    <b v="1"/>
    <s v="games/tabletop games"/>
    <n v="9.7511200000000002"/>
    <n v="426.93169877408059"/>
    <x v="6"/>
    <s v="tabletop games"/>
    <x v="0"/>
    <d v="2016-12-03T01:07:53"/>
    <x v="2250"/>
    <x v="2250"/>
    <x v="2250"/>
  </r>
  <r>
    <n v="2251"/>
    <s v="Werewolf: Full Moon Expansion"/>
    <s v="A great game full of lying, scheming, and werewolves.  Now with additional characters to add even more mayhem!"/>
    <x v="0"/>
    <n v="11428.19"/>
    <x v="0"/>
    <x v="0"/>
    <x v="0"/>
    <n v="1408177077"/>
    <n v="1406362677"/>
    <b v="0"/>
    <n v="480"/>
    <b v="1"/>
    <s v="games/tabletop games"/>
    <n v="1.3444929411764706"/>
    <n v="23.808729166666669"/>
    <x v="6"/>
    <s v="tabletop games"/>
    <x v="0"/>
    <d v="2014-08-16T08:17:57"/>
    <x v="2251"/>
    <x v="2251"/>
    <x v="2251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x v="3"/>
    <n v="1470469938"/>
    <n v="1469173938"/>
    <b v="0"/>
    <n v="249"/>
    <b v="1"/>
    <s v="games/tabletop games"/>
    <n v="2.722777777777778"/>
    <n v="98.413654618473899"/>
    <x v="6"/>
    <s v="tabletop games"/>
    <x v="0"/>
    <d v="2016-08-06T07:52:18"/>
    <x v="2252"/>
    <x v="2252"/>
    <x v="225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x v="0"/>
    <n v="1447862947"/>
    <n v="1445267347"/>
    <b v="0"/>
    <n v="84"/>
    <b v="1"/>
    <s v="games/tabletop games"/>
    <n v="1.1268750000000001"/>
    <n v="107.32142857142857"/>
    <x v="6"/>
    <s v="tabletop games"/>
    <x v="0"/>
    <d v="2015-11-18T16:09:07"/>
    <x v="2253"/>
    <x v="2253"/>
    <x v="2253"/>
  </r>
  <r>
    <n v="2254"/>
    <s v="Green Couch Games Limited: FrogFlip!"/>
    <s v="A dexterity microgame by father/daughter team, Jason and Claire Kotarski. Make 100 project."/>
    <x v="2"/>
    <n v="2299"/>
    <x v="0"/>
    <x v="0"/>
    <x v="0"/>
    <n v="1485271968"/>
    <n v="1484667168"/>
    <b v="0"/>
    <n v="197"/>
    <b v="1"/>
    <s v="games/tabletop games"/>
    <n v="4.5979999999999999"/>
    <n v="11.67005076142132"/>
    <x v="6"/>
    <s v="tabletop games"/>
    <x v="0"/>
    <d v="2017-01-24T15:32:48"/>
    <x v="2254"/>
    <x v="2254"/>
    <x v="2254"/>
  </r>
  <r>
    <n v="2255"/>
    <s v="Jumbo Jets - Jet Set Expansion Set #2"/>
    <s v="This is the second set of 5 expansions for our route-building game, Jet Set!"/>
    <x v="333"/>
    <n v="11323"/>
    <x v="0"/>
    <x v="0"/>
    <x v="0"/>
    <n v="1462661451"/>
    <n v="1460069451"/>
    <b v="0"/>
    <n v="271"/>
    <b v="1"/>
    <s v="games/tabletop games"/>
    <n v="2.8665822784810127"/>
    <n v="41.782287822878232"/>
    <x v="6"/>
    <s v="tabletop games"/>
    <x v="0"/>
    <d v="2016-05-07T22:50:51"/>
    <x v="2255"/>
    <x v="2255"/>
    <x v="2255"/>
  </r>
  <r>
    <n v="2256"/>
    <s v="Bitcoin Empire"/>
    <s v="Build your crypto-currency empire and sabotage your opponents. A deck building, card game. 2-4 players. 15 minutes."/>
    <x v="334"/>
    <n v="1069"/>
    <x v="0"/>
    <x v="1"/>
    <x v="1"/>
    <n v="1479811846"/>
    <n v="1478602246"/>
    <b v="0"/>
    <n v="50"/>
    <b v="1"/>
    <s v="games/tabletop games"/>
    <n v="2.2270833333333333"/>
    <n v="21.38"/>
    <x v="6"/>
    <s v="tabletop games"/>
    <x v="0"/>
    <d v="2016-11-22T10:50:46"/>
    <x v="2256"/>
    <x v="225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x v="1"/>
    <n v="1466377200"/>
    <n v="1463351329"/>
    <b v="0"/>
    <n v="169"/>
    <b v="1"/>
    <s v="games/tabletop games"/>
    <n v="6.3613999999999997"/>
    <n v="94.103550295857985"/>
    <x v="6"/>
    <s v="tabletop games"/>
    <x v="0"/>
    <d v="2016-06-19T23:00:00"/>
    <x v="2257"/>
    <x v="2257"/>
    <x v="2257"/>
  </r>
  <r>
    <n v="2258"/>
    <s v="A Sundered World"/>
    <s v="A Dungeon World campaign setting that takes place after the end of the worlds."/>
    <x v="41"/>
    <n v="3223"/>
    <x v="0"/>
    <x v="0"/>
    <x v="0"/>
    <n v="1434045687"/>
    <n v="1431453687"/>
    <b v="0"/>
    <n v="205"/>
    <b v="1"/>
    <s v="games/tabletop games"/>
    <n v="1.4650000000000001"/>
    <n v="15.721951219512196"/>
    <x v="6"/>
    <s v="tabletop games"/>
    <x v="0"/>
    <d v="2015-06-11T18:01:27"/>
    <x v="2258"/>
    <x v="2258"/>
    <x v="2258"/>
  </r>
  <r>
    <n v="2259"/>
    <s v="The Second Breakfast"/>
    <s v="More Halfmen, more goats, more guns, and most of all some neat buildings and structures for the little fellas to hang out in!"/>
    <x v="28"/>
    <n v="18671"/>
    <x v="0"/>
    <x v="1"/>
    <x v="1"/>
    <n v="1481224736"/>
    <n v="1480360736"/>
    <b v="0"/>
    <n v="206"/>
    <b v="1"/>
    <s v="games/tabletop games"/>
    <n v="18.670999999999999"/>
    <n v="90.635922330097088"/>
    <x v="6"/>
    <s v="tabletop games"/>
    <x v="0"/>
    <d v="2016-12-08T19:18:56"/>
    <x v="2259"/>
    <x v="2259"/>
    <x v="2259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x v="0"/>
    <n v="1395876250"/>
    <n v="1393287850"/>
    <b v="0"/>
    <n v="84"/>
    <b v="1"/>
    <s v="games/tabletop games"/>
    <n v="3.2692000000000001"/>
    <n v="97.297619047619051"/>
    <x v="6"/>
    <s v="tabletop games"/>
    <x v="0"/>
    <d v="2014-03-26T23:24:10"/>
    <x v="2260"/>
    <x v="2260"/>
    <x v="226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x v="2"/>
    <n v="1487093020"/>
    <n v="1485278620"/>
    <b v="0"/>
    <n v="210"/>
    <b v="1"/>
    <s v="games/tabletop games"/>
    <n v="7.7949999999999999"/>
    <n v="37.11904761904762"/>
    <x v="6"/>
    <s v="tabletop games"/>
    <x v="0"/>
    <d v="2017-02-14T17:23:40"/>
    <x v="2261"/>
    <x v="2261"/>
    <x v="2261"/>
  </r>
  <r>
    <n v="2262"/>
    <s v="Riders: A Game About Cheating Doomsday"/>
    <s v="An RPG about mortal servants of the Horsemen of the Apocalypse deciding to not end the world."/>
    <x v="126"/>
    <n v="5087"/>
    <x v="0"/>
    <x v="0"/>
    <x v="0"/>
    <n v="1416268800"/>
    <n v="1413295358"/>
    <b v="0"/>
    <n v="181"/>
    <b v="1"/>
    <s v="games/tabletop games"/>
    <n v="1.5415151515151515"/>
    <n v="28.104972375690608"/>
    <x v="6"/>
    <s v="tabletop games"/>
    <x v="0"/>
    <d v="2014-11-18T00:00:00"/>
    <x v="2262"/>
    <x v="2262"/>
    <x v="2262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x v="9"/>
    <n v="1422734313"/>
    <n v="1420919913"/>
    <b v="0"/>
    <n v="60"/>
    <b v="1"/>
    <s v="games/tabletop games"/>
    <n v="1.1554666666666666"/>
    <n v="144.43333333333334"/>
    <x v="6"/>
    <s v="tabletop games"/>
    <x v="0"/>
    <d v="2015-01-31T19:58:33"/>
    <x v="2263"/>
    <x v="2263"/>
    <x v="226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x v="0"/>
    <n v="1463972400"/>
    <n v="1462543114"/>
    <b v="0"/>
    <n v="445"/>
    <b v="1"/>
    <s v="games/tabletop games"/>
    <n v="1.8003333333333333"/>
    <n v="24.274157303370785"/>
    <x v="6"/>
    <s v="tabletop games"/>
    <x v="0"/>
    <d v="2016-05-23T03:00:00"/>
    <x v="2264"/>
    <x v="2264"/>
    <x v="2264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x v="1"/>
    <n v="1479846507"/>
    <n v="1479241707"/>
    <b v="0"/>
    <n v="17"/>
    <b v="1"/>
    <s v="games/tabletop games"/>
    <n v="2.9849999999999999"/>
    <n v="35.117647058823529"/>
    <x v="6"/>
    <s v="tabletop games"/>
    <x v="0"/>
    <d v="2016-11-22T20:28:27"/>
    <x v="2265"/>
    <x v="2265"/>
    <x v="2265"/>
  </r>
  <r>
    <n v="2266"/>
    <s v="GOAT LORDS."/>
    <s v="Want to be LORD OF THE GOATS? Start building your herd using thievery, magic, bombs and mostly goats."/>
    <x v="15"/>
    <n v="4804"/>
    <x v="0"/>
    <x v="0"/>
    <x v="0"/>
    <n v="1461722400"/>
    <n v="1460235592"/>
    <b v="0"/>
    <n v="194"/>
    <b v="1"/>
    <s v="games/tabletop games"/>
    <n v="3.2026666666666666"/>
    <n v="24.762886597938145"/>
    <x v="6"/>
    <s v="tabletop games"/>
    <x v="0"/>
    <d v="2016-04-27T02:00:00"/>
    <x v="2266"/>
    <x v="2266"/>
    <x v="2266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x v="0"/>
    <n v="1419123600"/>
    <n v="1416945297"/>
    <b v="0"/>
    <n v="404"/>
    <b v="1"/>
    <s v="games/tabletop games"/>
    <n v="3.80525"/>
    <n v="188.37871287128712"/>
    <x v="6"/>
    <s v="tabletop games"/>
    <x v="0"/>
    <d v="2014-12-21T01:00:00"/>
    <x v="2267"/>
    <x v="2267"/>
    <x v="2267"/>
  </r>
  <r>
    <n v="2268"/>
    <s v="Chardonnay Go"/>
    <s v="Chardonnay Go, the viral video with 23 million views, is now a hilarious board game for wine lovers, moms and other shameless people."/>
    <x v="89"/>
    <n v="28728"/>
    <x v="0"/>
    <x v="0"/>
    <x v="0"/>
    <n v="1489283915"/>
    <n v="1486691915"/>
    <b v="0"/>
    <n v="194"/>
    <b v="1"/>
    <s v="games/tabletop games"/>
    <n v="1.026"/>
    <n v="148.08247422680412"/>
    <x v="6"/>
    <s v="tabletop games"/>
    <x v="0"/>
    <d v="2017-03-12T01:58:35"/>
    <x v="2268"/>
    <x v="2268"/>
    <x v="2268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x v="0"/>
    <n v="1488862800"/>
    <n v="1486745663"/>
    <b v="0"/>
    <n v="902"/>
    <b v="1"/>
    <s v="games/tabletop games"/>
    <n v="18.016400000000001"/>
    <n v="49.934589800443462"/>
    <x v="6"/>
    <s v="tabletop games"/>
    <x v="0"/>
    <d v="2017-03-07T05:00:00"/>
    <x v="2269"/>
    <x v="2269"/>
    <x v="2269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x v="0"/>
    <n v="1484085540"/>
    <n v="1482353513"/>
    <b v="0"/>
    <n v="1670"/>
    <b v="1"/>
    <s v="games/tabletop games"/>
    <n v="7.2024800000000004"/>
    <n v="107.82155688622754"/>
    <x v="6"/>
    <s v="tabletop games"/>
    <x v="0"/>
    <d v="2017-01-10T21:59:00"/>
    <x v="2270"/>
    <x v="2270"/>
    <x v="227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x v="0"/>
    <n v="1481328004"/>
    <n v="1478736004"/>
    <b v="0"/>
    <n v="1328"/>
    <b v="1"/>
    <s v="games/tabletop games"/>
    <n v="2.8309000000000002"/>
    <n v="42.63403614457831"/>
    <x v="6"/>
    <s v="tabletop games"/>
    <x v="0"/>
    <d v="2016-12-10T00:00:04"/>
    <x v="2271"/>
    <x v="2271"/>
    <x v="2271"/>
  </r>
  <r>
    <n v="2272"/>
    <s v="Pick the Lock"/>
    <s v="Pick the Lock is a game of chance and strategy. Attempt to obtain priceless treasures and outwit the other players."/>
    <x v="28"/>
    <n v="13566"/>
    <x v="0"/>
    <x v="0"/>
    <x v="0"/>
    <n v="1449506836"/>
    <n v="1446914836"/>
    <b v="0"/>
    <n v="944"/>
    <b v="1"/>
    <s v="games/tabletop games"/>
    <n v="13.566000000000001"/>
    <n v="14.370762711864407"/>
    <x v="6"/>
    <s v="tabletop games"/>
    <x v="0"/>
    <d v="2015-12-07T16:47:16"/>
    <x v="2272"/>
    <x v="2272"/>
    <x v="227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x v="5"/>
    <n v="1489320642"/>
    <n v="1487164242"/>
    <b v="0"/>
    <n v="147"/>
    <b v="1"/>
    <s v="games/tabletop games"/>
    <n v="2.2035999999999998"/>
    <n v="37.476190476190474"/>
    <x v="6"/>
    <s v="tabletop games"/>
    <x v="0"/>
    <d v="2017-03-12T12:10:42"/>
    <x v="2273"/>
    <x v="2273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x v="0"/>
    <n v="1393156857"/>
    <n v="1390564857"/>
    <b v="0"/>
    <n v="99"/>
    <b v="1"/>
    <s v="games/tabletop games"/>
    <n v="1.196"/>
    <n v="30.202020202020201"/>
    <x v="6"/>
    <s v="tabletop games"/>
    <x v="0"/>
    <d v="2014-02-23T12:00:57"/>
    <x v="2274"/>
    <x v="2274"/>
    <x v="2274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x v="1"/>
    <n v="1419259679"/>
    <n v="1416667679"/>
    <b v="0"/>
    <n v="79"/>
    <b v="1"/>
    <s v="games/tabletop games"/>
    <n v="4.0776923076923079"/>
    <n v="33.550632911392405"/>
    <x v="6"/>
    <s v="tabletop games"/>
    <x v="0"/>
    <d v="2014-12-22T14:47:59"/>
    <x v="2275"/>
    <x v="2275"/>
    <x v="2275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x v="0"/>
    <n v="1388936289"/>
    <n v="1386344289"/>
    <b v="0"/>
    <n v="75"/>
    <b v="1"/>
    <s v="games/tabletop games"/>
    <n v="1.0581826105905425"/>
    <n v="64.74666666666667"/>
    <x v="6"/>
    <s v="tabletop games"/>
    <x v="0"/>
    <d v="2014-01-05T15:38:09"/>
    <x v="2276"/>
    <x v="2276"/>
    <x v="2276"/>
  </r>
  <r>
    <n v="2277"/>
    <s v="Police Precinct"/>
    <s v="Police Precinct is a cooperative game where the players take on the roles as police officers, with different areas of expertise."/>
    <x v="0"/>
    <n v="11992"/>
    <x v="0"/>
    <x v="0"/>
    <x v="0"/>
    <n v="1330359423"/>
    <n v="1327767423"/>
    <b v="0"/>
    <n v="207"/>
    <b v="1"/>
    <s v="games/tabletop games"/>
    <n v="1.4108235294117648"/>
    <n v="57.932367149758456"/>
    <x v="6"/>
    <s v="tabletop games"/>
    <x v="0"/>
    <d v="2012-02-27T16:17:03"/>
    <x v="2277"/>
    <x v="2277"/>
    <x v="2277"/>
  </r>
  <r>
    <n v="2278"/>
    <s v="Eternity Dice - Regular and D6 Charms Edition"/>
    <s v="Dice forged from stone one by one entirely by hand for demanding Gamers and Collectors."/>
    <x v="13"/>
    <n v="5414"/>
    <x v="0"/>
    <x v="13"/>
    <x v="3"/>
    <n v="1451861940"/>
    <n v="1448902867"/>
    <b v="0"/>
    <n v="102"/>
    <b v="1"/>
    <s v="games/tabletop games"/>
    <n v="2.7069999999999999"/>
    <n v="53.078431372549019"/>
    <x v="6"/>
    <s v="tabletop games"/>
    <x v="0"/>
    <d v="2016-01-03T22:59:00"/>
    <x v="2278"/>
    <x v="2278"/>
    <x v="2278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x v="0"/>
    <n v="1423022400"/>
    <n v="1421436099"/>
    <b v="0"/>
    <n v="32"/>
    <b v="1"/>
    <s v="games/tabletop games"/>
    <n v="1.538"/>
    <n v="48.0625"/>
    <x v="6"/>
    <s v="tabletop games"/>
    <x v="0"/>
    <d v="2015-02-04T04:00:00"/>
    <x v="2279"/>
    <x v="2279"/>
    <x v="2279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x v="0"/>
    <n v="1442501991"/>
    <n v="1439909991"/>
    <b v="0"/>
    <n v="480"/>
    <b v="1"/>
    <s v="games/tabletop games"/>
    <n v="4.0357653061224488"/>
    <n v="82.396874999999994"/>
    <x v="6"/>
    <s v="tabletop games"/>
    <x v="0"/>
    <d v="2015-09-17T14:59:51"/>
    <x v="2280"/>
    <x v="2280"/>
    <x v="2280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x v="0"/>
    <n v="1311576600"/>
    <n v="1306219897"/>
    <b v="0"/>
    <n v="11"/>
    <b v="1"/>
    <s v="music/rock"/>
    <n v="1.85"/>
    <n v="50.454545454545453"/>
    <x v="4"/>
    <s v="rock"/>
    <x v="0"/>
    <d v="2011-07-25T06:50:00"/>
    <x v="2281"/>
    <x v="2281"/>
    <x v="2281"/>
  </r>
  <r>
    <n v="2282"/>
    <s v="Sage King's Debut Album"/>
    <s v="Sage King is recording his debut album and wants YOU to be a part of the creation process"/>
    <x v="47"/>
    <n v="1390"/>
    <x v="0"/>
    <x v="0"/>
    <x v="0"/>
    <n v="1452744686"/>
    <n v="1447560686"/>
    <b v="0"/>
    <n v="12"/>
    <b v="1"/>
    <s v="music/rock"/>
    <n v="1.8533333333333333"/>
    <n v="115.83333333333333"/>
    <x v="4"/>
    <s v="rock"/>
    <x v="0"/>
    <d v="2016-01-14T04:11:26"/>
    <x v="2282"/>
    <x v="2282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x v="0"/>
    <n v="1336528804"/>
    <n v="1331348404"/>
    <b v="0"/>
    <n v="48"/>
    <b v="1"/>
    <s v="music/rock"/>
    <n v="1.0085533333333332"/>
    <n v="63.03458333333333"/>
    <x v="4"/>
    <s v="rock"/>
    <x v="0"/>
    <d v="2012-05-09T02:00:04"/>
    <x v="2283"/>
    <x v="2283"/>
    <x v="2283"/>
  </r>
  <r>
    <n v="2284"/>
    <s v="Make a record, write a song, take the Vinyl Skyway. "/>
    <s v="The Vinyl Skyway reunite to make a third album. "/>
    <x v="12"/>
    <n v="6373.27"/>
    <x v="0"/>
    <x v="0"/>
    <x v="0"/>
    <n v="1299902400"/>
    <n v="1297451245"/>
    <b v="0"/>
    <n v="59"/>
    <b v="1"/>
    <s v="music/rock"/>
    <n v="1.0622116666666668"/>
    <n v="108.02152542372882"/>
    <x v="4"/>
    <s v="rock"/>
    <x v="0"/>
    <d v="2011-03-12T04:00:00"/>
    <x v="2284"/>
    <x v="2284"/>
    <x v="2284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x v="0"/>
    <n v="1340944043"/>
    <n v="1338352043"/>
    <b v="0"/>
    <n v="79"/>
    <b v="1"/>
    <s v="music/rock"/>
    <n v="1.2136666666666667"/>
    <n v="46.088607594936711"/>
    <x v="4"/>
    <s v="rock"/>
    <x v="0"/>
    <d v="2012-06-29T04:27:23"/>
    <x v="2285"/>
    <x v="2285"/>
    <x v="2285"/>
  </r>
  <r>
    <n v="2286"/>
    <s v="Arson In The Suburbs"/>
    <s v="Arson In The Suburbs is ready to release its FIRST three song E.P. and looking to raise funds to get back in the studio! RnFnR!"/>
    <x v="15"/>
    <n v="1501"/>
    <x v="0"/>
    <x v="0"/>
    <x v="0"/>
    <n v="1378439940"/>
    <n v="1376003254"/>
    <b v="0"/>
    <n v="14"/>
    <b v="1"/>
    <s v="music/rock"/>
    <n v="1.0006666666666666"/>
    <n v="107.21428571428571"/>
    <x v="4"/>
    <s v="rock"/>
    <x v="0"/>
    <d v="2013-09-06T03:59:00"/>
    <x v="2286"/>
    <x v="2286"/>
    <x v="2286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x v="0"/>
    <n v="1403539260"/>
    <n v="1401724860"/>
    <b v="0"/>
    <n v="106"/>
    <b v="1"/>
    <s v="music/rock"/>
    <n v="1.1997755555555556"/>
    <n v="50.9338679245283"/>
    <x v="4"/>
    <s v="rock"/>
    <x v="0"/>
    <d v="2014-06-23T16:01:00"/>
    <x v="2287"/>
    <x v="2287"/>
    <x v="2287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x v="0"/>
    <n v="1340733600"/>
    <n v="1339098689"/>
    <b v="0"/>
    <n v="25"/>
    <b v="1"/>
    <s v="music/rock"/>
    <n v="1.0009999999999999"/>
    <n v="40.04"/>
    <x v="4"/>
    <s v="rock"/>
    <x v="0"/>
    <d v="2012-06-26T18:00:00"/>
    <x v="2288"/>
    <x v="2288"/>
    <x v="2288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x v="0"/>
    <n v="1386372120"/>
    <n v="1382659060"/>
    <b v="0"/>
    <n v="25"/>
    <b v="1"/>
    <s v="music/rock"/>
    <n v="1.0740000000000001"/>
    <n v="64.44"/>
    <x v="4"/>
    <s v="rock"/>
    <x v="0"/>
    <d v="2013-12-06T23:22:00"/>
    <x v="2289"/>
    <x v="2289"/>
    <x v="2289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x v="0"/>
    <n v="1259686800"/>
    <n v="1252908330"/>
    <b v="0"/>
    <n v="29"/>
    <b v="1"/>
    <s v="music/rock"/>
    <n v="1.0406666666666666"/>
    <n v="53.827586206896555"/>
    <x v="4"/>
    <s v="rock"/>
    <x v="0"/>
    <d v="2009-12-01T17:00:00"/>
    <x v="2290"/>
    <x v="2290"/>
    <x v="229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x v="0"/>
    <n v="1335153600"/>
    <n v="1332199618"/>
    <b v="0"/>
    <n v="43"/>
    <b v="1"/>
    <s v="music/rock"/>
    <n v="1.728"/>
    <n v="100.46511627906976"/>
    <x v="4"/>
    <s v="rock"/>
    <x v="0"/>
    <d v="2012-04-23T04:00:00"/>
    <x v="2291"/>
    <x v="2291"/>
    <x v="229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x v="0"/>
    <n v="1334767476"/>
    <n v="1332175476"/>
    <b v="0"/>
    <n v="46"/>
    <b v="1"/>
    <s v="music/rock"/>
    <n v="1.072505"/>
    <n v="46.630652173913049"/>
    <x v="4"/>
    <s v="rock"/>
    <x v="0"/>
    <d v="2012-04-18T16:44:36"/>
    <x v="2292"/>
    <x v="2292"/>
    <x v="2292"/>
  </r>
  <r>
    <n v="2293"/>
    <s v="&quot;Hurt N' Wrong&quot; New Album Fundraiser!"/>
    <s v="Donate here to be a part of the upcoming album. Every little bit helps!"/>
    <x v="16"/>
    <n v="920"/>
    <x v="0"/>
    <x v="0"/>
    <x v="0"/>
    <n v="1348545540"/>
    <n v="1346345999"/>
    <b v="0"/>
    <n v="27"/>
    <b v="1"/>
    <s v="music/rock"/>
    <n v="1.0823529411764705"/>
    <n v="34.074074074074076"/>
    <x v="4"/>
    <s v="rock"/>
    <x v="0"/>
    <d v="2012-09-25T03:59:00"/>
    <x v="2293"/>
    <x v="2293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x v="0"/>
    <n v="1358702480"/>
    <n v="1356110480"/>
    <b v="0"/>
    <n v="112"/>
    <b v="1"/>
    <s v="music/rock"/>
    <n v="1.4608079999999999"/>
    <n v="65.214642857142863"/>
    <x v="4"/>
    <s v="rock"/>
    <x v="0"/>
    <d v="2013-01-20T17:21:20"/>
    <x v="2294"/>
    <x v="2294"/>
    <x v="2294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x v="0"/>
    <n v="1359240856"/>
    <n v="1356648856"/>
    <b v="0"/>
    <n v="34"/>
    <b v="1"/>
    <s v="music/rock"/>
    <n v="1.2524999999999999"/>
    <n v="44.205882352941174"/>
    <x v="4"/>
    <s v="rock"/>
    <x v="0"/>
    <d v="2013-01-26T22:54:16"/>
    <x v="2295"/>
    <x v="2295"/>
    <x v="2295"/>
  </r>
  <r>
    <n v="2296"/>
    <s v="HAMELL ON TRIAL IS RECORDING AN ALBUM"/>
    <s v="Ed Hamell AKA Hamell on Trial is recording an album titled The Happiest Man in the World. He needs your help."/>
    <x v="39"/>
    <n v="10435"/>
    <x v="0"/>
    <x v="0"/>
    <x v="0"/>
    <n v="1330018426"/>
    <n v="1326994426"/>
    <b v="0"/>
    <n v="145"/>
    <b v="1"/>
    <s v="music/rock"/>
    <n v="1.4907142857142857"/>
    <n v="71.965517241379317"/>
    <x v="4"/>
    <s v="rock"/>
    <x v="0"/>
    <d v="2012-02-23T17:33:46"/>
    <x v="2296"/>
    <x v="2296"/>
    <x v="2296"/>
  </r>
  <r>
    <n v="2297"/>
    <s v="Company Company: Debut EP"/>
    <s v="New Jersey Alternative Rock band COCO needs YOUR help self-releasing debut EP!"/>
    <x v="28"/>
    <n v="1006"/>
    <x v="0"/>
    <x v="0"/>
    <x v="0"/>
    <n v="1331697540"/>
    <n v="1328749249"/>
    <b v="0"/>
    <n v="19"/>
    <b v="1"/>
    <s v="music/rock"/>
    <n v="1.006"/>
    <n v="52.94736842105263"/>
    <x v="4"/>
    <s v="rock"/>
    <x v="0"/>
    <d v="2012-03-14T03:59:00"/>
    <x v="2297"/>
    <x v="2297"/>
    <x v="2297"/>
  </r>
  <r>
    <n v="2298"/>
    <s v="Jonny Gray: First Full Length Album"/>
    <s v="My name is Jonny Gray, and my friends and I are working together to raise funds for my debut album"/>
    <x v="11"/>
    <n v="31522"/>
    <x v="0"/>
    <x v="0"/>
    <x v="0"/>
    <n v="1395861033"/>
    <n v="1393272633"/>
    <b v="0"/>
    <n v="288"/>
    <b v="1"/>
    <s v="music/rock"/>
    <n v="1.0507333333333333"/>
    <n v="109.45138888888889"/>
    <x v="4"/>
    <s v="rock"/>
    <x v="0"/>
    <d v="2014-03-26T19:10:33"/>
    <x v="2298"/>
    <x v="2298"/>
    <x v="2298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x v="0"/>
    <n v="1296953209"/>
    <n v="1295657209"/>
    <b v="0"/>
    <n v="14"/>
    <b v="1"/>
    <s v="music/rock"/>
    <n v="3.5016666666666665"/>
    <n v="75.035714285714292"/>
    <x v="4"/>
    <s v="rock"/>
    <x v="0"/>
    <d v="2011-02-06T00:46:49"/>
    <x v="2299"/>
    <x v="2299"/>
    <x v="2299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x v="0"/>
    <n v="1340904416"/>
    <n v="1339694816"/>
    <b v="0"/>
    <n v="7"/>
    <b v="1"/>
    <s v="music/rock"/>
    <n v="1.0125"/>
    <n v="115.71428571428571"/>
    <x v="4"/>
    <s v="rock"/>
    <x v="0"/>
    <d v="2012-06-28T17:26:56"/>
    <x v="2300"/>
    <x v="2300"/>
    <x v="2300"/>
  </r>
  <r>
    <n v="2301"/>
    <s v="Time Crash"/>
    <s v="We are America's first trock band, and we're ready to bring you our first album!"/>
    <x v="10"/>
    <n v="6680.22"/>
    <x v="0"/>
    <x v="0"/>
    <x v="0"/>
    <n v="1371785496"/>
    <n v="1369193496"/>
    <b v="1"/>
    <n v="211"/>
    <b v="1"/>
    <s v="music/indie rock"/>
    <n v="1.336044"/>
    <n v="31.659810426540286"/>
    <x v="4"/>
    <s v="indie rock"/>
    <x v="0"/>
    <d v="2013-06-21T03:31:36"/>
    <x v="2301"/>
    <x v="2301"/>
    <x v="2301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x v="0"/>
    <n v="1388473200"/>
    <n v="1385585434"/>
    <b v="1"/>
    <n v="85"/>
    <b v="1"/>
    <s v="music/indie rock"/>
    <n v="1.7065217391304348"/>
    <n v="46.176470588235297"/>
    <x v="4"/>
    <s v="indie rock"/>
    <x v="0"/>
    <d v="2013-12-31T07:00:00"/>
    <x v="2302"/>
    <x v="2302"/>
    <x v="2302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x v="0"/>
    <n v="1323747596"/>
    <n v="1320287996"/>
    <b v="1"/>
    <n v="103"/>
    <b v="1"/>
    <s v="music/indie rock"/>
    <n v="1.0935829457364341"/>
    <n v="68.481650485436887"/>
    <x v="4"/>
    <s v="indie rock"/>
    <x v="0"/>
    <d v="2011-12-13T03:39:56"/>
    <x v="2303"/>
    <x v="2303"/>
    <x v="2303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x v="0"/>
    <n v="1293857940"/>
    <n v="1290281691"/>
    <b v="1"/>
    <n v="113"/>
    <b v="1"/>
    <s v="music/indie rock"/>
    <n v="1.0070033333333335"/>
    <n v="53.469203539823013"/>
    <x v="4"/>
    <s v="indie rock"/>
    <x v="0"/>
    <d v="2011-01-01T04:59:00"/>
    <x v="2304"/>
    <x v="2304"/>
    <x v="230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x v="0"/>
    <n v="1407520800"/>
    <n v="1405356072"/>
    <b v="1"/>
    <n v="167"/>
    <b v="1"/>
    <s v="music/indie rock"/>
    <n v="1.0122777777777778"/>
    <n v="109.10778443113773"/>
    <x v="4"/>
    <s v="indie rock"/>
    <x v="0"/>
    <d v="2014-08-08T18:00:00"/>
    <x v="2305"/>
    <x v="2305"/>
    <x v="2305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x v="0"/>
    <n v="1331352129"/>
    <n v="1328760129"/>
    <b v="1"/>
    <n v="73"/>
    <b v="1"/>
    <s v="music/indie rock"/>
    <n v="1.0675857142857144"/>
    <n v="51.185616438356163"/>
    <x v="4"/>
    <s v="indie rock"/>
    <x v="0"/>
    <d v="2012-03-10T04:02:09"/>
    <x v="2306"/>
    <x v="2306"/>
    <x v="2306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x v="0"/>
    <n v="1336245328"/>
    <n v="1333653333"/>
    <b v="1"/>
    <n v="75"/>
    <b v="1"/>
    <s v="music/indie rock"/>
    <n v="1.0665777537961894"/>
    <n v="27.936800000000002"/>
    <x v="4"/>
    <s v="indie rock"/>
    <x v="0"/>
    <d v="2012-05-05T19:15:28"/>
    <x v="2307"/>
    <x v="2307"/>
    <x v="2307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x v="0"/>
    <n v="1409274000"/>
    <n v="1406847996"/>
    <b v="1"/>
    <n v="614"/>
    <b v="1"/>
    <s v="music/indie rock"/>
    <n v="1.0130622"/>
    <n v="82.496921824104234"/>
    <x v="4"/>
    <s v="indie rock"/>
    <x v="0"/>
    <d v="2014-08-29T01:00:00"/>
    <x v="2308"/>
    <x v="2308"/>
    <x v="2308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x v="0"/>
    <n v="1362872537"/>
    <n v="1359848537"/>
    <b v="1"/>
    <n v="107"/>
    <b v="1"/>
    <s v="music/indie rock"/>
    <n v="1.0667450000000001"/>
    <n v="59.817476635514019"/>
    <x v="4"/>
    <s v="indie rock"/>
    <x v="0"/>
    <d v="2013-03-09T23:42:17"/>
    <x v="2309"/>
    <x v="2309"/>
    <x v="2309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x v="0"/>
    <n v="1363889015"/>
    <n v="1361300615"/>
    <b v="1"/>
    <n v="1224"/>
    <b v="1"/>
    <s v="music/indie rock"/>
    <n v="4.288397837837838"/>
    <n v="64.816470588235291"/>
    <x v="4"/>
    <s v="indie rock"/>
    <x v="0"/>
    <d v="2013-03-21T18:03:35"/>
    <x v="2310"/>
    <x v="2310"/>
    <x v="2310"/>
  </r>
  <r>
    <n v="2311"/>
    <s v="Mary Fagan's CD Project!"/>
    <s v="I'm heading back into the studio!  I'm planning to record a CD of original songs and one with some jazz standards."/>
    <x v="7"/>
    <n v="9370"/>
    <x v="0"/>
    <x v="0"/>
    <x v="0"/>
    <n v="1399421189"/>
    <n v="1396829189"/>
    <b v="1"/>
    <n v="104"/>
    <b v="1"/>
    <s v="music/indie rock"/>
    <n v="1.0411111111111111"/>
    <n v="90.09615384615384"/>
    <x v="4"/>
    <s v="indie rock"/>
    <x v="0"/>
    <d v="2014-05-07T00:06:29"/>
    <x v="2311"/>
    <x v="2311"/>
    <x v="2311"/>
  </r>
  <r>
    <n v="2312"/>
    <s v="DINOWALRUS: 3RD RECORD ON VINYL"/>
    <s v="Help Brooklyn psychedelic synth rockers DINOWALRUS release their 3rd Record, COMPLEXION, on vinyl!"/>
    <x v="9"/>
    <n v="3236"/>
    <x v="0"/>
    <x v="0"/>
    <x v="0"/>
    <n v="1397862000"/>
    <n v="1395155478"/>
    <b v="1"/>
    <n v="79"/>
    <b v="1"/>
    <s v="music/indie rock"/>
    <n v="1.0786666666666667"/>
    <n v="40.962025316455694"/>
    <x v="4"/>
    <s v="indie rock"/>
    <x v="0"/>
    <d v="2014-04-18T23:00:00"/>
    <x v="2312"/>
    <x v="2312"/>
    <x v="2312"/>
  </r>
  <r>
    <n v="2313"/>
    <s v="A SUNNY DAY IN GLASGOW"/>
    <s v="A Sunny Day in Glasgow are recording a new album and we need your help!"/>
    <x v="10"/>
    <n v="8792.02"/>
    <x v="0"/>
    <x v="0"/>
    <x v="0"/>
    <n v="1336086026"/>
    <n v="1333494026"/>
    <b v="1"/>
    <n v="157"/>
    <b v="1"/>
    <s v="music/indie rock"/>
    <n v="1.7584040000000001"/>
    <n v="56.000127388535034"/>
    <x v="4"/>
    <s v="indie rock"/>
    <x v="0"/>
    <d v="2012-05-03T23:00:26"/>
    <x v="2313"/>
    <x v="2313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x v="0"/>
    <n v="1339074857"/>
    <n v="1336482857"/>
    <b v="1"/>
    <n v="50"/>
    <b v="1"/>
    <s v="music/indie rock"/>
    <n v="1.5697000000000001"/>
    <n v="37.672800000000002"/>
    <x v="4"/>
    <s v="indie rock"/>
    <x v="0"/>
    <d v="2012-06-07T13:14:17"/>
    <x v="2314"/>
    <x v="2314"/>
    <x v="23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x v="0"/>
    <n v="1336238743"/>
    <n v="1333646743"/>
    <b v="1"/>
    <n v="64"/>
    <b v="1"/>
    <s v="music/indie rock"/>
    <n v="1.026"/>
    <n v="40.078125"/>
    <x v="4"/>
    <s v="indie rock"/>
    <x v="0"/>
    <d v="2012-05-05T17:25:43"/>
    <x v="2315"/>
    <x v="2315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x v="0"/>
    <n v="1260383040"/>
    <n v="1253726650"/>
    <b v="1"/>
    <n v="200"/>
    <b v="1"/>
    <s v="music/indie rock"/>
    <n v="1.0404266666666666"/>
    <n v="78.031999999999996"/>
    <x v="4"/>
    <s v="indie rock"/>
    <x v="0"/>
    <d v="2009-12-09T18:24:00"/>
    <x v="2316"/>
    <x v="2316"/>
    <x v="2316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x v="0"/>
    <n v="1266210000"/>
    <n v="1263474049"/>
    <b v="1"/>
    <n v="22"/>
    <b v="1"/>
    <s v="music/indie rock"/>
    <n v="1.04"/>
    <n v="18.90909090909091"/>
    <x v="4"/>
    <s v="indie rock"/>
    <x v="0"/>
    <d v="2010-02-15T05:00:00"/>
    <x v="2317"/>
    <x v="2317"/>
    <x v="231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x v="0"/>
    <n v="1253937540"/>
    <n v="1251214014"/>
    <b v="1"/>
    <n v="163"/>
    <b v="1"/>
    <s v="music/indie rock"/>
    <n v="1.2105999999999999"/>
    <n v="37.134969325153371"/>
    <x v="4"/>
    <s v="indie rock"/>
    <x v="0"/>
    <d v="2009-09-26T03:59:00"/>
    <x v="2318"/>
    <x v="2318"/>
    <x v="231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x v="0"/>
    <n v="1387072685"/>
    <n v="1384480685"/>
    <b v="1"/>
    <n v="77"/>
    <b v="1"/>
    <s v="music/indie rock"/>
    <n v="1.077"/>
    <n v="41.961038961038959"/>
    <x v="4"/>
    <s v="indie rock"/>
    <x v="0"/>
    <d v="2013-12-15T01:58:05"/>
    <x v="2319"/>
    <x v="2319"/>
    <x v="2319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x v="0"/>
    <n v="1396463800"/>
    <n v="1393443400"/>
    <b v="1"/>
    <n v="89"/>
    <b v="1"/>
    <s v="music/indie rock"/>
    <n v="1.0866"/>
    <n v="61.044943820224717"/>
    <x v="4"/>
    <s v="indie rock"/>
    <x v="0"/>
    <d v="2014-04-02T18:36:40"/>
    <x v="2320"/>
    <x v="2320"/>
    <x v="2320"/>
  </r>
  <r>
    <n v="2321"/>
    <s v="WienerWÃ¼rze"/>
    <s v="Universal organic liquid seasoning brewed all natural from lupine, oat, salt and water for soups, salads, stews and more"/>
    <x v="339"/>
    <n v="4130"/>
    <x v="3"/>
    <x v="15"/>
    <x v="3"/>
    <n v="1491282901"/>
    <n v="1488694501"/>
    <b v="0"/>
    <n v="64"/>
    <b v="0"/>
    <s v="food/small batch"/>
    <n v="0.39120962394619685"/>
    <n v="64.53125"/>
    <x v="7"/>
    <s v="small batch"/>
    <x v="3"/>
    <d v="2017-04-04T05:15:01"/>
    <x v="2321"/>
    <x v="2321"/>
    <x v="2321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x v="0"/>
    <n v="1491769769"/>
    <n v="1489181369"/>
    <b v="0"/>
    <n v="4"/>
    <b v="0"/>
    <s v="food/small batch"/>
    <n v="3.1481481481481478E-2"/>
    <n v="21.25"/>
    <x v="7"/>
    <s v="small batch"/>
    <x v="3"/>
    <d v="2017-04-09T20:29:29"/>
    <x v="2322"/>
    <x v="2322"/>
    <x v="2322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x v="0"/>
    <n v="1490033247"/>
    <n v="1489428447"/>
    <b v="0"/>
    <n v="4"/>
    <b v="0"/>
    <s v="food/small batch"/>
    <n v="0.48"/>
    <n v="30"/>
    <x v="7"/>
    <s v="small batch"/>
    <x v="3"/>
    <d v="2017-03-20T18:07:27"/>
    <x v="2323"/>
    <x v="2323"/>
    <x v="2323"/>
  </r>
  <r>
    <n v="2324"/>
    <s v="Pies not Lies"/>
    <s v="A city centre shop selling great locally made food with room to chat and learn about eachother."/>
    <x v="51"/>
    <n v="1555"/>
    <x v="3"/>
    <x v="1"/>
    <x v="1"/>
    <n v="1490559285"/>
    <n v="1487970885"/>
    <b v="0"/>
    <n v="61"/>
    <b v="0"/>
    <s v="food/small batch"/>
    <n v="0.20733333333333334"/>
    <n v="25.491803278688526"/>
    <x v="7"/>
    <s v="small batch"/>
    <x v="3"/>
    <d v="2017-03-26T20:14:45"/>
    <x v="2324"/>
    <x v="2324"/>
    <x v="2324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x v="0"/>
    <n v="1490830331"/>
    <n v="1488241931"/>
    <b v="0"/>
    <n v="7"/>
    <b v="0"/>
    <s v="food/small batch"/>
    <n v="0.08"/>
    <n v="11.428571428571429"/>
    <x v="7"/>
    <s v="small batch"/>
    <x v="3"/>
    <d v="2017-03-29T23:32:11"/>
    <x v="2325"/>
    <x v="2325"/>
    <x v="2325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x v="0"/>
    <n v="1493571600"/>
    <n v="1489106948"/>
    <b v="0"/>
    <n v="1"/>
    <b v="0"/>
    <s v="food/small batch"/>
    <n v="7.1999999999999998E-3"/>
    <n v="108"/>
    <x v="7"/>
    <s v="small batch"/>
    <x v="3"/>
    <d v="2017-04-30T17:00:00"/>
    <x v="2326"/>
    <x v="2326"/>
    <x v="2326"/>
  </r>
  <r>
    <n v="2327"/>
    <s v="Kraut Source - Fermentation Made Simple"/>
    <s v="Gourmet Fermentation in a Mason Jar. Create delicious, nutritious fermented foods at home."/>
    <x v="19"/>
    <n v="184133.01"/>
    <x v="0"/>
    <x v="0"/>
    <x v="0"/>
    <n v="1409090440"/>
    <n v="1406066440"/>
    <b v="1"/>
    <n v="3355"/>
    <b v="1"/>
    <s v="food/small batch"/>
    <n v="5.2609431428571432"/>
    <n v="54.883162444113267"/>
    <x v="7"/>
    <s v="small batch"/>
    <x v="0"/>
    <d v="2014-08-26T22:00:40"/>
    <x v="2327"/>
    <x v="2327"/>
    <x v="2327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x v="0"/>
    <n v="1434307537"/>
    <n v="1431715537"/>
    <b v="1"/>
    <n v="537"/>
    <b v="1"/>
    <s v="food/small batch"/>
    <n v="2.5445000000000002"/>
    <n v="47.383612662942269"/>
    <x v="7"/>
    <s v="small batch"/>
    <x v="0"/>
    <d v="2015-06-14T18:45:37"/>
    <x v="2328"/>
    <x v="2328"/>
    <x v="2328"/>
  </r>
  <r>
    <n v="2329"/>
    <s v="Half Moon Bay Distillery"/>
    <s v="Vodka, whiskey and fruit brandy - coming soon! We are a coastal distillery located in historic Half Moon Bay, California."/>
    <x v="31"/>
    <n v="26480"/>
    <x v="0"/>
    <x v="0"/>
    <x v="0"/>
    <n v="1405609146"/>
    <n v="1403017146"/>
    <b v="1"/>
    <n v="125"/>
    <b v="1"/>
    <s v="food/small batch"/>
    <n v="1.0591999999999999"/>
    <n v="211.84"/>
    <x v="7"/>
    <s v="small batch"/>
    <x v="0"/>
    <d v="2014-07-17T14:59:06"/>
    <x v="2329"/>
    <x v="2329"/>
    <x v="2329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x v="0"/>
    <n v="1451001600"/>
    <n v="1448400943"/>
    <b v="1"/>
    <n v="163"/>
    <b v="1"/>
    <s v="food/small batch"/>
    <n v="1.0242285714285715"/>
    <n v="219.92638036809817"/>
    <x v="7"/>
    <s v="small batch"/>
    <x v="0"/>
    <d v="2015-12-25T00:00:00"/>
    <x v="2330"/>
    <x v="2330"/>
    <x v="2330"/>
  </r>
  <r>
    <n v="2331"/>
    <s v="Meadowlands Chocolate"/>
    <s v="Handcrafted, organic, single-origin, bean-to-bar, dark chocolate. Like fine wine, the secret is in the terroir."/>
    <x v="6"/>
    <n v="11545.1"/>
    <x v="0"/>
    <x v="0"/>
    <x v="0"/>
    <n v="1408320490"/>
    <n v="1405728490"/>
    <b v="1"/>
    <n v="283"/>
    <b v="1"/>
    <s v="food/small batch"/>
    <n v="1.4431375"/>
    <n v="40.795406360424032"/>
    <x v="7"/>
    <s v="small batch"/>
    <x v="0"/>
    <d v="2014-08-18T00:08:10"/>
    <x v="2331"/>
    <x v="2331"/>
    <x v="2331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x v="0"/>
    <n v="1423235071"/>
    <n v="1420643071"/>
    <b v="1"/>
    <n v="352"/>
    <b v="1"/>
    <s v="food/small batch"/>
    <n v="1.06308"/>
    <n v="75.502840909090907"/>
    <x v="7"/>
    <s v="small batch"/>
    <x v="0"/>
    <d v="2015-02-06T15:04:31"/>
    <x v="2332"/>
    <x v="2332"/>
    <x v="2332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x v="0"/>
    <n v="1401385800"/>
    <n v="1399563390"/>
    <b v="1"/>
    <n v="94"/>
    <b v="1"/>
    <s v="food/small batch"/>
    <n v="2.1216666666666666"/>
    <n v="13.542553191489361"/>
    <x v="7"/>
    <s v="small batch"/>
    <x v="0"/>
    <d v="2014-05-29T17:50:00"/>
    <x v="2333"/>
    <x v="2333"/>
    <x v="233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x v="0"/>
    <n v="1415208840"/>
    <n v="1412611498"/>
    <b v="1"/>
    <n v="67"/>
    <b v="1"/>
    <s v="food/small batch"/>
    <n v="1.0195000000000001"/>
    <n v="60.865671641791046"/>
    <x v="7"/>
    <s v="small batch"/>
    <x v="0"/>
    <d v="2014-11-05T17:34:00"/>
    <x v="2334"/>
    <x v="2334"/>
    <x v="2334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x v="0"/>
    <n v="1402494243"/>
    <n v="1399902243"/>
    <b v="1"/>
    <n v="221"/>
    <b v="1"/>
    <s v="food/small batch"/>
    <n v="1.0227200000000001"/>
    <n v="115.69230769230769"/>
    <x v="7"/>
    <s v="small batch"/>
    <x v="0"/>
    <d v="2014-06-11T13:44:03"/>
    <x v="2335"/>
    <x v="2335"/>
    <x v="2335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x v="0"/>
    <n v="1394316695"/>
    <n v="1390860695"/>
    <b v="1"/>
    <n v="2165"/>
    <b v="1"/>
    <s v="food/small batch"/>
    <n v="5.2073254999999996"/>
    <n v="48.104623556581984"/>
    <x v="7"/>
    <s v="small batch"/>
    <x v="0"/>
    <d v="2014-03-08T22:11:35"/>
    <x v="2336"/>
    <x v="2336"/>
    <x v="2336"/>
  </r>
  <r>
    <n v="2337"/>
    <s v="The Hudson Standard Bitters and Shrubs"/>
    <s v="We make small batch, locally sourced bitters and shrubs for cocktails and cooking."/>
    <x v="14"/>
    <n v="13279"/>
    <x v="0"/>
    <x v="0"/>
    <x v="0"/>
    <n v="1403796143"/>
    <n v="1401204143"/>
    <b v="1"/>
    <n v="179"/>
    <b v="1"/>
    <s v="food/small batch"/>
    <n v="1.1065833333333333"/>
    <n v="74.184357541899445"/>
    <x v="7"/>
    <s v="small batch"/>
    <x v="0"/>
    <d v="2014-06-26T15:22:23"/>
    <x v="2337"/>
    <x v="2337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x v="0"/>
    <n v="1404077484"/>
    <n v="1401485484"/>
    <b v="1"/>
    <n v="123"/>
    <b v="1"/>
    <s v="food/small batch"/>
    <n v="1.0114333333333334"/>
    <n v="123.34552845528455"/>
    <x v="7"/>
    <s v="small batch"/>
    <x v="0"/>
    <d v="2014-06-29T21:31:24"/>
    <x v="2338"/>
    <x v="2338"/>
    <x v="2338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x v="0"/>
    <n v="1482134340"/>
    <n v="1479496309"/>
    <b v="1"/>
    <n v="1104"/>
    <b v="1"/>
    <s v="food/small batch"/>
    <n v="2.9420799999999998"/>
    <n v="66.623188405797094"/>
    <x v="7"/>
    <s v="small batch"/>
    <x v="0"/>
    <d v="2016-12-19T07:59:00"/>
    <x v="2339"/>
    <x v="2339"/>
    <x v="2339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x v="0"/>
    <n v="1477841138"/>
    <n v="1475249138"/>
    <b v="1"/>
    <n v="403"/>
    <b v="1"/>
    <s v="food/small batch"/>
    <n v="1.0577749999999999"/>
    <n v="104.99007444168734"/>
    <x v="7"/>
    <s v="small batch"/>
    <x v="0"/>
    <d v="2016-10-30T15:25:38"/>
    <x v="2340"/>
    <x v="2340"/>
    <x v="2340"/>
  </r>
  <r>
    <n v="2341"/>
    <s v="Cutting Edge Fitness Website (Canceled)"/>
    <s v="This website will serve as an interface to change lives and have a community routing for your success!"/>
    <x v="10"/>
    <n v="0"/>
    <x v="1"/>
    <x v="0"/>
    <x v="0"/>
    <n v="1436729504"/>
    <n v="1434137504"/>
    <b v="0"/>
    <n v="0"/>
    <b v="0"/>
    <s v="technology/web"/>
    <n v="0"/>
    <n v="0"/>
    <x v="2"/>
    <s v="web"/>
    <x v="1"/>
    <d v="2015-07-12T19:31:44"/>
    <x v="2341"/>
    <x v="2341"/>
    <x v="2341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x v="0"/>
    <n v="1412571600"/>
    <n v="1410799870"/>
    <b v="0"/>
    <n v="0"/>
    <b v="0"/>
    <s v="technology/web"/>
    <n v="0"/>
    <n v="0"/>
    <x v="2"/>
    <s v="web"/>
    <x v="1"/>
    <d v="2014-10-06T05:00:00"/>
    <x v="2342"/>
    <x v="2342"/>
    <x v="2342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x v="0"/>
    <n v="1452282420"/>
    <n v="1447962505"/>
    <b v="0"/>
    <n v="1"/>
    <b v="0"/>
    <s v="technology/web"/>
    <n v="0.03"/>
    <n v="300"/>
    <x v="2"/>
    <s v="web"/>
    <x v="1"/>
    <d v="2016-01-08T19:47:00"/>
    <x v="2343"/>
    <x v="2343"/>
    <x v="2343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x v="5"/>
    <n v="1466789269"/>
    <n v="1464197269"/>
    <b v="0"/>
    <n v="1"/>
    <b v="0"/>
    <s v="technology/web"/>
    <n v="1E-3"/>
    <n v="1"/>
    <x v="2"/>
    <s v="web"/>
    <x v="1"/>
    <d v="2016-06-24T17:27:49"/>
    <x v="2344"/>
    <x v="2344"/>
    <x v="2344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x v="0"/>
    <n v="1427845140"/>
    <n v="1424822556"/>
    <b v="0"/>
    <n v="0"/>
    <b v="0"/>
    <s v="technology/web"/>
    <n v="0"/>
    <n v="0"/>
    <x v="2"/>
    <s v="web"/>
    <x v="1"/>
    <d v="2015-03-31T23:39:00"/>
    <x v="2345"/>
    <x v="2345"/>
    <x v="2345"/>
  </r>
  <r>
    <n v="2346"/>
    <s v="Ez 2c 3D Viewers (Canceled)"/>
    <s v="Watch and Make FREE 3D Videos &amp; Pics - No Viewer needed. To Help Learn we have Training and Instant 3D viewers."/>
    <x v="127"/>
    <n v="39"/>
    <x v="1"/>
    <x v="0"/>
    <x v="0"/>
    <n v="1476731431"/>
    <n v="1472843431"/>
    <b v="0"/>
    <n v="3"/>
    <b v="0"/>
    <s v="technology/web"/>
    <n v="6.4999999999999997E-4"/>
    <n v="13"/>
    <x v="2"/>
    <s v="web"/>
    <x v="1"/>
    <d v="2016-10-17T19:10:31"/>
    <x v="2346"/>
    <x v="2346"/>
    <x v="2346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x v="0"/>
    <n v="1472135676"/>
    <n v="1469543676"/>
    <b v="0"/>
    <n v="1"/>
    <b v="0"/>
    <s v="technology/web"/>
    <n v="1.4999999999999999E-2"/>
    <n v="15"/>
    <x v="2"/>
    <s v="web"/>
    <x v="1"/>
    <d v="2016-08-25T14:34:36"/>
    <x v="2347"/>
    <x v="2347"/>
    <x v="234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x v="0"/>
    <n v="1456006938"/>
    <n v="1450822938"/>
    <b v="0"/>
    <n v="5"/>
    <b v="0"/>
    <s v="technology/web"/>
    <n v="3.8571428571428572E-3"/>
    <n v="54"/>
    <x v="2"/>
    <s v="web"/>
    <x v="1"/>
    <d v="2016-02-20T22:22:18"/>
    <x v="2348"/>
    <x v="2348"/>
    <x v="234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x v="9"/>
    <n v="1439318228"/>
    <n v="1436812628"/>
    <b v="0"/>
    <n v="0"/>
    <b v="0"/>
    <s v="technology/web"/>
    <n v="0"/>
    <n v="0"/>
    <x v="2"/>
    <s v="web"/>
    <x v="1"/>
    <d v="2015-08-11T18:37:08"/>
    <x v="2349"/>
    <x v="2349"/>
    <x v="2349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x v="3"/>
    <n v="1483474370"/>
    <n v="1480882370"/>
    <b v="0"/>
    <n v="0"/>
    <b v="0"/>
    <s v="technology/web"/>
    <n v="0"/>
    <n v="0"/>
    <x v="2"/>
    <s v="web"/>
    <x v="1"/>
    <d v="2017-01-03T20:12:50"/>
    <x v="2350"/>
    <x v="2350"/>
    <x v="2350"/>
  </r>
  <r>
    <n v="2351"/>
    <s v="NZ Auction site.  No listing or success fees. Only $2 p/m"/>
    <s v="Donate $30 or more and receive a free selfie stick."/>
    <x v="341"/>
    <n v="108"/>
    <x v="1"/>
    <x v="4"/>
    <x v="4"/>
    <n v="1430360739"/>
    <n v="1427768739"/>
    <b v="0"/>
    <n v="7"/>
    <b v="0"/>
    <s v="technology/web"/>
    <n v="5.7142857142857143E-3"/>
    <n v="15.428571428571429"/>
    <x v="2"/>
    <s v="web"/>
    <x v="1"/>
    <d v="2015-04-30T02:25:39"/>
    <x v="2351"/>
    <x v="2351"/>
    <x v="2351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x v="0"/>
    <n v="1433603552"/>
    <n v="1428419552"/>
    <b v="0"/>
    <n v="0"/>
    <b v="0"/>
    <s v="technology/web"/>
    <n v="0"/>
    <n v="0"/>
    <x v="2"/>
    <s v="web"/>
    <x v="1"/>
    <d v="2015-06-06T15:12:32"/>
    <x v="2352"/>
    <x v="2352"/>
    <x v="235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x v="0"/>
    <n v="1429632822"/>
    <n v="1428596022"/>
    <b v="0"/>
    <n v="0"/>
    <b v="0"/>
    <s v="technology/web"/>
    <n v="0"/>
    <n v="0"/>
    <x v="2"/>
    <s v="web"/>
    <x v="1"/>
    <d v="2015-04-21T16:13:42"/>
    <x v="2353"/>
    <x v="2353"/>
    <x v="2353"/>
  </r>
  <r>
    <n v="2354"/>
    <s v="Dissertation (Canceled)"/>
    <s v="Almost done with doctorate degree but need funding of $35,000 to complete research of project."/>
    <x v="19"/>
    <n v="25"/>
    <x v="1"/>
    <x v="0"/>
    <x v="0"/>
    <n v="1420910460"/>
    <n v="1415726460"/>
    <b v="0"/>
    <n v="1"/>
    <b v="0"/>
    <s v="technology/web"/>
    <n v="7.1428571428571429E-4"/>
    <n v="25"/>
    <x v="2"/>
    <s v="web"/>
    <x v="1"/>
    <d v="2015-01-10T17:21:00"/>
    <x v="2354"/>
    <x v="2354"/>
    <x v="2354"/>
  </r>
  <r>
    <n v="2355"/>
    <s v="PriceItUpPlease (Canceled)"/>
    <s v="PriceItUpPlease will be an easy to use website that estimates the amount of your startup costs for that great idea you have!"/>
    <x v="6"/>
    <n v="55"/>
    <x v="1"/>
    <x v="2"/>
    <x v="2"/>
    <n v="1430604136"/>
    <n v="1428012136"/>
    <b v="0"/>
    <n v="2"/>
    <b v="0"/>
    <s v="technology/web"/>
    <n v="6.875E-3"/>
    <n v="27.5"/>
    <x v="2"/>
    <s v="web"/>
    <x v="1"/>
    <d v="2015-05-02T22:02:16"/>
    <x v="2355"/>
    <x v="2355"/>
    <x v="2355"/>
  </r>
  <r>
    <n v="2356"/>
    <s v="HardstyleUnited.com (Canceled)"/>
    <s v="HardstyleUnited.com The Global Hardstyle community. Your Hardstyle community."/>
    <x v="3"/>
    <n v="0"/>
    <x v="1"/>
    <x v="9"/>
    <x v="3"/>
    <n v="1433530104"/>
    <n v="1430938104"/>
    <b v="0"/>
    <n v="0"/>
    <b v="0"/>
    <s v="technology/web"/>
    <n v="0"/>
    <n v="0"/>
    <x v="2"/>
    <s v="web"/>
    <x v="1"/>
    <d v="2015-06-05T18:48:24"/>
    <x v="2356"/>
    <x v="2356"/>
    <x v="2356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x v="1"/>
    <n v="1445093578"/>
    <n v="1442501578"/>
    <b v="0"/>
    <n v="0"/>
    <b v="0"/>
    <s v="technology/web"/>
    <n v="0"/>
    <n v="0"/>
    <x v="2"/>
    <s v="web"/>
    <x v="1"/>
    <d v="2015-10-17T14:52:58"/>
    <x v="2357"/>
    <x v="2357"/>
    <x v="235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x v="1"/>
    <n v="1422664740"/>
    <n v="1417818036"/>
    <b v="0"/>
    <n v="0"/>
    <b v="0"/>
    <s v="technology/web"/>
    <n v="0"/>
    <n v="0"/>
    <x v="2"/>
    <s v="web"/>
    <x v="1"/>
    <d v="2015-01-31T00:39:00"/>
    <x v="2358"/>
    <x v="2358"/>
    <x v="2358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x v="0"/>
    <n v="1438616124"/>
    <n v="1433432124"/>
    <b v="0"/>
    <n v="3"/>
    <b v="0"/>
    <s v="technology/web"/>
    <n v="0.14680000000000001"/>
    <n v="367"/>
    <x v="2"/>
    <s v="web"/>
    <x v="1"/>
    <d v="2015-08-03T15:35:24"/>
    <x v="2359"/>
    <x v="2359"/>
    <x v="2359"/>
  </r>
  <r>
    <n v="2360"/>
    <s v="Bee Bay Microjobs (Canceled)"/>
    <s v="Welcome to Bee Bay Canada, your commission free microjobs website.  Sell at any price and keep 100% of what you earn!"/>
    <x v="10"/>
    <n v="2"/>
    <x v="1"/>
    <x v="5"/>
    <x v="5"/>
    <n v="1454864280"/>
    <n v="1452272280"/>
    <b v="0"/>
    <n v="1"/>
    <b v="0"/>
    <s v="technology/web"/>
    <n v="4.0000000000000002E-4"/>
    <n v="2"/>
    <x v="2"/>
    <s v="web"/>
    <x v="1"/>
    <d v="2016-02-07T16:58:00"/>
    <x v="2360"/>
    <x v="2360"/>
    <x v="2360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x v="5"/>
    <n v="1462053600"/>
    <n v="1459975008"/>
    <b v="0"/>
    <n v="0"/>
    <b v="0"/>
    <s v="technology/web"/>
    <n v="0"/>
    <n v="0"/>
    <x v="2"/>
    <s v="web"/>
    <x v="1"/>
    <d v="2016-04-30T22:00:00"/>
    <x v="2361"/>
    <x v="2361"/>
    <x v="2361"/>
  </r>
  <r>
    <n v="2362"/>
    <s v="Help CRB obtain 501(c)(3) status! (Canceled)"/>
    <s v="The Columbus Ruby Brigade has brought monthly ruby goodness and camaraderie to all participants."/>
    <x v="329"/>
    <n v="120"/>
    <x v="1"/>
    <x v="0"/>
    <x v="0"/>
    <n v="1418315470"/>
    <n v="1415723470"/>
    <b v="0"/>
    <n v="2"/>
    <b v="0"/>
    <s v="technology/web"/>
    <n v="0.2857142857142857"/>
    <n v="60"/>
    <x v="2"/>
    <s v="web"/>
    <x v="1"/>
    <d v="2014-12-11T16:31:10"/>
    <x v="2362"/>
    <x v="2362"/>
    <x v="2362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x v="0"/>
    <n v="1451348200"/>
    <n v="1447460200"/>
    <b v="0"/>
    <n v="0"/>
    <b v="0"/>
    <s v="technology/web"/>
    <n v="0"/>
    <n v="0"/>
    <x v="2"/>
    <s v="web"/>
    <x v="1"/>
    <d v="2015-12-29T00:16:40"/>
    <x v="2363"/>
    <x v="2363"/>
    <x v="2363"/>
  </r>
  <r>
    <n v="2364"/>
    <s v="Minecraft Server and Website Help (Name: Forge Realms)"/>
    <s v="Making a Minecraft server and Website and I need your help to fund it. Thanks in Advance!"/>
    <x v="342"/>
    <n v="0"/>
    <x v="1"/>
    <x v="0"/>
    <x v="0"/>
    <n v="1445898356"/>
    <n v="1441146356"/>
    <b v="0"/>
    <n v="0"/>
    <b v="0"/>
    <s v="technology/web"/>
    <n v="0"/>
    <n v="0"/>
    <x v="2"/>
    <s v="web"/>
    <x v="1"/>
    <d v="2015-10-26T22:25:56"/>
    <x v="2364"/>
    <x v="2364"/>
    <x v="2364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x v="3"/>
    <n v="1453071600"/>
    <n v="1449596425"/>
    <b v="0"/>
    <n v="0"/>
    <b v="0"/>
    <s v="technology/web"/>
    <n v="0"/>
    <n v="0"/>
    <x v="2"/>
    <s v="web"/>
    <x v="1"/>
    <d v="2016-01-17T23:00:00"/>
    <x v="2365"/>
    <x v="2365"/>
    <x v="2365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x v="1"/>
    <n v="1445431533"/>
    <n v="1442839533"/>
    <b v="0"/>
    <n v="27"/>
    <b v="0"/>
    <s v="technology/web"/>
    <n v="0.1052"/>
    <n v="97.407407407407405"/>
    <x v="2"/>
    <s v="web"/>
    <x v="1"/>
    <d v="2015-10-21T12:45:33"/>
    <x v="2366"/>
    <x v="2366"/>
    <x v="2366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x v="0"/>
    <n v="1461622616"/>
    <n v="1456442216"/>
    <b v="0"/>
    <n v="14"/>
    <b v="0"/>
    <s v="technology/web"/>
    <n v="1.34E-2"/>
    <n v="47.857142857142854"/>
    <x v="2"/>
    <s v="web"/>
    <x v="1"/>
    <d v="2016-04-25T22:16:56"/>
    <x v="2367"/>
    <x v="2367"/>
    <x v="236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x v="0"/>
    <n v="1429028365"/>
    <n v="1425143965"/>
    <b v="0"/>
    <n v="2"/>
    <b v="0"/>
    <s v="technology/web"/>
    <n v="2.5000000000000001E-3"/>
    <n v="50"/>
    <x v="2"/>
    <s v="web"/>
    <x v="1"/>
    <d v="2015-04-14T16:19:25"/>
    <x v="2368"/>
    <x v="2368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x v="0"/>
    <n v="1455132611"/>
    <n v="1452540611"/>
    <b v="0"/>
    <n v="0"/>
    <b v="0"/>
    <s v="technology/web"/>
    <n v="0"/>
    <n v="0"/>
    <x v="2"/>
    <s v="web"/>
    <x v="1"/>
    <d v="2016-02-10T19:30:11"/>
    <x v="2369"/>
    <x v="2369"/>
    <x v="2369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x v="0"/>
    <n v="1418877141"/>
    <n v="1416285141"/>
    <b v="0"/>
    <n v="4"/>
    <b v="0"/>
    <s v="technology/web"/>
    <n v="3.2799999999999999E-3"/>
    <n v="20.5"/>
    <x v="2"/>
    <s v="web"/>
    <x v="1"/>
    <d v="2014-12-18T04:32:21"/>
    <x v="2370"/>
    <x v="2370"/>
    <x v="2370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x v="0"/>
    <n v="1435257596"/>
    <n v="1432665596"/>
    <b v="0"/>
    <n v="0"/>
    <b v="0"/>
    <s v="technology/web"/>
    <n v="0"/>
    <n v="0"/>
    <x v="2"/>
    <s v="web"/>
    <x v="1"/>
    <d v="2015-06-25T18:39:56"/>
    <x v="2371"/>
    <x v="2371"/>
    <x v="2371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x v="2"/>
    <n v="1429839571"/>
    <n v="1427247571"/>
    <b v="0"/>
    <n v="6"/>
    <b v="0"/>
    <s v="technology/web"/>
    <n v="3.272727272727273E-2"/>
    <n v="30"/>
    <x v="2"/>
    <s v="web"/>
    <x v="1"/>
    <d v="2015-04-24T01:39:31"/>
    <x v="2372"/>
    <x v="2372"/>
    <x v="2372"/>
  </r>
  <r>
    <n v="2373"/>
    <s v="Cykelauktion.com (Canceled)"/>
    <s v="We want to create a safe marketplace for buying and selling bicycles."/>
    <x v="343"/>
    <n v="50"/>
    <x v="1"/>
    <x v="11"/>
    <x v="9"/>
    <n v="1440863624"/>
    <n v="1438271624"/>
    <b v="0"/>
    <n v="1"/>
    <b v="0"/>
    <s v="technology/web"/>
    <n v="5.8823529411764708E-5"/>
    <n v="50"/>
    <x v="2"/>
    <s v="web"/>
    <x v="1"/>
    <d v="2015-08-29T15:53:44"/>
    <x v="2373"/>
    <x v="2373"/>
    <x v="2373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x v="0"/>
    <n v="1423772060"/>
    <n v="1421180060"/>
    <b v="0"/>
    <n v="1"/>
    <b v="0"/>
    <s v="technology/web"/>
    <n v="4.5454545454545455E-4"/>
    <n v="10"/>
    <x v="2"/>
    <s v="web"/>
    <x v="1"/>
    <d v="2015-02-12T20:14:20"/>
    <x v="2374"/>
    <x v="2374"/>
    <x v="2374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x v="0"/>
    <n v="1473451437"/>
    <n v="1470859437"/>
    <b v="0"/>
    <n v="0"/>
    <b v="0"/>
    <s v="technology/web"/>
    <n v="0"/>
    <n v="0"/>
    <x v="2"/>
    <s v="web"/>
    <x v="1"/>
    <d v="2016-09-09T20:03:57"/>
    <x v="2375"/>
    <x v="2375"/>
    <x v="2375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x v="0"/>
    <n v="1449785566"/>
    <n v="1447193566"/>
    <b v="0"/>
    <n v="4"/>
    <b v="0"/>
    <s v="technology/web"/>
    <n v="0.10877666666666666"/>
    <n v="81.582499999999996"/>
    <x v="2"/>
    <s v="web"/>
    <x v="1"/>
    <d v="2015-12-10T22:12:46"/>
    <x v="2376"/>
    <x v="2376"/>
    <x v="237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x v="5"/>
    <n v="1480110783"/>
    <n v="1477515183"/>
    <b v="0"/>
    <n v="0"/>
    <b v="0"/>
    <s v="technology/web"/>
    <n v="0"/>
    <n v="0"/>
    <x v="2"/>
    <s v="web"/>
    <x v="1"/>
    <d v="2016-11-25T21:53:03"/>
    <x v="2377"/>
    <x v="2377"/>
    <x v="2377"/>
  </r>
  <r>
    <n v="2378"/>
    <s v="KEEPUP INC (Canceled)"/>
    <s v="KEEPUP allows you to extend your social circle by introducing you to new people via your friends."/>
    <x v="74"/>
    <n v="0"/>
    <x v="1"/>
    <x v="0"/>
    <x v="0"/>
    <n v="1440548330"/>
    <n v="1438042730"/>
    <b v="0"/>
    <n v="0"/>
    <b v="0"/>
    <s v="technology/web"/>
    <n v="0"/>
    <n v="0"/>
    <x v="2"/>
    <s v="web"/>
    <x v="1"/>
    <d v="2015-08-26T00:18:50"/>
    <x v="2378"/>
    <x v="2378"/>
    <x v="2378"/>
  </r>
  <r>
    <n v="2379"/>
    <s v="SelectCooks.com (Canceled)"/>
    <s v="Selectcooks.com is a community marketplace for people to list, find and hire chefs."/>
    <x v="11"/>
    <n v="0"/>
    <x v="1"/>
    <x v="0"/>
    <x v="0"/>
    <n v="1444004616"/>
    <n v="1440116616"/>
    <b v="0"/>
    <n v="0"/>
    <b v="0"/>
    <s v="technology/web"/>
    <n v="0"/>
    <n v="0"/>
    <x v="2"/>
    <s v="web"/>
    <x v="1"/>
    <d v="2015-10-05T00:23:36"/>
    <x v="2379"/>
    <x v="2379"/>
    <x v="2379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x v="0"/>
    <n v="1443726142"/>
    <n v="1441134142"/>
    <b v="0"/>
    <n v="3"/>
    <b v="0"/>
    <s v="technology/web"/>
    <n v="3.6666666666666666E-3"/>
    <n v="18.333333333333332"/>
    <x v="2"/>
    <s v="web"/>
    <x v="1"/>
    <d v="2015-10-01T19:02:22"/>
    <x v="2380"/>
    <x v="2380"/>
    <x v="2380"/>
  </r>
  <r>
    <n v="2381"/>
    <s v="Cannabis Connection (Canceled)"/>
    <s v="Social Media Platform for the Marijuana Industry to create professionalism and a stable lasting market."/>
    <x v="344"/>
    <n v="1571"/>
    <x v="1"/>
    <x v="0"/>
    <x v="0"/>
    <n v="1428704848"/>
    <n v="1426112848"/>
    <b v="0"/>
    <n v="7"/>
    <b v="0"/>
    <s v="technology/web"/>
    <n v="1.8193398957730169E-2"/>
    <n v="224.42857142857142"/>
    <x v="2"/>
    <s v="web"/>
    <x v="1"/>
    <d v="2015-04-10T22:27:28"/>
    <x v="2381"/>
    <x v="2381"/>
    <x v="2381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x v="0"/>
    <n v="1438662603"/>
    <n v="1436502603"/>
    <b v="0"/>
    <n v="2"/>
    <b v="0"/>
    <s v="technology/web"/>
    <n v="2.5000000000000001E-2"/>
    <n v="37.5"/>
    <x v="2"/>
    <s v="web"/>
    <x v="1"/>
    <d v="2015-08-04T04:30:03"/>
    <x v="2382"/>
    <x v="2382"/>
    <x v="2382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x v="4"/>
    <n v="1424568107"/>
    <n v="1421976107"/>
    <b v="0"/>
    <n v="3"/>
    <b v="0"/>
    <s v="technology/web"/>
    <n v="4.3499999999999997E-2"/>
    <n v="145"/>
    <x v="2"/>
    <s v="web"/>
    <x v="1"/>
    <d v="2015-02-22T01:21:47"/>
    <x v="2383"/>
    <x v="2383"/>
    <x v="2383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x v="0"/>
    <n v="1415932643"/>
    <n v="1413337043"/>
    <b v="0"/>
    <n v="8"/>
    <b v="0"/>
    <s v="technology/web"/>
    <n v="8.0000000000000002E-3"/>
    <n v="1"/>
    <x v="2"/>
    <s v="web"/>
    <x v="1"/>
    <d v="2014-11-14T02:37:23"/>
    <x v="2384"/>
    <x v="2384"/>
    <x v="2384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x v="0"/>
    <n v="1438793432"/>
    <n v="1436201432"/>
    <b v="0"/>
    <n v="7"/>
    <b v="0"/>
    <s v="technology/web"/>
    <n v="1.2123076923076924E-2"/>
    <n v="112.57142857142857"/>
    <x v="2"/>
    <s v="web"/>
    <x v="1"/>
    <d v="2015-08-05T16:50:32"/>
    <x v="2385"/>
    <x v="2385"/>
    <x v="2385"/>
  </r>
  <r>
    <n v="2386"/>
    <s v="Realjobmatch.com (Canceled)"/>
    <s v="Realjobmatch is not just a job search site but a matching site , matching the right jobseekers with the best jobs."/>
    <x v="11"/>
    <n v="0"/>
    <x v="1"/>
    <x v="5"/>
    <x v="5"/>
    <n v="1420920424"/>
    <n v="1415736424"/>
    <b v="0"/>
    <n v="0"/>
    <b v="0"/>
    <s v="technology/web"/>
    <n v="0"/>
    <n v="0"/>
    <x v="2"/>
    <s v="web"/>
    <x v="1"/>
    <d v="2015-01-10T20:07:04"/>
    <x v="2386"/>
    <x v="2386"/>
    <x v="2386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x v="0"/>
    <n v="1469199740"/>
    <n v="1465311740"/>
    <b v="0"/>
    <n v="3"/>
    <b v="0"/>
    <s v="technology/web"/>
    <n v="6.8399999999999997E-3"/>
    <n v="342"/>
    <x v="2"/>
    <s v="web"/>
    <x v="1"/>
    <d v="2016-07-22T15:02:20"/>
    <x v="2387"/>
    <x v="2387"/>
    <x v="238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x v="0"/>
    <n v="1421350140"/>
    <n v="1418761759"/>
    <b v="0"/>
    <n v="8"/>
    <b v="0"/>
    <s v="technology/web"/>
    <n v="1.2513513513513513E-2"/>
    <n v="57.875"/>
    <x v="2"/>
    <s v="web"/>
    <x v="1"/>
    <d v="2015-01-15T19:29:00"/>
    <x v="2388"/>
    <x v="2388"/>
    <x v="2388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x v="3"/>
    <n v="1437861540"/>
    <n v="1435160452"/>
    <b v="0"/>
    <n v="1"/>
    <b v="0"/>
    <s v="technology/web"/>
    <n v="1.8749999999999999E-3"/>
    <n v="30"/>
    <x v="2"/>
    <s v="web"/>
    <x v="1"/>
    <d v="2015-07-25T21:59:00"/>
    <x v="2389"/>
    <x v="2389"/>
    <x v="2389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x v="2"/>
    <n v="1420352264"/>
    <n v="1416896264"/>
    <b v="0"/>
    <n v="0"/>
    <b v="0"/>
    <s v="technology/web"/>
    <n v="0"/>
    <n v="0"/>
    <x v="2"/>
    <s v="web"/>
    <x v="1"/>
    <d v="2015-01-04T06:17:44"/>
    <x v="2390"/>
    <x v="2390"/>
    <x v="2390"/>
  </r>
  <r>
    <n v="2391"/>
    <s v="oToBOTS.com - Freedom from high cost auto repairs (Canceled)"/>
    <s v="Using the power of internet to help people save hundreds in car repair."/>
    <x v="22"/>
    <n v="25"/>
    <x v="1"/>
    <x v="0"/>
    <x v="0"/>
    <n v="1427825044"/>
    <n v="1425236644"/>
    <b v="0"/>
    <n v="1"/>
    <b v="0"/>
    <s v="technology/web"/>
    <n v="1.25E-3"/>
    <n v="25"/>
    <x v="2"/>
    <s v="web"/>
    <x v="1"/>
    <d v="2015-03-31T18:04:04"/>
    <x v="2391"/>
    <x v="2391"/>
    <x v="2391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x v="0"/>
    <n v="1446087223"/>
    <n v="1443495223"/>
    <b v="0"/>
    <n v="0"/>
    <b v="0"/>
    <s v="technology/web"/>
    <n v="0"/>
    <n v="0"/>
    <x v="2"/>
    <s v="web"/>
    <x v="1"/>
    <d v="2015-10-29T02:53:43"/>
    <x v="2392"/>
    <x v="2392"/>
    <x v="2392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x v="0"/>
    <n v="1439048017"/>
    <n v="1436456017"/>
    <b v="0"/>
    <n v="1"/>
    <b v="0"/>
    <s v="technology/web"/>
    <n v="5.0000000000000001E-4"/>
    <n v="50"/>
    <x v="2"/>
    <s v="web"/>
    <x v="1"/>
    <d v="2015-08-08T15:33:37"/>
    <x v="2393"/>
    <x v="2393"/>
    <x v="2393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x v="3"/>
    <n v="1424940093"/>
    <n v="1422348093"/>
    <b v="0"/>
    <n v="2"/>
    <b v="0"/>
    <s v="technology/web"/>
    <n v="5.9999999999999995E-4"/>
    <n v="1.5"/>
    <x v="2"/>
    <s v="web"/>
    <x v="1"/>
    <d v="2015-02-26T08:41:33"/>
    <x v="2394"/>
    <x v="2394"/>
    <x v="2394"/>
  </r>
  <r>
    <n v="2395"/>
    <s v="VENT it out (Canceled)"/>
    <s v="I am making a social website where people can anonymously or openly vent, All walks of life all over the world"/>
    <x v="287"/>
    <n v="0"/>
    <x v="1"/>
    <x v="0"/>
    <x v="0"/>
    <n v="1484038620"/>
    <n v="1481597687"/>
    <b v="0"/>
    <n v="0"/>
    <b v="0"/>
    <s v="technology/web"/>
    <n v="0"/>
    <n v="0"/>
    <x v="2"/>
    <s v="web"/>
    <x v="1"/>
    <d v="2017-01-10T08:57:00"/>
    <x v="2395"/>
    <x v="2395"/>
    <x v="2395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x v="11"/>
    <n v="1444940558"/>
    <n v="1442348558"/>
    <b v="0"/>
    <n v="1"/>
    <b v="0"/>
    <s v="technology/web"/>
    <n v="2E-3"/>
    <n v="10"/>
    <x v="2"/>
    <s v="web"/>
    <x v="1"/>
    <d v="2015-10-15T20:22:38"/>
    <x v="2396"/>
    <x v="2396"/>
    <x v="2396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x v="0"/>
    <n v="1420233256"/>
    <n v="1417641256"/>
    <b v="0"/>
    <n v="0"/>
    <b v="0"/>
    <s v="technology/web"/>
    <n v="0"/>
    <n v="0"/>
    <x v="2"/>
    <s v="web"/>
    <x v="1"/>
    <d v="2015-01-02T21:14:16"/>
    <x v="2397"/>
    <x v="2397"/>
    <x v="239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x v="0"/>
    <n v="1435874384"/>
    <n v="1433282384"/>
    <b v="0"/>
    <n v="0"/>
    <b v="0"/>
    <s v="technology/web"/>
    <n v="0"/>
    <n v="0"/>
    <x v="2"/>
    <s v="web"/>
    <x v="1"/>
    <d v="2015-07-02T21:59:44"/>
    <x v="2398"/>
    <x v="2398"/>
    <x v="2398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x v="9"/>
    <n v="1418934506"/>
    <n v="1415910506"/>
    <b v="0"/>
    <n v="0"/>
    <b v="0"/>
    <s v="technology/web"/>
    <n v="0"/>
    <n v="0"/>
    <x v="2"/>
    <s v="web"/>
    <x v="1"/>
    <d v="2014-12-18T20:28:26"/>
    <x v="2399"/>
    <x v="2399"/>
    <x v="2399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x v="2"/>
    <n v="1460615164"/>
    <n v="1458023164"/>
    <b v="0"/>
    <n v="0"/>
    <b v="0"/>
    <s v="technology/web"/>
    <n v="0"/>
    <n v="0"/>
    <x v="2"/>
    <s v="web"/>
    <x v="1"/>
    <d v="2016-04-14T06:26:04"/>
    <x v="2400"/>
    <x v="2400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x v="0"/>
    <n v="1457207096"/>
    <n v="1452023096"/>
    <b v="0"/>
    <n v="9"/>
    <b v="0"/>
    <s v="food/food trucks"/>
    <n v="7.1785714285714283E-3"/>
    <n v="22.333333333333332"/>
    <x v="7"/>
    <s v="food trucks"/>
    <x v="2"/>
    <d v="2016-03-05T19:44:56"/>
    <x v="2401"/>
    <x v="2401"/>
    <x v="2401"/>
  </r>
  <r>
    <n v="2402"/>
    <s v="Cupcake Truck Unite"/>
    <s v="Small town, delicious treats, and a mobile truck"/>
    <x v="14"/>
    <n v="52"/>
    <x v="2"/>
    <x v="0"/>
    <x v="0"/>
    <n v="1431533931"/>
    <n v="1428941931"/>
    <b v="0"/>
    <n v="1"/>
    <b v="0"/>
    <s v="food/food trucks"/>
    <n v="4.3333333333333331E-3"/>
    <n v="52"/>
    <x v="7"/>
    <s v="food trucks"/>
    <x v="2"/>
    <d v="2015-05-13T16:18:51"/>
    <x v="2402"/>
    <x v="2402"/>
    <x v="2402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x v="1"/>
    <n v="1459368658"/>
    <n v="1454188258"/>
    <b v="0"/>
    <n v="12"/>
    <b v="0"/>
    <s v="food/food trucks"/>
    <n v="0.16833333333333333"/>
    <n v="16.833333333333332"/>
    <x v="7"/>
    <s v="food trucks"/>
    <x v="2"/>
    <d v="2016-03-30T20:10:58"/>
    <x v="2403"/>
    <x v="2403"/>
    <x v="2403"/>
  </r>
  <r>
    <n v="2404"/>
    <s v="Square Donuts Truck"/>
    <s v="We would love another Donut Food Truck for your famous Square Donuts.  We have one successful truck and retail store open already!"/>
    <x v="36"/>
    <n v="0"/>
    <x v="2"/>
    <x v="0"/>
    <x v="0"/>
    <n v="1451782607"/>
    <n v="1449190607"/>
    <b v="0"/>
    <n v="0"/>
    <b v="0"/>
    <s v="food/food trucks"/>
    <n v="0"/>
    <n v="0"/>
    <x v="7"/>
    <s v="food trucks"/>
    <x v="2"/>
    <d v="2016-01-03T00:56:47"/>
    <x v="2404"/>
    <x v="2404"/>
    <x v="2404"/>
  </r>
  <r>
    <n v="2405"/>
    <s v="JoyShtick Food Truck"/>
    <s v="We are the first gaming-themed food truck, bringing gourmet pub fare to the Jacksonville area."/>
    <x v="10"/>
    <n v="1126"/>
    <x v="2"/>
    <x v="0"/>
    <x v="0"/>
    <n v="1472911375"/>
    <n v="1471096975"/>
    <b v="0"/>
    <n v="20"/>
    <b v="0"/>
    <s v="food/food trucks"/>
    <n v="0.22520000000000001"/>
    <n v="56.3"/>
    <x v="7"/>
    <s v="food trucks"/>
    <x v="2"/>
    <d v="2016-09-03T14:02:55"/>
    <x v="2405"/>
    <x v="2405"/>
    <x v="240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x v="0"/>
    <n v="1421635190"/>
    <n v="1418179190"/>
    <b v="0"/>
    <n v="16"/>
    <b v="0"/>
    <s v="food/food trucks"/>
    <n v="0.41384615384615386"/>
    <n v="84.0625"/>
    <x v="7"/>
    <s v="food trucks"/>
    <x v="2"/>
    <d v="2015-01-19T02:39:50"/>
    <x v="2406"/>
    <x v="2406"/>
    <x v="2406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x v="0"/>
    <n v="1428732000"/>
    <n v="1426772928"/>
    <b v="0"/>
    <n v="33"/>
    <b v="0"/>
    <s v="food/food trucks"/>
    <n v="0.25259090909090909"/>
    <n v="168.39393939393941"/>
    <x v="7"/>
    <s v="food trucks"/>
    <x v="2"/>
    <d v="2015-04-11T06:00:00"/>
    <x v="2407"/>
    <x v="2407"/>
    <x v="2407"/>
  </r>
  <r>
    <n v="2408"/>
    <s v="Sabroso On Wheels"/>
    <s v="A US Army Vet trying to get a Peruvian food truck going! Really good Peruvian food now mobile!"/>
    <x v="36"/>
    <n v="30"/>
    <x v="2"/>
    <x v="0"/>
    <x v="0"/>
    <n v="1415247757"/>
    <n v="1412652157"/>
    <b v="0"/>
    <n v="2"/>
    <b v="0"/>
    <s v="food/food trucks"/>
    <n v="2E-3"/>
    <n v="15"/>
    <x v="7"/>
    <s v="food trucks"/>
    <x v="2"/>
    <d v="2014-11-06T04:22:37"/>
    <x v="2408"/>
    <x v="2408"/>
    <x v="2408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x v="0"/>
    <n v="1439931675"/>
    <n v="1437339675"/>
    <b v="0"/>
    <n v="6"/>
    <b v="0"/>
    <s v="food/food trucks"/>
    <n v="1.84E-2"/>
    <n v="76.666666666666671"/>
    <x v="7"/>
    <s v="food trucks"/>
    <x v="2"/>
    <d v="2015-08-18T21:01:15"/>
    <x v="2409"/>
    <x v="2409"/>
    <x v="240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x v="2"/>
    <n v="1441619275"/>
    <n v="1439027275"/>
    <b v="0"/>
    <n v="0"/>
    <b v="0"/>
    <s v="food/food trucks"/>
    <n v="0"/>
    <n v="0"/>
    <x v="7"/>
    <s v="food trucks"/>
    <x v="2"/>
    <d v="2015-09-07T09:47:55"/>
    <x v="2410"/>
    <x v="2410"/>
    <x v="2410"/>
  </r>
  <r>
    <n v="2411"/>
    <s v="Was ist das"/>
    <s v="I want to create an authentic German food truck to travel all over the US. Spreading amazing German Food to Summer Time Music Festivals"/>
    <x v="31"/>
    <n v="151"/>
    <x v="2"/>
    <x v="0"/>
    <x v="0"/>
    <n v="1440524082"/>
    <n v="1437932082"/>
    <b v="0"/>
    <n v="3"/>
    <b v="0"/>
    <s v="food/food trucks"/>
    <n v="6.0400000000000002E-3"/>
    <n v="50.333333333333336"/>
    <x v="7"/>
    <s v="food trucks"/>
    <x v="2"/>
    <d v="2015-08-25T17:34:42"/>
    <x v="2411"/>
    <x v="2411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x v="3"/>
    <n v="1480185673"/>
    <n v="1476294073"/>
    <b v="0"/>
    <n v="0"/>
    <b v="0"/>
    <s v="food/food trucks"/>
    <n v="0"/>
    <n v="0"/>
    <x v="7"/>
    <s v="food trucks"/>
    <x v="2"/>
    <d v="2016-11-26T18:41:13"/>
    <x v="2412"/>
    <x v="2412"/>
    <x v="2412"/>
  </r>
  <r>
    <n v="2413"/>
    <s v="Lone Pine Coffee Brewery"/>
    <s v="Lone Pine Coffee Brewery will be a portable third-wave coffee shop available for wedding receptions and other events!"/>
    <x v="9"/>
    <n v="25"/>
    <x v="2"/>
    <x v="0"/>
    <x v="0"/>
    <n v="1401579000"/>
    <n v="1398911882"/>
    <b v="0"/>
    <n v="3"/>
    <b v="0"/>
    <s v="food/food trucks"/>
    <n v="8.3333333333333332E-3"/>
    <n v="8.3333333333333339"/>
    <x v="7"/>
    <s v="food trucks"/>
    <x v="2"/>
    <d v="2014-05-31T23:30:00"/>
    <x v="2413"/>
    <x v="2413"/>
    <x v="241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x v="0"/>
    <n v="1440215940"/>
    <n v="1436805660"/>
    <b v="0"/>
    <n v="13"/>
    <b v="0"/>
    <s v="food/food trucks"/>
    <n v="3.0666666666666665E-2"/>
    <n v="35.384615384615387"/>
    <x v="7"/>
    <s v="food trucks"/>
    <x v="2"/>
    <d v="2015-08-22T03:59:00"/>
    <x v="2414"/>
    <x v="2414"/>
    <x v="2414"/>
  </r>
  <r>
    <n v="2415"/>
    <s v="Local Food Truck is Off the Hoof!"/>
    <s v="It will be ridiculously easy to become addicted to the full, rich flavor of locally raised beef, pork, and more..."/>
    <x v="127"/>
    <n v="335"/>
    <x v="2"/>
    <x v="0"/>
    <x v="0"/>
    <n v="1468615346"/>
    <n v="1466023346"/>
    <b v="0"/>
    <n v="6"/>
    <b v="0"/>
    <s v="food/food trucks"/>
    <n v="5.5833333333333334E-3"/>
    <n v="55.833333333333336"/>
    <x v="7"/>
    <s v="food trucks"/>
    <x v="2"/>
    <d v="2016-07-15T20:42:26"/>
    <x v="2415"/>
    <x v="2415"/>
    <x v="2415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x v="0"/>
    <n v="1426345200"/>
    <n v="1421343743"/>
    <b v="0"/>
    <n v="1"/>
    <b v="0"/>
    <s v="food/food trucks"/>
    <n v="2.5000000000000001E-4"/>
    <n v="5"/>
    <x v="7"/>
    <s v="food trucks"/>
    <x v="2"/>
    <d v="2015-03-14T15:00:00"/>
    <x v="2416"/>
    <x v="2416"/>
    <x v="2416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x v="0"/>
    <n v="1407705187"/>
    <n v="1405113187"/>
    <b v="0"/>
    <n v="0"/>
    <b v="0"/>
    <s v="food/food trucks"/>
    <n v="0"/>
    <n v="0"/>
    <x v="7"/>
    <s v="food trucks"/>
    <x v="2"/>
    <d v="2014-08-10T21:13:07"/>
    <x v="2417"/>
    <x v="2417"/>
    <x v="2417"/>
  </r>
  <r>
    <n v="2418"/>
    <s v="Mexican food truck"/>
    <s v="I want to start my food truck business."/>
    <x v="31"/>
    <n v="5"/>
    <x v="2"/>
    <x v="0"/>
    <x v="0"/>
    <n v="1427225644"/>
    <n v="1422045244"/>
    <b v="0"/>
    <n v="5"/>
    <b v="0"/>
    <s v="food/food trucks"/>
    <n v="2.0000000000000001E-4"/>
    <n v="1"/>
    <x v="7"/>
    <s v="food trucks"/>
    <x v="2"/>
    <d v="2015-03-24T19:34:04"/>
    <x v="2418"/>
    <x v="2418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x v="0"/>
    <n v="1424281389"/>
    <n v="1419097389"/>
    <b v="0"/>
    <n v="0"/>
    <b v="0"/>
    <s v="food/food trucks"/>
    <n v="0"/>
    <n v="0"/>
    <x v="7"/>
    <s v="food trucks"/>
    <x v="2"/>
    <d v="2015-02-18T17:43:09"/>
    <x v="2419"/>
    <x v="2419"/>
    <x v="24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x v="0"/>
    <n v="1415583695"/>
    <n v="1410396095"/>
    <b v="0"/>
    <n v="36"/>
    <b v="0"/>
    <s v="food/food trucks"/>
    <n v="0.14825133372851215"/>
    <n v="69.472222222222229"/>
    <x v="7"/>
    <s v="food trucks"/>
    <x v="2"/>
    <d v="2014-11-10T01:41:35"/>
    <x v="2420"/>
    <x v="2420"/>
    <x v="2420"/>
  </r>
  <r>
    <n v="2421"/>
    <s v="hot dog cart"/>
    <s v="help me start Merrill's first hot dog cart in this empty lot"/>
    <x v="12"/>
    <n v="1"/>
    <x v="2"/>
    <x v="0"/>
    <x v="0"/>
    <n v="1424536196"/>
    <n v="1421944196"/>
    <b v="0"/>
    <n v="1"/>
    <b v="0"/>
    <s v="food/food trucks"/>
    <n v="1.6666666666666666E-4"/>
    <n v="1"/>
    <x v="7"/>
    <s v="food trucks"/>
    <x v="2"/>
    <d v="2015-02-21T16:29:56"/>
    <x v="2421"/>
    <x v="2421"/>
    <x v="2421"/>
  </r>
  <r>
    <n v="2422"/>
    <s v="Help starting a family owned food truck"/>
    <s v="Family owned business serving BBQ and seafood to the public"/>
    <x v="2"/>
    <n v="1"/>
    <x v="2"/>
    <x v="0"/>
    <x v="0"/>
    <n v="1426091036"/>
    <n v="1423502636"/>
    <b v="0"/>
    <n v="1"/>
    <b v="0"/>
    <s v="food/food trucks"/>
    <n v="2E-3"/>
    <n v="1"/>
    <x v="7"/>
    <s v="food trucks"/>
    <x v="2"/>
    <d v="2015-03-11T16:23:56"/>
    <x v="2422"/>
    <x v="2422"/>
    <x v="2422"/>
  </r>
  <r>
    <n v="2423"/>
    <s v="FBTR BBQ"/>
    <s v="FBTR is a Texas-style, North Carolina based, homemade BBQ company looking to bring good meat to the masses."/>
    <x v="127"/>
    <n v="8"/>
    <x v="2"/>
    <x v="0"/>
    <x v="0"/>
    <n v="1420044890"/>
    <n v="1417452890"/>
    <b v="0"/>
    <n v="1"/>
    <b v="0"/>
    <s v="food/food trucks"/>
    <n v="1.3333333333333334E-4"/>
    <n v="8"/>
    <x v="7"/>
    <s v="food trucks"/>
    <x v="2"/>
    <d v="2014-12-31T16:54:50"/>
    <x v="2423"/>
    <x v="2423"/>
    <x v="2423"/>
  </r>
  <r>
    <n v="2424"/>
    <s v="Lily and Memphs"/>
    <s v="Great and creative food from the heart in the form of a sweet food truck!"/>
    <x v="31"/>
    <n v="310"/>
    <x v="2"/>
    <x v="0"/>
    <x v="0"/>
    <n v="1414445108"/>
    <n v="1411853108"/>
    <b v="0"/>
    <n v="9"/>
    <b v="0"/>
    <s v="food/food trucks"/>
    <n v="1.24E-2"/>
    <n v="34.444444444444443"/>
    <x v="7"/>
    <s v="food trucks"/>
    <x v="2"/>
    <d v="2014-10-27T21:25:08"/>
    <x v="2424"/>
    <x v="2424"/>
    <x v="2424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x v="0"/>
    <n v="1464386640"/>
    <n v="1463090149"/>
    <b v="0"/>
    <n v="1"/>
    <b v="0"/>
    <s v="food/food trucks"/>
    <n v="2.8571428571428574E-4"/>
    <n v="1"/>
    <x v="7"/>
    <s v="food trucks"/>
    <x v="2"/>
    <d v="2016-05-27T22:04:00"/>
    <x v="2425"/>
    <x v="2425"/>
    <x v="2425"/>
  </r>
  <r>
    <n v="2426"/>
    <s v="The Low-Calorie Food Truck"/>
    <s v="Aspiring to create a food truck with many delicious low calorie meals to encourage healthy eating while enjoying every bite."/>
    <x v="22"/>
    <n v="0"/>
    <x v="2"/>
    <x v="0"/>
    <x v="0"/>
    <n v="1439006692"/>
    <n v="1433822692"/>
    <b v="0"/>
    <n v="0"/>
    <b v="0"/>
    <s v="food/food trucks"/>
    <n v="0"/>
    <n v="0"/>
    <x v="7"/>
    <s v="food trucks"/>
    <x v="2"/>
    <d v="2015-08-08T04:04:52"/>
    <x v="2426"/>
    <x v="2426"/>
    <x v="2426"/>
  </r>
  <r>
    <n v="2427"/>
    <s v="Wraps in a snap. Fast lunch with a gourmet punch!"/>
    <s v="Fast and simple lunches for those on the go.  All (lunch) deals $10 or less."/>
    <x v="63"/>
    <n v="1"/>
    <x v="2"/>
    <x v="0"/>
    <x v="0"/>
    <n v="1458715133"/>
    <n v="1455262733"/>
    <b v="0"/>
    <n v="1"/>
    <b v="0"/>
    <s v="food/food trucks"/>
    <n v="2.0000000000000002E-5"/>
    <n v="1"/>
    <x v="7"/>
    <s v="food trucks"/>
    <x v="2"/>
    <d v="2016-03-23T06:38:53"/>
    <x v="2427"/>
    <x v="2427"/>
    <x v="2427"/>
  </r>
  <r>
    <n v="2428"/>
    <s v="Premium Burgers"/>
    <s v="From Moo 2 You! We want to offer premium burgers to a taco flooded environment."/>
    <x v="19"/>
    <n v="1"/>
    <x v="2"/>
    <x v="0"/>
    <x v="0"/>
    <n v="1426182551"/>
    <n v="1423594151"/>
    <b v="0"/>
    <n v="1"/>
    <b v="0"/>
    <s v="food/food trucks"/>
    <n v="2.8571428571428571E-5"/>
    <n v="1"/>
    <x v="7"/>
    <s v="food trucks"/>
    <x v="2"/>
    <d v="2015-03-12T17:49:11"/>
    <x v="2428"/>
    <x v="2428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x v="8"/>
    <n v="1486313040"/>
    <n v="1483131966"/>
    <b v="0"/>
    <n v="4"/>
    <b v="0"/>
    <s v="food/food trucks"/>
    <n v="1.4321428571428572E-2"/>
    <n v="501.25"/>
    <x v="7"/>
    <s v="food trucks"/>
    <x v="2"/>
    <d v="2017-02-05T16:44:00"/>
    <x v="2429"/>
    <x v="2429"/>
    <x v="242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x v="0"/>
    <n v="1455246504"/>
    <n v="1452654504"/>
    <b v="0"/>
    <n v="2"/>
    <b v="0"/>
    <s v="food/food trucks"/>
    <n v="7.0000000000000001E-3"/>
    <n v="10.5"/>
    <x v="7"/>
    <s v="food trucks"/>
    <x v="2"/>
    <d v="2016-02-12T03:08:24"/>
    <x v="2430"/>
    <x v="2430"/>
    <x v="2430"/>
  </r>
  <r>
    <n v="2431"/>
    <s v="Murphy's good eatin'"/>
    <s v="Go to Colorado and run a food truck with homemade food of all kinds."/>
    <x v="57"/>
    <n v="2"/>
    <x v="2"/>
    <x v="0"/>
    <x v="0"/>
    <n v="1467080613"/>
    <n v="1461896613"/>
    <b v="0"/>
    <n v="2"/>
    <b v="0"/>
    <s v="food/food trucks"/>
    <n v="2.0000000000000002E-5"/>
    <n v="1"/>
    <x v="7"/>
    <s v="food trucks"/>
    <x v="2"/>
    <d v="2016-06-28T02:23:33"/>
    <x v="2431"/>
    <x v="2431"/>
    <x v="2431"/>
  </r>
  <r>
    <n v="2432"/>
    <s v="funding for bbq trailer"/>
    <s v="Looking to start competition cooking and need start-up help.  Offering brisket tasting to all contributors."/>
    <x v="32"/>
    <n v="2"/>
    <x v="2"/>
    <x v="0"/>
    <x v="0"/>
    <n v="1425791697"/>
    <n v="1423199697"/>
    <b v="0"/>
    <n v="2"/>
    <b v="0"/>
    <s v="food/food trucks"/>
    <n v="1.4285714285714287E-4"/>
    <n v="1"/>
    <x v="7"/>
    <s v="food trucks"/>
    <x v="2"/>
    <d v="2015-03-08T05:14:57"/>
    <x v="2432"/>
    <x v="2432"/>
    <x v="2432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x v="0"/>
    <n v="1456608943"/>
    <n v="1454016943"/>
    <b v="0"/>
    <n v="0"/>
    <b v="0"/>
    <s v="food/food trucks"/>
    <n v="0"/>
    <n v="0"/>
    <x v="7"/>
    <s v="food trucks"/>
    <x v="2"/>
    <d v="2016-02-27T21:35:43"/>
    <x v="2433"/>
    <x v="2433"/>
    <x v="243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x v="0"/>
    <n v="1438662474"/>
    <n v="1435206474"/>
    <b v="0"/>
    <n v="2"/>
    <b v="0"/>
    <s v="food/food trucks"/>
    <n v="1.2999999999999999E-3"/>
    <n v="13"/>
    <x v="7"/>
    <s v="food trucks"/>
    <x v="2"/>
    <d v="2015-08-04T04:27:54"/>
    <x v="2434"/>
    <x v="2434"/>
    <x v="243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x v="9"/>
    <n v="1444027186"/>
    <n v="1441435186"/>
    <b v="0"/>
    <n v="4"/>
    <b v="0"/>
    <s v="food/food trucks"/>
    <n v="4.8960000000000002E-3"/>
    <n v="306"/>
    <x v="7"/>
    <s v="food trucks"/>
    <x v="2"/>
    <d v="2015-10-05T06:39:46"/>
    <x v="2435"/>
    <x v="2435"/>
    <x v="2435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x v="5"/>
    <n v="1454078770"/>
    <n v="1448894770"/>
    <b v="0"/>
    <n v="2"/>
    <b v="0"/>
    <s v="food/food trucks"/>
    <n v="3.8461538461538462E-4"/>
    <n v="22.5"/>
    <x v="7"/>
    <s v="food trucks"/>
    <x v="2"/>
    <d v="2016-01-29T14:46:10"/>
    <x v="2436"/>
    <x v="2436"/>
    <x v="2436"/>
  </r>
  <r>
    <n v="2437"/>
    <s v="Cuppa Gumbos"/>
    <s v="Homemade Gumbo, Stews and Curry to be served hot and fresh everyday at any festival or concert we can attend."/>
    <x v="6"/>
    <n v="0"/>
    <x v="2"/>
    <x v="0"/>
    <x v="0"/>
    <n v="1426615200"/>
    <n v="1422400188"/>
    <b v="0"/>
    <n v="0"/>
    <b v="0"/>
    <s v="food/food trucks"/>
    <n v="0"/>
    <n v="0"/>
    <x v="7"/>
    <s v="food trucks"/>
    <x v="2"/>
    <d v="2015-03-17T18:00:00"/>
    <x v="2437"/>
    <x v="2437"/>
    <x v="2437"/>
  </r>
  <r>
    <n v="2438"/>
    <s v="FOOD|Art"/>
    <s v="I'm starting a catering and food truck business of southern comfort food. My FOOD is my Art!  _x000a_Thanks for you help!"/>
    <x v="36"/>
    <n v="50"/>
    <x v="2"/>
    <x v="0"/>
    <x v="0"/>
    <n v="1449529062"/>
    <n v="1444341462"/>
    <b v="0"/>
    <n v="1"/>
    <b v="0"/>
    <s v="food/food trucks"/>
    <n v="3.3333333333333335E-3"/>
    <n v="50"/>
    <x v="7"/>
    <s v="food trucks"/>
    <x v="2"/>
    <d v="2015-12-07T22:57:42"/>
    <x v="2438"/>
    <x v="2438"/>
    <x v="2438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x v="0"/>
    <n v="1445197129"/>
    <n v="1442605129"/>
    <b v="0"/>
    <n v="0"/>
    <b v="0"/>
    <s v="food/food trucks"/>
    <n v="0"/>
    <n v="0"/>
    <x v="7"/>
    <s v="food trucks"/>
    <x v="2"/>
    <d v="2015-10-18T19:38:49"/>
    <x v="2439"/>
    <x v="2439"/>
    <x v="2439"/>
  </r>
  <r>
    <n v="2440"/>
    <s v="The first green Food Truck in Phnom Penh"/>
    <s v="Starting a entire clean energy food truck and set a new standard for Cambodia"/>
    <x v="10"/>
    <n v="10"/>
    <x v="2"/>
    <x v="18"/>
    <x v="3"/>
    <n v="1455399313"/>
    <n v="1452807313"/>
    <b v="0"/>
    <n v="2"/>
    <b v="0"/>
    <s v="food/food trucks"/>
    <n v="2E-3"/>
    <n v="5"/>
    <x v="7"/>
    <s v="food trucks"/>
    <x v="2"/>
    <d v="2016-02-13T21:35:13"/>
    <x v="2440"/>
    <x v="2440"/>
    <x v="2440"/>
  </r>
  <r>
    <n v="2441"/>
    <s v="Bring Alchemy Pops to the People!"/>
    <s v="YOU can help Alchemy Pops POP up on a street near you!"/>
    <x v="51"/>
    <n v="8091"/>
    <x v="0"/>
    <x v="0"/>
    <x v="0"/>
    <n v="1437627540"/>
    <n v="1435806054"/>
    <b v="0"/>
    <n v="109"/>
    <b v="1"/>
    <s v="food/small batch"/>
    <n v="1.0788"/>
    <n v="74.22935779816514"/>
    <x v="7"/>
    <s v="small batch"/>
    <x v="0"/>
    <d v="2015-07-23T04:59:00"/>
    <x v="2441"/>
    <x v="2441"/>
    <x v="2441"/>
  </r>
  <r>
    <n v="2442"/>
    <s v="Young Mountain Tea: A New White Tea from India's Himalayas"/>
    <s v="The first tea from a new sustainable tea region in India's young, rising Himalayas."/>
    <x v="95"/>
    <n v="30226"/>
    <x v="0"/>
    <x v="0"/>
    <x v="0"/>
    <n v="1426777228"/>
    <n v="1424188828"/>
    <b v="0"/>
    <n v="372"/>
    <b v="1"/>
    <s v="food/small batch"/>
    <n v="1.2594166666666666"/>
    <n v="81.252688172043008"/>
    <x v="7"/>
    <s v="small batch"/>
    <x v="0"/>
    <d v="2015-03-19T15:00:28"/>
    <x v="2442"/>
    <x v="2442"/>
    <x v="2442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x v="0"/>
    <n v="1408114822"/>
    <n v="1405522822"/>
    <b v="0"/>
    <n v="311"/>
    <b v="1"/>
    <s v="food/small batch"/>
    <n v="2.0251494999999999"/>
    <n v="130.23469453376205"/>
    <x v="7"/>
    <s v="small batch"/>
    <x v="0"/>
    <d v="2014-08-15T15:00:22"/>
    <x v="2443"/>
    <x v="2443"/>
    <x v="244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x v="0"/>
    <n v="1464199591"/>
    <n v="1461607591"/>
    <b v="0"/>
    <n v="61"/>
    <b v="1"/>
    <s v="food/small batch"/>
    <n v="1.0860000000000001"/>
    <n v="53.409836065573771"/>
    <x v="7"/>
    <s v="small batch"/>
    <x v="0"/>
    <d v="2016-05-25T18:06:31"/>
    <x v="2444"/>
    <x v="2444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x v="0"/>
    <n v="1443242021"/>
    <n v="1440650021"/>
    <b v="0"/>
    <n v="115"/>
    <b v="1"/>
    <s v="food/small batch"/>
    <n v="1.728"/>
    <n v="75.130434782608702"/>
    <x v="7"/>
    <s v="small batch"/>
    <x v="0"/>
    <d v="2015-09-26T04:33:41"/>
    <x v="2445"/>
    <x v="2445"/>
    <x v="2445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x v="0"/>
    <n v="1480174071"/>
    <n v="1477578471"/>
    <b v="0"/>
    <n v="111"/>
    <b v="1"/>
    <s v="food/small batch"/>
    <n v="1.6798"/>
    <n v="75.666666666666671"/>
    <x v="7"/>
    <s v="small batch"/>
    <x v="0"/>
    <d v="2016-11-26T15:27:51"/>
    <x v="2446"/>
    <x v="2446"/>
    <x v="2446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x v="0"/>
    <n v="1478923200"/>
    <n v="1476184593"/>
    <b v="0"/>
    <n v="337"/>
    <b v="1"/>
    <s v="food/small batch"/>
    <n v="4.2720000000000002"/>
    <n v="31.691394658753708"/>
    <x v="7"/>
    <s v="small batch"/>
    <x v="0"/>
    <d v="2016-11-12T04:00:00"/>
    <x v="2447"/>
    <x v="2447"/>
    <x v="2447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x v="0"/>
    <n v="1472621760"/>
    <n v="1472110513"/>
    <b v="0"/>
    <n v="9"/>
    <b v="1"/>
    <s v="food/small batch"/>
    <n v="1.075"/>
    <n v="47.777777777777779"/>
    <x v="7"/>
    <s v="small batch"/>
    <x v="0"/>
    <d v="2016-08-31T05:36:00"/>
    <x v="2448"/>
    <x v="2448"/>
    <x v="2448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x v="0"/>
    <n v="1417321515"/>
    <n v="1414725915"/>
    <b v="0"/>
    <n v="120"/>
    <b v="1"/>
    <s v="food/small batch"/>
    <n v="1.08"/>
    <n v="90"/>
    <x v="7"/>
    <s v="small batch"/>
    <x v="0"/>
    <d v="2014-11-30T04:25:15"/>
    <x v="2449"/>
    <x v="2449"/>
    <x v="2449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x v="0"/>
    <n v="1414465860"/>
    <n v="1411177456"/>
    <b v="0"/>
    <n v="102"/>
    <b v="1"/>
    <s v="food/small batch"/>
    <n v="1.0153353333333335"/>
    <n v="149.31401960784314"/>
    <x v="7"/>
    <s v="small batch"/>
    <x v="0"/>
    <d v="2014-10-28T03:11:00"/>
    <x v="2450"/>
    <x v="2450"/>
    <x v="2450"/>
  </r>
  <r>
    <n v="2451"/>
    <s v="Boss Balls Protein Balls"/>
    <s v="Meet the best tasting high protein, low sugar protein snack on the planet. Guaranteed to turn you into a stone cold fox."/>
    <x v="3"/>
    <n v="11545"/>
    <x v="0"/>
    <x v="0"/>
    <x v="0"/>
    <n v="1488750490"/>
    <n v="1487022490"/>
    <b v="0"/>
    <n v="186"/>
    <b v="1"/>
    <s v="food/small batch"/>
    <n v="1.1545000000000001"/>
    <n v="62.06989247311828"/>
    <x v="7"/>
    <s v="small batch"/>
    <x v="0"/>
    <d v="2017-03-05T21:48:10"/>
    <x v="2451"/>
    <x v="2451"/>
    <x v="245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x v="0"/>
    <n v="1451430000"/>
    <n v="1448914500"/>
    <b v="0"/>
    <n v="15"/>
    <b v="1"/>
    <s v="food/small batch"/>
    <n v="1.335"/>
    <n v="53.4"/>
    <x v="7"/>
    <s v="small batch"/>
    <x v="0"/>
    <d v="2015-12-29T23:00:00"/>
    <x v="2452"/>
    <x v="2452"/>
    <x v="2452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x v="0"/>
    <n v="1486053409"/>
    <n v="1483461409"/>
    <b v="0"/>
    <n v="67"/>
    <b v="1"/>
    <s v="food/small batch"/>
    <n v="1.5469999999999999"/>
    <n v="69.268656716417908"/>
    <x v="7"/>
    <s v="small batch"/>
    <x v="0"/>
    <d v="2017-02-02T16:36:49"/>
    <x v="2453"/>
    <x v="2453"/>
    <x v="245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x v="0"/>
    <n v="1489207808"/>
    <n v="1486183808"/>
    <b v="0"/>
    <n v="130"/>
    <b v="1"/>
    <s v="food/small batch"/>
    <n v="1.0084571428571429"/>
    <n v="271.50769230769231"/>
    <x v="7"/>
    <s v="small batch"/>
    <x v="0"/>
    <d v="2017-03-11T04:50:08"/>
    <x v="2454"/>
    <x v="2454"/>
    <x v="2454"/>
  </r>
  <r>
    <n v="2455"/>
    <s v="Yo Mama's Sauces &amp; Rubs"/>
    <s v="Mama wants everyone to try her secret recipes for sauces and rubs. She uses only the freshest ingredients for them."/>
    <x v="43"/>
    <n v="546"/>
    <x v="0"/>
    <x v="0"/>
    <x v="0"/>
    <n v="1461177950"/>
    <n v="1458758750"/>
    <b v="0"/>
    <n v="16"/>
    <b v="1"/>
    <s v="food/small batch"/>
    <n v="1.82"/>
    <n v="34.125"/>
    <x v="7"/>
    <s v="small batch"/>
    <x v="0"/>
    <d v="2016-04-20T18:45:50"/>
    <x v="2455"/>
    <x v="2455"/>
    <x v="2455"/>
  </r>
  <r>
    <n v="2456"/>
    <s v="Beef Sticks to Chomp On!!"/>
    <s v="These beef sticks will make your taste buds dance with happiness. Plus they are healthier than most available today!"/>
    <x v="15"/>
    <n v="2713"/>
    <x v="0"/>
    <x v="0"/>
    <x v="0"/>
    <n v="1488063839"/>
    <n v="1485471839"/>
    <b v="0"/>
    <n v="67"/>
    <b v="1"/>
    <s v="food/small batch"/>
    <n v="1.8086666666666666"/>
    <n v="40.492537313432834"/>
    <x v="7"/>
    <s v="small batch"/>
    <x v="0"/>
    <d v="2017-02-25T23:03:59"/>
    <x v="2456"/>
    <x v="2456"/>
    <x v="2456"/>
  </r>
  <r>
    <n v="2457"/>
    <s v="NDWK The North Dakota Wine Kitchen"/>
    <s v="If you love wine, and have ever dreamed of crafting your own. You can in 3 easy steps.  Sample~Sprinkle~Savor."/>
    <x v="165"/>
    <n v="23530"/>
    <x v="0"/>
    <x v="0"/>
    <x v="0"/>
    <n v="1458826056"/>
    <n v="1456237656"/>
    <b v="0"/>
    <n v="124"/>
    <b v="1"/>
    <s v="food/small batch"/>
    <n v="1.0230434782608695"/>
    <n v="189.75806451612902"/>
    <x v="7"/>
    <s v="small batch"/>
    <x v="0"/>
    <d v="2016-03-24T13:27:36"/>
    <x v="2457"/>
    <x v="2457"/>
    <x v="2457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x v="0"/>
    <n v="1465498800"/>
    <n v="1462481718"/>
    <b v="0"/>
    <n v="80"/>
    <b v="1"/>
    <s v="food/small batch"/>
    <n v="1.1017999999999999"/>
    <n v="68.862499999999997"/>
    <x v="7"/>
    <s v="small batch"/>
    <x v="0"/>
    <d v="2016-06-09T19:00:00"/>
    <x v="2458"/>
    <x v="2458"/>
    <x v="2458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x v="0"/>
    <n v="1458742685"/>
    <n v="1454858285"/>
    <b v="0"/>
    <n v="282"/>
    <b v="1"/>
    <s v="food/small batch"/>
    <n v="1.0225"/>
    <n v="108.77659574468085"/>
    <x v="7"/>
    <s v="small batch"/>
    <x v="0"/>
    <d v="2016-03-23T14:18:05"/>
    <x v="2459"/>
    <x v="2459"/>
    <x v="2459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x v="0"/>
    <n v="1483417020"/>
    <n v="1480480167"/>
    <b v="0"/>
    <n v="68"/>
    <b v="1"/>
    <s v="food/small batch"/>
    <n v="1.0078823529411765"/>
    <n v="125.98529411764706"/>
    <x v="7"/>
    <s v="small batch"/>
    <x v="0"/>
    <d v="2017-01-03T04:17:00"/>
    <x v="2460"/>
    <x v="2460"/>
    <x v="2460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x v="0"/>
    <n v="1317438000"/>
    <n v="1314577097"/>
    <b v="0"/>
    <n v="86"/>
    <b v="1"/>
    <s v="music/indie rock"/>
    <n v="1.038"/>
    <n v="90.523255813953483"/>
    <x v="4"/>
    <s v="indie rock"/>
    <x v="0"/>
    <d v="2011-10-01T03:00:00"/>
    <x v="2461"/>
    <x v="2461"/>
    <x v="2461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x v="0"/>
    <n v="1342672096"/>
    <n v="1340944096"/>
    <b v="0"/>
    <n v="115"/>
    <b v="1"/>
    <s v="music/indie rock"/>
    <n v="1.1070833333333334"/>
    <n v="28.880434782608695"/>
    <x v="4"/>
    <s v="indie rock"/>
    <x v="0"/>
    <d v="2012-07-19T04:28:16"/>
    <x v="2462"/>
    <x v="2462"/>
    <x v="2462"/>
  </r>
  <r>
    <n v="2463"/>
    <s v="Emma Ate the Lion &quot;Songs Two Count Too&quot;"/>
    <s v="Emma Ate The Lion's debut full length album"/>
    <x v="13"/>
    <n v="2325"/>
    <x v="0"/>
    <x v="0"/>
    <x v="0"/>
    <n v="1366138800"/>
    <n v="1362710425"/>
    <b v="0"/>
    <n v="75"/>
    <b v="1"/>
    <s v="music/indie rock"/>
    <n v="1.1625000000000001"/>
    <n v="31"/>
    <x v="4"/>
    <s v="indie rock"/>
    <x v="0"/>
    <d v="2013-04-16T19:00:00"/>
    <x v="2463"/>
    <x v="2463"/>
    <x v="2463"/>
  </r>
  <r>
    <n v="2464"/>
    <s v="The Enemy Feathers NEW EP"/>
    <s v="The Enemy Feathers are passing the proverbial hat to see if we can raise enough money to complete Our NEW EP"/>
    <x v="13"/>
    <n v="2222"/>
    <x v="0"/>
    <x v="5"/>
    <x v="5"/>
    <n v="1443641340"/>
    <n v="1441143397"/>
    <b v="0"/>
    <n v="43"/>
    <b v="1"/>
    <s v="music/indie rock"/>
    <n v="1.111"/>
    <n v="51.674418604651166"/>
    <x v="4"/>
    <s v="indie rock"/>
    <x v="0"/>
    <d v="2015-09-30T19:29:00"/>
    <x v="2464"/>
    <x v="2464"/>
    <x v="2464"/>
  </r>
  <r>
    <n v="2465"/>
    <s v="The Lion Oh My - Our first full length release"/>
    <s v="An indie band from Spokane, WA looking to master and package their first full length album."/>
    <x v="176"/>
    <n v="1261"/>
    <x v="0"/>
    <x v="0"/>
    <x v="0"/>
    <n v="1348420548"/>
    <n v="1345828548"/>
    <b v="0"/>
    <n v="48"/>
    <b v="1"/>
    <s v="music/indie rock"/>
    <n v="1.8014285714285714"/>
    <n v="26.270833333333332"/>
    <x v="4"/>
    <s v="indie rock"/>
    <x v="0"/>
    <d v="2012-09-23T17:15:48"/>
    <x v="2465"/>
    <x v="2465"/>
    <x v="246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x v="0"/>
    <n v="1368066453"/>
    <n v="1365474453"/>
    <b v="0"/>
    <n v="52"/>
    <b v="1"/>
    <s v="music/indie rock"/>
    <n v="1"/>
    <n v="48.07692307692308"/>
    <x v="4"/>
    <s v="indie rock"/>
    <x v="0"/>
    <d v="2013-05-09T02:27:33"/>
    <x v="2466"/>
    <x v="2466"/>
    <x v="2466"/>
  </r>
  <r>
    <n v="2467"/>
    <s v="Nature Boy Explorer EP"/>
    <s v="We've finished our first EP and we're taking it on the road in three weeks! Help us fund manufacturing?"/>
    <x v="28"/>
    <n v="1185"/>
    <x v="0"/>
    <x v="0"/>
    <x v="0"/>
    <n v="1336669200"/>
    <n v="1335473931"/>
    <b v="0"/>
    <n v="43"/>
    <b v="1"/>
    <s v="music/indie rock"/>
    <n v="1.1850000000000001"/>
    <n v="27.558139534883722"/>
    <x v="4"/>
    <s v="indie rock"/>
    <x v="0"/>
    <d v="2012-05-10T17:00:00"/>
    <x v="2467"/>
    <x v="2467"/>
    <x v="2467"/>
  </r>
  <r>
    <n v="2468"/>
    <s v="New &quot;Jesse Denaro&quot; Album!"/>
    <s v="Please donate, support &amp; share this project so that I may be able to record my new EP this fall!"/>
    <x v="13"/>
    <n v="2144.34"/>
    <x v="0"/>
    <x v="0"/>
    <x v="0"/>
    <n v="1351400400"/>
    <n v="1348285321"/>
    <b v="0"/>
    <n v="58"/>
    <b v="1"/>
    <s v="music/indie rock"/>
    <n v="1.0721700000000001"/>
    <n v="36.97137931034483"/>
    <x v="4"/>
    <s v="indie rock"/>
    <x v="0"/>
    <d v="2012-10-28T05:00:00"/>
    <x v="2468"/>
    <x v="2468"/>
    <x v="2468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x v="0"/>
    <n v="1297160329"/>
    <n v="1295000329"/>
    <b v="0"/>
    <n v="47"/>
    <b v="1"/>
    <s v="music/indie rock"/>
    <n v="1.1366666666666667"/>
    <n v="29.021276595744681"/>
    <x v="4"/>
    <s v="indie rock"/>
    <x v="0"/>
    <d v="2011-02-08T10:18:49"/>
    <x v="2469"/>
    <x v="2469"/>
    <x v="246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x v="0"/>
    <n v="1337824055"/>
    <n v="1335232055"/>
    <b v="0"/>
    <n v="36"/>
    <b v="1"/>
    <s v="music/indie rock"/>
    <n v="1.0316400000000001"/>
    <n v="28.65666666666667"/>
    <x v="4"/>
    <s v="indie rock"/>
    <x v="0"/>
    <d v="2012-05-24T01:47:35"/>
    <x v="2470"/>
    <x v="2470"/>
    <x v="2470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x v="0"/>
    <n v="1327535392"/>
    <n v="1324079392"/>
    <b v="0"/>
    <n v="17"/>
    <b v="1"/>
    <s v="music/indie rock"/>
    <n v="1.28"/>
    <n v="37.647058823529413"/>
    <x v="4"/>
    <s v="indie rock"/>
    <x v="0"/>
    <d v="2012-01-25T23:49:52"/>
    <x v="2471"/>
    <x v="2471"/>
    <x v="2471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x v="0"/>
    <n v="1283562180"/>
    <n v="1277433980"/>
    <b v="0"/>
    <n v="104"/>
    <b v="1"/>
    <s v="music/indie rock"/>
    <n v="1.3576026666666667"/>
    <n v="97.904038461538462"/>
    <x v="4"/>
    <s v="indie rock"/>
    <x v="0"/>
    <d v="2010-09-04T01:03:00"/>
    <x v="2472"/>
    <x v="2472"/>
    <x v="2472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x v="0"/>
    <n v="1352573869"/>
    <n v="1349978269"/>
    <b v="0"/>
    <n v="47"/>
    <b v="1"/>
    <s v="music/indie rock"/>
    <n v="1"/>
    <n v="42.553191489361701"/>
    <x v="4"/>
    <s v="indie rock"/>
    <x v="0"/>
    <d v="2012-11-10T18:57:49"/>
    <x v="2473"/>
    <x v="2473"/>
    <x v="2473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x v="0"/>
    <n v="1286756176"/>
    <n v="1282868176"/>
    <b v="0"/>
    <n v="38"/>
    <b v="1"/>
    <s v="music/indie rock"/>
    <n v="1.0000360000000001"/>
    <n v="131.58368421052631"/>
    <x v="4"/>
    <s v="indie rock"/>
    <x v="0"/>
    <d v="2010-10-11T00:16:16"/>
    <x v="2474"/>
    <x v="2474"/>
    <x v="2474"/>
  </r>
  <r>
    <n v="2475"/>
    <s v="BRANDTSON - &quot;Send Us A Signal&quot; Vinyl LP"/>
    <s v="Help BRANDTSON and DREAMOVERrecords press their 2004 record, &quot;Send Us A Signal&quot;."/>
    <x v="30"/>
    <n v="2618"/>
    <x v="0"/>
    <x v="0"/>
    <x v="0"/>
    <n v="1278799200"/>
    <n v="1273647255"/>
    <b v="0"/>
    <n v="81"/>
    <b v="1"/>
    <s v="music/indie rock"/>
    <n v="1.0471999999999999"/>
    <n v="32.320987654320987"/>
    <x v="4"/>
    <s v="indie rock"/>
    <x v="0"/>
    <d v="2010-07-10T22:00:00"/>
    <x v="2475"/>
    <x v="2475"/>
    <x v="2475"/>
  </r>
  <r>
    <n v="2476"/>
    <s v="Arts &amp; Crafts"/>
    <s v="Eleven songs, the accumulation of several memorable occurrences in a sleepy town; stories of fiction &amp; fact."/>
    <x v="50"/>
    <n v="3360.72"/>
    <x v="0"/>
    <x v="0"/>
    <x v="0"/>
    <n v="1415004770"/>
    <n v="1412149970"/>
    <b v="0"/>
    <n v="55"/>
    <b v="1"/>
    <s v="music/indie rock"/>
    <n v="1.050225"/>
    <n v="61.103999999999999"/>
    <x v="4"/>
    <s v="indie rock"/>
    <x v="0"/>
    <d v="2014-11-03T08:52:50"/>
    <x v="2476"/>
    <x v="2476"/>
    <x v="2476"/>
  </r>
  <r>
    <n v="2477"/>
    <s v="Debut Album"/>
    <s v="Releasing my first album in August, and I need your help in order to get it done!"/>
    <x v="47"/>
    <n v="1285"/>
    <x v="0"/>
    <x v="0"/>
    <x v="0"/>
    <n v="1344789345"/>
    <n v="1340901345"/>
    <b v="0"/>
    <n v="41"/>
    <b v="1"/>
    <s v="music/indie rock"/>
    <n v="1.7133333333333334"/>
    <n v="31.341463414634145"/>
    <x v="4"/>
    <s v="indie rock"/>
    <x v="0"/>
    <d v="2012-08-12T16:35:45"/>
    <x v="2477"/>
    <x v="2477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x v="0"/>
    <n v="1358117313"/>
    <n v="1355525313"/>
    <b v="0"/>
    <n v="79"/>
    <b v="1"/>
    <s v="music/indie rock"/>
    <n v="1.2749999999999999"/>
    <n v="129.1139240506329"/>
    <x v="4"/>
    <s v="indie rock"/>
    <x v="0"/>
    <d v="2013-01-13T22:48:33"/>
    <x v="2478"/>
    <x v="2478"/>
    <x v="2478"/>
  </r>
  <r>
    <n v="2479"/>
    <s v="FUEL FAKE NATIVES"/>
    <s v="Fake Natives is headed on tour this summer. Help them fill their tank with fossil fuels."/>
    <x v="43"/>
    <n v="400.33"/>
    <x v="0"/>
    <x v="0"/>
    <x v="0"/>
    <n v="1343440800"/>
    <n v="1342545994"/>
    <b v="0"/>
    <n v="16"/>
    <b v="1"/>
    <s v="music/indie rock"/>
    <n v="1.3344333333333334"/>
    <n v="25.020624999999999"/>
    <x v="4"/>
    <s v="indie rock"/>
    <x v="0"/>
    <d v="2012-07-28T02:00:00"/>
    <x v="2479"/>
    <x v="2479"/>
    <x v="2479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x v="0"/>
    <n v="1444516084"/>
    <n v="1439332084"/>
    <b v="0"/>
    <n v="8"/>
    <b v="1"/>
    <s v="music/indie rock"/>
    <n v="1"/>
    <n v="250"/>
    <x v="4"/>
    <s v="indie rock"/>
    <x v="0"/>
    <d v="2015-10-10T22:28:04"/>
    <x v="2480"/>
    <x v="2480"/>
    <x v="248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x v="0"/>
    <n v="1335799808"/>
    <n v="1333207808"/>
    <b v="0"/>
    <n v="95"/>
    <b v="1"/>
    <s v="music/indie rock"/>
    <n v="1.1291099999999998"/>
    <n v="47.541473684210523"/>
    <x v="4"/>
    <s v="indie rock"/>
    <x v="0"/>
    <d v="2012-04-30T15:30:08"/>
    <x v="2481"/>
    <x v="2481"/>
    <x v="2481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x v="0"/>
    <n v="1312224383"/>
    <n v="1308336383"/>
    <b v="0"/>
    <n v="25"/>
    <b v="1"/>
    <s v="music/indie rock"/>
    <n v="1.0009999999999999"/>
    <n v="40.04"/>
    <x v="4"/>
    <s v="indie rock"/>
    <x v="0"/>
    <d v="2011-08-01T18:46:23"/>
    <x v="2482"/>
    <x v="2482"/>
    <x v="2482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x v="0"/>
    <n v="1335891603"/>
    <n v="1330711203"/>
    <b v="0"/>
    <n v="19"/>
    <b v="1"/>
    <s v="music/indie rock"/>
    <n v="1.1372727272727272"/>
    <n v="65.84210526315789"/>
    <x v="4"/>
    <s v="indie rock"/>
    <x v="0"/>
    <d v="2012-05-01T17:00:03"/>
    <x v="2483"/>
    <x v="248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x v="0"/>
    <n v="1316124003"/>
    <n v="1313532003"/>
    <b v="0"/>
    <n v="90"/>
    <b v="1"/>
    <s v="music/indie rock"/>
    <n v="1.1931742857142855"/>
    <n v="46.401222222222216"/>
    <x v="4"/>
    <s v="indie rock"/>
    <x v="0"/>
    <d v="2011-09-15T22:00:03"/>
    <x v="2484"/>
    <x v="2484"/>
    <x v="248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x v="0"/>
    <n v="1318463879"/>
    <n v="1315439879"/>
    <b v="0"/>
    <n v="41"/>
    <b v="1"/>
    <s v="music/indie rock"/>
    <n v="1.0325"/>
    <n v="50.365853658536587"/>
    <x v="4"/>
    <s v="indie rock"/>
    <x v="0"/>
    <d v="2011-10-12T23:57:59"/>
    <x v="2485"/>
    <x v="2485"/>
    <x v="2485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x v="0"/>
    <n v="1335113976"/>
    <n v="1332521976"/>
    <b v="0"/>
    <n v="30"/>
    <b v="1"/>
    <s v="music/indie rock"/>
    <n v="2.6566666666666667"/>
    <n v="26.566666666666666"/>
    <x v="4"/>
    <s v="indie rock"/>
    <x v="0"/>
    <d v="2012-04-22T16:59:36"/>
    <x v="2486"/>
    <x v="2486"/>
    <x v="2486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x v="0"/>
    <n v="1338083997"/>
    <n v="1335491997"/>
    <b v="0"/>
    <n v="38"/>
    <b v="1"/>
    <s v="music/indie rock"/>
    <n v="1.0005066666666667"/>
    <n v="39.493684210526318"/>
    <x v="4"/>
    <s v="indie rock"/>
    <x v="0"/>
    <d v="2012-05-27T01:59:57"/>
    <x v="2487"/>
    <x v="2487"/>
    <x v="248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x v="0"/>
    <n v="1321459908"/>
    <n v="1318864308"/>
    <b v="0"/>
    <n v="65"/>
    <b v="1"/>
    <s v="music/indie rock"/>
    <n v="1.0669999999999999"/>
    <n v="49.246153846153845"/>
    <x v="4"/>
    <s v="indie rock"/>
    <x v="0"/>
    <d v="2011-11-16T16:11:48"/>
    <x v="2488"/>
    <x v="2488"/>
    <x v="248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x v="0"/>
    <n v="1368117239"/>
    <n v="1365525239"/>
    <b v="0"/>
    <n v="75"/>
    <b v="1"/>
    <s v="music/indie rock"/>
    <n v="1.3367142857142857"/>
    <n v="62.38"/>
    <x v="4"/>
    <s v="indie rock"/>
    <x v="0"/>
    <d v="2013-05-09T16:33:59"/>
    <x v="2489"/>
    <x v="2489"/>
    <x v="2489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x v="0"/>
    <n v="1340429276"/>
    <n v="1335245276"/>
    <b v="0"/>
    <n v="16"/>
    <b v="1"/>
    <s v="music/indie rock"/>
    <n v="1.214"/>
    <n v="37.9375"/>
    <x v="4"/>
    <s v="indie rock"/>
    <x v="0"/>
    <d v="2012-06-23T05:27:56"/>
    <x v="2490"/>
    <x v="2490"/>
    <x v="2490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x v="0"/>
    <n v="1295142660"/>
    <n v="1293739714"/>
    <b v="0"/>
    <n v="10"/>
    <b v="1"/>
    <s v="music/indie rock"/>
    <n v="1.032"/>
    <n v="51.6"/>
    <x v="4"/>
    <s v="indie rock"/>
    <x v="0"/>
    <d v="2011-01-16T01:51:00"/>
    <x v="2491"/>
    <x v="2491"/>
    <x v="2491"/>
  </r>
  <r>
    <n v="2492"/>
    <s v="SUPER NICE EP 2012"/>
    <s v="We're a band from Hawaii trying to produce our first EP and we need help!"/>
    <x v="20"/>
    <n v="750"/>
    <x v="0"/>
    <x v="0"/>
    <x v="0"/>
    <n v="1339840740"/>
    <n v="1335397188"/>
    <b v="0"/>
    <n v="27"/>
    <b v="1"/>
    <s v="music/indie rock"/>
    <n v="1.25"/>
    <n v="27.777777777777779"/>
    <x v="4"/>
    <s v="indie rock"/>
    <x v="0"/>
    <d v="2012-06-16T09:59:00"/>
    <x v="2492"/>
    <x v="2492"/>
    <x v="2492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x v="0"/>
    <n v="1367208140"/>
    <n v="1363320140"/>
    <b v="0"/>
    <n v="259"/>
    <b v="1"/>
    <s v="music/indie rock"/>
    <n v="1.2869999999999999"/>
    <n v="99.382239382239376"/>
    <x v="4"/>
    <s v="indie rock"/>
    <x v="0"/>
    <d v="2013-04-29T04:02:20"/>
    <x v="2493"/>
    <x v="2493"/>
    <x v="2493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x v="0"/>
    <n v="1337786944"/>
    <n v="1335194944"/>
    <b v="0"/>
    <n v="39"/>
    <b v="1"/>
    <s v="music/indie rock"/>
    <n v="1.0100533333333332"/>
    <n v="38.848205128205123"/>
    <x v="4"/>
    <s v="indie rock"/>
    <x v="0"/>
    <d v="2012-05-23T15:29:04"/>
    <x v="2494"/>
    <x v="2494"/>
    <x v="249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x v="0"/>
    <n v="1339022575"/>
    <n v="1336430575"/>
    <b v="0"/>
    <n v="42"/>
    <b v="1"/>
    <s v="music/indie rock"/>
    <n v="1.2753666666666665"/>
    <n v="45.548809523809524"/>
    <x v="4"/>
    <s v="indie rock"/>
    <x v="0"/>
    <d v="2012-06-06T22:42:55"/>
    <x v="2495"/>
    <x v="2495"/>
    <x v="2495"/>
  </r>
  <r>
    <n v="2496"/>
    <s v="Lynn Haven - The First Album, &quot;Fair Weather Friends&quot;"/>
    <s v="Be a part of making the first Lynn Haven album, &quot;Fair Weather Friends.&quot;"/>
    <x v="12"/>
    <n v="6000"/>
    <x v="0"/>
    <x v="0"/>
    <x v="0"/>
    <n v="1364597692"/>
    <n v="1361577292"/>
    <b v="0"/>
    <n v="10"/>
    <b v="1"/>
    <s v="music/indie rock"/>
    <n v="1"/>
    <n v="600"/>
    <x v="4"/>
    <s v="indie rock"/>
    <x v="0"/>
    <d v="2013-03-29T22:54:52"/>
    <x v="2496"/>
    <x v="2496"/>
    <x v="2496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x v="0"/>
    <n v="1312578338"/>
    <n v="1309986338"/>
    <b v="0"/>
    <n v="56"/>
    <b v="1"/>
    <s v="music/indie rock"/>
    <n v="1.127715"/>
    <n v="80.551071428571419"/>
    <x v="4"/>
    <s v="indie rock"/>
    <x v="0"/>
    <d v="2011-08-05T21:05:38"/>
    <x v="2497"/>
    <x v="2497"/>
    <x v="2497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x v="0"/>
    <n v="1422400387"/>
    <n v="1421190787"/>
    <b v="0"/>
    <n v="20"/>
    <b v="1"/>
    <s v="music/indie rock"/>
    <n v="1.056"/>
    <n v="52.8"/>
    <x v="4"/>
    <s v="indie rock"/>
    <x v="0"/>
    <d v="2015-01-27T23:13:07"/>
    <x v="2498"/>
    <x v="2498"/>
    <x v="2498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x v="0"/>
    <n v="1356976800"/>
    <n v="1352820837"/>
    <b v="0"/>
    <n v="170"/>
    <b v="1"/>
    <s v="music/indie rock"/>
    <n v="2.0262500000000001"/>
    <n v="47.676470588235297"/>
    <x v="4"/>
    <s v="indie rock"/>
    <x v="0"/>
    <d v="2012-12-31T18:00:00"/>
    <x v="2499"/>
    <x v="2499"/>
    <x v="2499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x v="0"/>
    <n v="1340476375"/>
    <n v="1337884375"/>
    <b v="0"/>
    <n v="29"/>
    <b v="1"/>
    <s v="music/indie rock"/>
    <n v="1.1333333333333333"/>
    <n v="23.448275862068964"/>
    <x v="4"/>
    <s v="indie rock"/>
    <x v="0"/>
    <d v="2012-06-23T18:32:55"/>
    <x v="2500"/>
    <x v="2500"/>
    <x v="2500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x v="5"/>
    <n v="1443379104"/>
    <n v="1440787104"/>
    <b v="0"/>
    <n v="7"/>
    <b v="0"/>
    <s v="food/restaurants"/>
    <n v="2.5545454545454545E-2"/>
    <n v="40.142857142857146"/>
    <x v="7"/>
    <s v="restaurants"/>
    <x v="2"/>
    <d v="2015-09-27T18:38:24"/>
    <x v="2501"/>
    <x v="2501"/>
    <x v="2501"/>
  </r>
  <r>
    <n v="2502"/>
    <s v="Cupcake Chaos"/>
    <s v="A small sweet shop featuring the cupcake variety offered by Cupcake Chaos, candy, cotton candy, shakes and malts, located in Dalhart,TX"/>
    <x v="74"/>
    <n v="86"/>
    <x v="2"/>
    <x v="0"/>
    <x v="0"/>
    <n v="1411328918"/>
    <n v="1407440918"/>
    <b v="0"/>
    <n v="5"/>
    <b v="0"/>
    <s v="food/restaurants"/>
    <n v="7.8181818181818181E-4"/>
    <n v="17.2"/>
    <x v="7"/>
    <s v="restaurants"/>
    <x v="2"/>
    <d v="2014-09-21T19:48:38"/>
    <x v="2502"/>
    <x v="2502"/>
    <x v="2502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x v="0"/>
    <n v="1465333560"/>
    <n v="1462743308"/>
    <b v="0"/>
    <n v="0"/>
    <b v="0"/>
    <s v="food/restaurants"/>
    <n v="0"/>
    <n v="0"/>
    <x v="7"/>
    <s v="restaurants"/>
    <x v="2"/>
    <d v="2016-06-07T21:06:00"/>
    <x v="2503"/>
    <x v="2503"/>
    <x v="2503"/>
  </r>
  <r>
    <n v="2504"/>
    <s v="Halal Restaurant and Internet Cafe"/>
    <s v="Halal Restaurant and Internet Cafe 20 percent of profits will go to building masjids."/>
    <x v="19"/>
    <n v="0"/>
    <x v="2"/>
    <x v="0"/>
    <x v="0"/>
    <n v="1416014534"/>
    <n v="1413418934"/>
    <b v="0"/>
    <n v="0"/>
    <b v="0"/>
    <s v="food/restaurants"/>
    <n v="0"/>
    <n v="0"/>
    <x v="7"/>
    <s v="restaurants"/>
    <x v="2"/>
    <d v="2014-11-15T01:22:14"/>
    <x v="2504"/>
    <x v="2504"/>
    <x v="2504"/>
  </r>
  <r>
    <n v="2505"/>
    <s v="PASTATUTION"/>
    <s v="PASTATUTION- The act or practice of engaging in Pasta Making for money.  _x000a__x000a_Help us get the Arcobaleno Pasta Extruder!"/>
    <x v="39"/>
    <n v="0"/>
    <x v="2"/>
    <x v="0"/>
    <x v="0"/>
    <n v="1426292416"/>
    <n v="1423704016"/>
    <b v="0"/>
    <n v="0"/>
    <b v="0"/>
    <s v="food/restaurants"/>
    <n v="0"/>
    <n v="0"/>
    <x v="7"/>
    <s v="restaurants"/>
    <x v="2"/>
    <d v="2015-03-14T00:20:16"/>
    <x v="2505"/>
    <x v="2505"/>
    <x v="2505"/>
  </r>
  <r>
    <n v="2506"/>
    <s v="Bowlz Cafe, Hull"/>
    <s v="Love cereal as much as we do? Then we need your help! We are opening a worldwide cereal cafe, serving the best in imported cereals!"/>
    <x v="10"/>
    <n v="30"/>
    <x v="2"/>
    <x v="1"/>
    <x v="1"/>
    <n v="1443906000"/>
    <n v="1441955269"/>
    <b v="0"/>
    <n v="2"/>
    <b v="0"/>
    <s v="food/restaurants"/>
    <n v="6.0000000000000001E-3"/>
    <n v="15"/>
    <x v="7"/>
    <s v="restaurants"/>
    <x v="2"/>
    <d v="2015-10-03T21:00:00"/>
    <x v="2506"/>
    <x v="2506"/>
    <x v="2506"/>
  </r>
  <r>
    <n v="2507"/>
    <s v="Help Cafe Talavera get a New Kitchen!"/>
    <s v="Unique dishes for a unique city!."/>
    <x v="350"/>
    <n v="0"/>
    <x v="2"/>
    <x v="0"/>
    <x v="0"/>
    <n v="1431308704"/>
    <n v="1428716704"/>
    <b v="0"/>
    <n v="0"/>
    <b v="0"/>
    <s v="food/restaurants"/>
    <n v="0"/>
    <n v="0"/>
    <x v="7"/>
    <s v="restaurants"/>
    <x v="2"/>
    <d v="2015-05-11T01:45:04"/>
    <x v="2507"/>
    <x v="2507"/>
    <x v="2507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x v="0"/>
    <n v="1408056634"/>
    <n v="1405464634"/>
    <b v="0"/>
    <n v="0"/>
    <b v="0"/>
    <s v="food/restaurants"/>
    <n v="0"/>
    <n v="0"/>
    <x v="7"/>
    <s v="restaurants"/>
    <x v="2"/>
    <d v="2014-08-14T22:50:34"/>
    <x v="2508"/>
    <x v="2508"/>
    <x v="2508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x v="1"/>
    <n v="1429554349"/>
    <n v="1424719549"/>
    <b v="0"/>
    <n v="28"/>
    <b v="0"/>
    <s v="food/restaurants"/>
    <n v="1.0526315789473684E-2"/>
    <n v="35.714285714285715"/>
    <x v="7"/>
    <s v="restaurants"/>
    <x v="2"/>
    <d v="2015-04-20T18:25:49"/>
    <x v="2509"/>
    <x v="2509"/>
    <x v="250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x v="0"/>
    <n v="1431647772"/>
    <n v="1426463772"/>
    <b v="0"/>
    <n v="2"/>
    <b v="0"/>
    <s v="food/restaurants"/>
    <n v="1.5E-3"/>
    <n v="37.5"/>
    <x v="7"/>
    <s v="restaurants"/>
    <x v="2"/>
    <d v="2015-05-14T23:56:12"/>
    <x v="2510"/>
    <x v="2510"/>
    <x v="2510"/>
  </r>
  <r>
    <n v="2511"/>
    <s v="loluli's"/>
    <s v="Fresh Fast Food. A bbq ramen bar thats healthy, tasty and made to order right in front of your eyes....... From flame to bowl"/>
    <x v="57"/>
    <n v="0"/>
    <x v="2"/>
    <x v="1"/>
    <x v="1"/>
    <n v="1454323413"/>
    <n v="1451731413"/>
    <b v="0"/>
    <n v="0"/>
    <b v="0"/>
    <s v="food/restaurants"/>
    <n v="0"/>
    <n v="0"/>
    <x v="7"/>
    <s v="restaurants"/>
    <x v="2"/>
    <d v="2016-02-01T10:43:33"/>
    <x v="2511"/>
    <x v="2511"/>
    <x v="2511"/>
  </r>
  <r>
    <n v="2512"/>
    <s v="Somethin' Tasty"/>
    <s v="Somethin' Tasty is a unique coffee, pastry &amp; retail store. We consign from all local sources: pottery, glass &amp; art."/>
    <x v="146"/>
    <n v="0"/>
    <x v="2"/>
    <x v="0"/>
    <x v="0"/>
    <n v="1418504561"/>
    <n v="1417208561"/>
    <b v="0"/>
    <n v="0"/>
    <b v="0"/>
    <s v="food/restaurants"/>
    <n v="0"/>
    <n v="0"/>
    <x v="7"/>
    <s v="restaurants"/>
    <x v="2"/>
    <d v="2014-12-13T21:02:41"/>
    <x v="2512"/>
    <x v="2512"/>
    <x v="2512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x v="3"/>
    <n v="1488067789"/>
    <n v="1482883789"/>
    <b v="0"/>
    <n v="0"/>
    <b v="0"/>
    <s v="food/restaurants"/>
    <n v="0"/>
    <n v="0"/>
    <x v="7"/>
    <s v="restaurants"/>
    <x v="2"/>
    <d v="2017-02-26T00:09:49"/>
    <x v="2513"/>
    <x v="2513"/>
    <x v="2513"/>
  </r>
  <r>
    <n v="2514"/>
    <s v="Lunch For Tots"/>
    <s v="My little cafe has been challenged to provide healthy, fun lunches to kids at a Montessori School. Local/organic as much as possible."/>
    <x v="14"/>
    <n v="210"/>
    <x v="2"/>
    <x v="0"/>
    <x v="0"/>
    <n v="1408526477"/>
    <n v="1407057677"/>
    <b v="0"/>
    <n v="4"/>
    <b v="0"/>
    <s v="food/restaurants"/>
    <n v="1.7500000000000002E-2"/>
    <n v="52.5"/>
    <x v="7"/>
    <s v="restaurants"/>
    <x v="2"/>
    <d v="2014-08-20T09:21:17"/>
    <x v="2514"/>
    <x v="2514"/>
    <x v="251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x v="0"/>
    <n v="1424635753"/>
    <n v="1422043753"/>
    <b v="0"/>
    <n v="12"/>
    <b v="0"/>
    <s v="food/restaurants"/>
    <n v="0.186"/>
    <n v="77.5"/>
    <x v="7"/>
    <s v="restaurants"/>
    <x v="2"/>
    <d v="2015-02-22T20:09:13"/>
    <x v="2515"/>
    <x v="2515"/>
    <x v="2515"/>
  </r>
  <r>
    <n v="2516"/>
    <s v="Morning Glory"/>
    <s v="Hi, everyone my name is Alex, and i want to create not just a cafe spot, but a place that gives everyone a nice warm homey feeling."/>
    <x v="29"/>
    <n v="0"/>
    <x v="2"/>
    <x v="0"/>
    <x v="0"/>
    <n v="1417279252"/>
    <n v="1414683652"/>
    <b v="0"/>
    <n v="0"/>
    <b v="0"/>
    <s v="food/restaurants"/>
    <n v="0"/>
    <n v="0"/>
    <x v="7"/>
    <s v="restaurants"/>
    <x v="2"/>
    <d v="2014-11-29T16:40:52"/>
    <x v="2516"/>
    <x v="2516"/>
    <x v="2516"/>
  </r>
  <r>
    <n v="2517"/>
    <s v="The Canteen"/>
    <s v="KICK START US! Chef-driven dining experience offering a multi-course tasteful and playful menu that hems in familiar seasonal comfort."/>
    <x v="102"/>
    <n v="1767"/>
    <x v="2"/>
    <x v="5"/>
    <x v="5"/>
    <n v="1426788930"/>
    <n v="1424200530"/>
    <b v="0"/>
    <n v="33"/>
    <b v="0"/>
    <s v="food/restaurants"/>
    <n v="9.8166666666666666E-2"/>
    <n v="53.545454545454547"/>
    <x v="7"/>
    <s v="restaurants"/>
    <x v="2"/>
    <d v="2015-03-19T18:15:30"/>
    <x v="2517"/>
    <x v="2517"/>
    <x v="2517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x v="0"/>
    <n v="1415899228"/>
    <n v="1413303628"/>
    <b v="0"/>
    <n v="0"/>
    <b v="0"/>
    <s v="food/restaurants"/>
    <n v="0"/>
    <n v="0"/>
    <x v="7"/>
    <s v="restaurants"/>
    <x v="2"/>
    <d v="2014-11-13T17:20:28"/>
    <x v="2518"/>
    <x v="2518"/>
    <x v="2518"/>
  </r>
  <r>
    <n v="2519"/>
    <s v="Kelli's Kitchen"/>
    <s v="Better than your mom's, better than Cracker Barrel, only at Kelli's Kitchen (all from scratch)."/>
    <x v="60"/>
    <n v="65"/>
    <x v="2"/>
    <x v="0"/>
    <x v="0"/>
    <n v="1405741404"/>
    <n v="1403149404"/>
    <b v="0"/>
    <n v="4"/>
    <b v="0"/>
    <s v="food/restaurants"/>
    <n v="4.3333333333333331E-4"/>
    <n v="16.25"/>
    <x v="7"/>
    <s v="restaurants"/>
    <x v="2"/>
    <d v="2014-07-19T03:43:24"/>
    <x v="2519"/>
    <x v="2519"/>
    <x v="2519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x v="0"/>
    <n v="1476559260"/>
    <n v="1472567085"/>
    <b v="0"/>
    <n v="0"/>
    <b v="0"/>
    <s v="food/restaurants"/>
    <n v="0"/>
    <n v="0"/>
    <x v="7"/>
    <s v="restaurants"/>
    <x v="2"/>
    <d v="2016-10-15T19:21:00"/>
    <x v="2520"/>
    <x v="252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x v="0"/>
    <n v="1444778021"/>
    <n v="1442963621"/>
    <b v="0"/>
    <n v="132"/>
    <b v="1"/>
    <s v="music/classical music"/>
    <n v="1.0948792000000001"/>
    <n v="103.68174242424243"/>
    <x v="4"/>
    <s v="classical music"/>
    <x v="0"/>
    <d v="2015-10-13T23:13:41"/>
    <x v="2521"/>
    <x v="2521"/>
    <x v="252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x v="0"/>
    <n v="1461336720"/>
    <n v="1459431960"/>
    <b v="0"/>
    <n v="27"/>
    <b v="1"/>
    <s v="music/classical music"/>
    <n v="1"/>
    <n v="185.18518518518519"/>
    <x v="4"/>
    <s v="classical music"/>
    <x v="0"/>
    <d v="2016-04-22T14:52:00"/>
    <x v="2522"/>
    <x v="2522"/>
    <x v="2522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x v="0"/>
    <n v="1416270292"/>
    <n v="1413674692"/>
    <b v="0"/>
    <n v="26"/>
    <b v="1"/>
    <s v="music/classical music"/>
    <n v="1.5644444444444445"/>
    <n v="54.153846153846153"/>
    <x v="4"/>
    <s v="classical music"/>
    <x v="0"/>
    <d v="2014-11-18T00:24:52"/>
    <x v="2523"/>
    <x v="2523"/>
    <x v="2523"/>
  </r>
  <r>
    <n v="2524"/>
    <s v="Les Bostonades' First CD"/>
    <s v="We're bringing some of our favorite music from the past 10 years to disc for the first time ever."/>
    <x v="51"/>
    <n v="7620"/>
    <x v="0"/>
    <x v="0"/>
    <x v="0"/>
    <n v="1419136200"/>
    <n v="1416338557"/>
    <b v="0"/>
    <n v="43"/>
    <b v="1"/>
    <s v="music/classical music"/>
    <n v="1.016"/>
    <n v="177.2093023255814"/>
    <x v="4"/>
    <s v="classical music"/>
    <x v="0"/>
    <d v="2014-12-21T04:30:00"/>
    <x v="2524"/>
    <x v="2524"/>
    <x v="2524"/>
  </r>
  <r>
    <n v="2525"/>
    <s v="Jenny &amp; Rossâ”‚To Sing in Germany"/>
    <s v="Husband and wife operatic team specializing in German opera. Fundraising for an audition tour of Germany."/>
    <x v="6"/>
    <n v="8026"/>
    <x v="0"/>
    <x v="0"/>
    <x v="0"/>
    <n v="1340914571"/>
    <n v="1338322571"/>
    <b v="0"/>
    <n v="80"/>
    <b v="1"/>
    <s v="music/classical music"/>
    <n v="1.00325"/>
    <n v="100.325"/>
    <x v="4"/>
    <s v="classical music"/>
    <x v="0"/>
    <d v="2012-06-28T20:16:11"/>
    <x v="2525"/>
    <x v="2525"/>
    <x v="252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x v="0"/>
    <n v="1418014740"/>
    <n v="1415585474"/>
    <b v="0"/>
    <n v="33"/>
    <b v="1"/>
    <s v="music/classical music"/>
    <n v="1.1294999999999999"/>
    <n v="136.90909090909091"/>
    <x v="4"/>
    <s v="classical music"/>
    <x v="0"/>
    <d v="2014-12-08T04:59:00"/>
    <x v="2526"/>
    <x v="2526"/>
    <x v="2526"/>
  </r>
  <r>
    <n v="2527"/>
    <s v="Britten in Song: A Centennial Celebration"/>
    <s v="Five Programs of Benjamin Britten's vocal works featuring over 20 extraordinary vocalists and pianists."/>
    <x v="23"/>
    <n v="4085"/>
    <x v="0"/>
    <x v="0"/>
    <x v="0"/>
    <n v="1382068740"/>
    <n v="1380477691"/>
    <b v="0"/>
    <n v="71"/>
    <b v="1"/>
    <s v="music/classical music"/>
    <n v="1.02125"/>
    <n v="57.535211267605632"/>
    <x v="4"/>
    <s v="classical music"/>
    <x v="0"/>
    <d v="2013-10-18T03:59:00"/>
    <x v="2527"/>
    <x v="2527"/>
    <x v="2527"/>
  </r>
  <r>
    <n v="2528"/>
    <s v="Three Voices"/>
    <s v="I've been offered a contract with HatHut to record Feldman's 'Three Voices', which would be my first solo disc. I need your help!"/>
    <x v="23"/>
    <n v="4289.99"/>
    <x v="0"/>
    <x v="1"/>
    <x v="1"/>
    <n v="1440068400"/>
    <n v="1438459303"/>
    <b v="0"/>
    <n v="81"/>
    <b v="1"/>
    <s v="music/classical music"/>
    <n v="1.0724974999999999"/>
    <n v="52.962839506172834"/>
    <x v="4"/>
    <s v="classical music"/>
    <x v="0"/>
    <d v="2015-08-20T11:00:00"/>
    <x v="2528"/>
    <x v="2528"/>
    <x v="2528"/>
  </r>
  <r>
    <n v="2529"/>
    <s v="UrbanArias is DC's Contemporary Opera Company"/>
    <s v="Opera. Short. New."/>
    <x v="12"/>
    <n v="6257"/>
    <x v="0"/>
    <x v="0"/>
    <x v="0"/>
    <n v="1332636975"/>
    <n v="1328752575"/>
    <b v="0"/>
    <n v="76"/>
    <b v="1"/>
    <s v="music/classical music"/>
    <n v="1.0428333333333333"/>
    <n v="82.328947368421055"/>
    <x v="4"/>
    <s v="classical music"/>
    <x v="0"/>
    <d v="2012-03-25T00:56:15"/>
    <x v="2529"/>
    <x v="2529"/>
    <x v="2529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x v="0"/>
    <n v="1429505400"/>
    <n v="1426711505"/>
    <b v="0"/>
    <n v="48"/>
    <b v="1"/>
    <s v="music/classical music"/>
    <n v="1"/>
    <n v="135.41666666666666"/>
    <x v="4"/>
    <s v="classical music"/>
    <x v="0"/>
    <d v="2015-04-20T04:50:00"/>
    <x v="2530"/>
    <x v="2530"/>
    <x v="2530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x v="0"/>
    <n v="1439611140"/>
    <n v="1437668354"/>
    <b v="0"/>
    <n v="61"/>
    <b v="1"/>
    <s v="music/classical music"/>
    <n v="1.004"/>
    <n v="74.06557377049181"/>
    <x v="4"/>
    <s v="classical music"/>
    <x v="0"/>
    <d v="2015-08-15T03:59:00"/>
    <x v="2531"/>
    <x v="2531"/>
    <x v="2531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x v="0"/>
    <n v="1345148566"/>
    <n v="1342556566"/>
    <b v="0"/>
    <n v="60"/>
    <b v="1"/>
    <s v="music/classical music"/>
    <n v="1.26125"/>
    <n v="84.083333333333329"/>
    <x v="4"/>
    <s v="classical music"/>
    <x v="0"/>
    <d v="2012-08-16T20:22:46"/>
    <x v="2532"/>
    <x v="2532"/>
    <x v="2532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x v="0"/>
    <n v="1362160868"/>
    <n v="1359568911"/>
    <b v="0"/>
    <n v="136"/>
    <b v="1"/>
    <s v="music/classical music"/>
    <n v="1.1066666666666667"/>
    <n v="61.029411764705884"/>
    <x v="4"/>
    <s v="classical music"/>
    <x v="0"/>
    <d v="2013-03-01T18:01:08"/>
    <x v="2533"/>
    <x v="2533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x v="0"/>
    <n v="1262325600"/>
    <n v="1257871712"/>
    <b v="0"/>
    <n v="14"/>
    <b v="1"/>
    <s v="music/classical music"/>
    <n v="1.05"/>
    <n v="150"/>
    <x v="4"/>
    <s v="classical music"/>
    <x v="0"/>
    <d v="2010-01-01T06:00:00"/>
    <x v="2534"/>
    <x v="2534"/>
    <x v="2534"/>
  </r>
  <r>
    <n v="2535"/>
    <s v="Mark Hayes Requiem Recording"/>
    <s v="Mark Hayes: Requiem Recording"/>
    <x v="22"/>
    <n v="20755"/>
    <x v="0"/>
    <x v="0"/>
    <x v="0"/>
    <n v="1417463945"/>
    <n v="1414781945"/>
    <b v="0"/>
    <n v="78"/>
    <b v="1"/>
    <s v="music/classical music"/>
    <n v="1.03775"/>
    <n v="266.08974358974359"/>
    <x v="4"/>
    <s v="classical music"/>
    <x v="0"/>
    <d v="2014-12-01T19:59:05"/>
    <x v="2535"/>
    <x v="2535"/>
    <x v="25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x v="0"/>
    <n v="1375151566"/>
    <n v="1373337166"/>
    <b v="0"/>
    <n v="4"/>
    <b v="1"/>
    <s v="music/classical music"/>
    <n v="1.1599999999999999"/>
    <n v="7.25"/>
    <x v="4"/>
    <s v="classical music"/>
    <x v="0"/>
    <d v="2013-07-30T02:32:46"/>
    <x v="2536"/>
    <x v="2536"/>
    <x v="253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x v="0"/>
    <n v="1312212855"/>
    <n v="1307028855"/>
    <b v="0"/>
    <n v="11"/>
    <b v="1"/>
    <s v="music/classical music"/>
    <n v="1.1000000000000001"/>
    <n v="100"/>
    <x v="4"/>
    <s v="classical music"/>
    <x v="0"/>
    <d v="2011-08-01T15:34:15"/>
    <x v="2537"/>
    <x v="2537"/>
    <x v="2537"/>
  </r>
  <r>
    <n v="2538"/>
    <s v="Me, Myself and Albinoni"/>
    <s v="I will record 2 of Tomaso Albinoni's concertos for 2 oboes playing both parts myself."/>
    <x v="102"/>
    <n v="20343.169999999998"/>
    <x v="0"/>
    <x v="0"/>
    <x v="0"/>
    <n v="1361681940"/>
    <n v="1359029661"/>
    <b v="0"/>
    <n v="185"/>
    <b v="1"/>
    <s v="music/classical music"/>
    <n v="1.130176111111111"/>
    <n v="109.96308108108107"/>
    <x v="4"/>
    <s v="classical music"/>
    <x v="0"/>
    <d v="2013-02-24T04:59:00"/>
    <x v="2538"/>
    <x v="2538"/>
    <x v="2538"/>
  </r>
  <r>
    <n v="2539"/>
    <s v="The Flying Gambas"/>
    <s v="Help ABS Academy musicians get their cellos, gambas, &amp; contrabasses to San Francisco by supporting their instruments' travel."/>
    <x v="3"/>
    <n v="10025"/>
    <x v="0"/>
    <x v="0"/>
    <x v="0"/>
    <n v="1422913152"/>
    <n v="1417729152"/>
    <b v="0"/>
    <n v="59"/>
    <b v="1"/>
    <s v="music/classical music"/>
    <n v="1.0024999999999999"/>
    <n v="169.91525423728814"/>
    <x v="4"/>
    <s v="classical music"/>
    <x v="0"/>
    <d v="2015-02-02T21:39:12"/>
    <x v="2539"/>
    <x v="2539"/>
    <x v="2539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x v="0"/>
    <n v="1319904721"/>
    <n v="1314720721"/>
    <b v="0"/>
    <n v="27"/>
    <b v="1"/>
    <s v="music/classical music"/>
    <n v="1.034"/>
    <n v="95.740740740740748"/>
    <x v="4"/>
    <s v="classical music"/>
    <x v="0"/>
    <d v="2011-10-29T16:12:01"/>
    <x v="2540"/>
    <x v="2540"/>
    <x v="2540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x v="1"/>
    <n v="1380192418"/>
    <n v="1375008418"/>
    <b v="0"/>
    <n v="63"/>
    <b v="1"/>
    <s v="music/classical music"/>
    <n v="1.0702857142857143"/>
    <n v="59.460317460317462"/>
    <x v="4"/>
    <s v="classical music"/>
    <x v="0"/>
    <d v="2013-09-26T10:46:58"/>
    <x v="2541"/>
    <x v="2541"/>
    <x v="2541"/>
  </r>
  <r>
    <n v="2542"/>
    <s v="Classical Music by Marquita"/>
    <s v="Marquita Renee Ntim records her first Classical Album, complete with her playing the viola, cello and singing opera."/>
    <x v="176"/>
    <n v="725"/>
    <x v="0"/>
    <x v="0"/>
    <x v="0"/>
    <n v="1380599940"/>
    <n v="1377252857"/>
    <b v="0"/>
    <n v="13"/>
    <b v="1"/>
    <s v="music/classical music"/>
    <n v="1.0357142857142858"/>
    <n v="55.769230769230766"/>
    <x v="4"/>
    <s v="classical music"/>
    <x v="0"/>
    <d v="2013-10-01T03:59:00"/>
    <x v="2542"/>
    <x v="2542"/>
    <x v="2542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x v="0"/>
    <n v="1293937200"/>
    <n v="1291257298"/>
    <b v="0"/>
    <n v="13"/>
    <b v="1"/>
    <s v="music/classical music"/>
    <n v="1.5640000000000001"/>
    <n v="30.076923076923077"/>
    <x v="4"/>
    <s v="classical music"/>
    <x v="0"/>
    <d v="2011-01-02T03:00:00"/>
    <x v="2543"/>
    <x v="2543"/>
    <x v="2543"/>
  </r>
  <r>
    <n v="2544"/>
    <s v="Singing City Children's Choir"/>
    <s v="Bringing choral music and performance opportunities to under-served youth in West Philadelphia"/>
    <x v="10"/>
    <n v="5041"/>
    <x v="0"/>
    <x v="0"/>
    <x v="0"/>
    <n v="1341750569"/>
    <n v="1339158569"/>
    <b v="0"/>
    <n v="57"/>
    <b v="1"/>
    <s v="music/classical music"/>
    <n v="1.0082"/>
    <n v="88.438596491228068"/>
    <x v="4"/>
    <s v="classical music"/>
    <x v="0"/>
    <d v="2012-07-08T12:29:29"/>
    <x v="2544"/>
    <x v="2544"/>
    <x v="2544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x v="0"/>
    <n v="1424997000"/>
    <n v="1421983138"/>
    <b v="0"/>
    <n v="61"/>
    <b v="1"/>
    <s v="music/classical music"/>
    <n v="1.9530000000000001"/>
    <n v="64.032786885245898"/>
    <x v="4"/>
    <s v="classical music"/>
    <x v="0"/>
    <d v="2015-02-27T00:30:00"/>
    <x v="2545"/>
    <x v="2545"/>
    <x v="254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x v="0"/>
    <n v="1380949200"/>
    <n v="1378586179"/>
    <b v="0"/>
    <n v="65"/>
    <b v="1"/>
    <s v="music/classical music"/>
    <n v="1.1171428571428572"/>
    <n v="60.153846153846153"/>
    <x v="4"/>
    <s v="classical music"/>
    <x v="0"/>
    <d v="2013-10-05T05:00:00"/>
    <x v="2546"/>
    <x v="2546"/>
    <x v="2546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x v="0"/>
    <n v="1333560803"/>
    <n v="1330972403"/>
    <b v="0"/>
    <n v="134"/>
    <b v="1"/>
    <s v="music/classical music"/>
    <n v="1.1985454545454546"/>
    <n v="49.194029850746269"/>
    <x v="4"/>
    <s v="classical music"/>
    <x v="0"/>
    <d v="2012-04-04T17:33:23"/>
    <x v="2547"/>
    <x v="2547"/>
    <x v="2547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x v="3"/>
    <n v="1475209620"/>
    <n v="1473087637"/>
    <b v="0"/>
    <n v="37"/>
    <b v="1"/>
    <s v="music/classical music"/>
    <n v="1.0185"/>
    <n v="165.16216216216216"/>
    <x v="4"/>
    <s v="classical music"/>
    <x v="0"/>
    <d v="2016-09-30T04:27:00"/>
    <x v="2548"/>
    <x v="2548"/>
    <x v="2548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x v="1"/>
    <n v="1370019600"/>
    <n v="1366999870"/>
    <b v="0"/>
    <n v="37"/>
    <b v="1"/>
    <s v="music/classical music"/>
    <n v="1.0280254777070064"/>
    <n v="43.621621621621621"/>
    <x v="4"/>
    <s v="classical music"/>
    <x v="0"/>
    <d v="2013-05-31T17:00:00"/>
    <x v="2549"/>
    <x v="2549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x v="0"/>
    <n v="1444276740"/>
    <n v="1439392406"/>
    <b v="0"/>
    <n v="150"/>
    <b v="1"/>
    <s v="music/classical music"/>
    <n v="1.0084615384615385"/>
    <n v="43.7"/>
    <x v="4"/>
    <s v="classical music"/>
    <x v="0"/>
    <d v="2015-10-08T03:59:00"/>
    <x v="2550"/>
    <x v="2550"/>
    <x v="255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x v="0"/>
    <n v="1332362880"/>
    <n v="1329890585"/>
    <b v="0"/>
    <n v="56"/>
    <b v="1"/>
    <s v="music/classical music"/>
    <n v="1.0273469387755103"/>
    <n v="67.419642857142861"/>
    <x v="4"/>
    <s v="classical music"/>
    <x v="0"/>
    <d v="2012-03-21T20:48:00"/>
    <x v="2551"/>
    <x v="2551"/>
    <x v="2551"/>
  </r>
  <r>
    <n v="2552"/>
    <s v="DAVID, The Oratorio"/>
    <s v="World Premiere of a new oratorio with chorus, soloists, and orchestra, based on the Old Testament king and prophet, DAVID"/>
    <x v="9"/>
    <n v="3195"/>
    <x v="0"/>
    <x v="0"/>
    <x v="0"/>
    <n v="1488741981"/>
    <n v="1486149981"/>
    <b v="0"/>
    <n v="18"/>
    <b v="1"/>
    <s v="music/classical music"/>
    <n v="1.0649999999999999"/>
    <n v="177.5"/>
    <x v="4"/>
    <s v="classical music"/>
    <x v="0"/>
    <d v="2017-03-05T19:26:21"/>
    <x v="2552"/>
    <x v="2552"/>
    <x v="2552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x v="0"/>
    <n v="1348202807"/>
    <n v="1343018807"/>
    <b v="0"/>
    <n v="60"/>
    <b v="1"/>
    <s v="music/classical music"/>
    <n v="1.5553333333333332"/>
    <n v="38.883333333333333"/>
    <x v="4"/>
    <s v="classical music"/>
    <x v="0"/>
    <d v="2012-09-21T04:46:47"/>
    <x v="2553"/>
    <x v="2553"/>
    <x v="2553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x v="0"/>
    <n v="1433131140"/>
    <n v="1430445163"/>
    <b v="0"/>
    <n v="67"/>
    <b v="1"/>
    <s v="music/classical music"/>
    <n v="1.228"/>
    <n v="54.985074626865675"/>
    <x v="4"/>
    <s v="classical music"/>
    <x v="0"/>
    <d v="2015-06-01T03:59:00"/>
    <x v="2554"/>
    <x v="2554"/>
    <x v="2554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x v="0"/>
    <n v="1338219793"/>
    <n v="1335541393"/>
    <b v="0"/>
    <n v="35"/>
    <b v="1"/>
    <s v="music/classical music"/>
    <n v="1.0734999999999999"/>
    <n v="61.342857142857142"/>
    <x v="4"/>
    <s v="classical music"/>
    <x v="0"/>
    <d v="2012-05-28T15:43:13"/>
    <x v="2555"/>
    <x v="2555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x v="0"/>
    <n v="1356392857"/>
    <n v="1352504857"/>
    <b v="0"/>
    <n v="34"/>
    <b v="1"/>
    <s v="music/classical music"/>
    <n v="1.0550335570469798"/>
    <n v="23.117647058823529"/>
    <x v="4"/>
    <s v="classical music"/>
    <x v="0"/>
    <d v="2012-12-24T23:47:37"/>
    <x v="2556"/>
    <x v="2556"/>
    <x v="2556"/>
  </r>
  <r>
    <n v="2557"/>
    <s v="European Tour"/>
    <s v="Raising money for our concert tour of Switzerland and Germany in June/July 2014"/>
    <x v="42"/>
    <n v="1066"/>
    <x v="0"/>
    <x v="1"/>
    <x v="1"/>
    <n v="1400176386"/>
    <n v="1397584386"/>
    <b v="0"/>
    <n v="36"/>
    <b v="1"/>
    <s v="music/classical music"/>
    <n v="1.1844444444444444"/>
    <n v="29.611111111111111"/>
    <x v="4"/>
    <s v="classical music"/>
    <x v="0"/>
    <d v="2014-05-15T17:53:06"/>
    <x v="2557"/>
    <x v="2557"/>
    <x v="2557"/>
  </r>
  <r>
    <n v="2558"/>
    <s v="Hopkins Sinfonia 2015 Season"/>
    <s v="The Hopkins Sinfonia is looking for your support to run our 2015 Season made up of five concerts."/>
    <x v="21"/>
    <n v="1361"/>
    <x v="0"/>
    <x v="2"/>
    <x v="2"/>
    <n v="1430488740"/>
    <n v="1427747906"/>
    <b v="0"/>
    <n v="18"/>
    <b v="1"/>
    <s v="music/classical music"/>
    <n v="1.0888"/>
    <n v="75.611111111111114"/>
    <x v="4"/>
    <s v="classical music"/>
    <x v="0"/>
    <d v="2015-05-01T13:59:00"/>
    <x v="2558"/>
    <x v="2558"/>
    <x v="2558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x v="0"/>
    <n v="1321385820"/>
    <n v="1318539484"/>
    <b v="0"/>
    <n v="25"/>
    <b v="1"/>
    <s v="music/classical music"/>
    <n v="1.1125"/>
    <n v="35.6"/>
    <x v="4"/>
    <s v="classical music"/>
    <x v="0"/>
    <d v="2011-11-15T19:37:00"/>
    <x v="2559"/>
    <x v="2559"/>
    <x v="2559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x v="1"/>
    <n v="1425682174"/>
    <n v="1423090174"/>
    <b v="0"/>
    <n v="21"/>
    <b v="1"/>
    <s v="music/classical music"/>
    <n v="1.0009999999999999"/>
    <n v="143"/>
    <x v="4"/>
    <s v="classical music"/>
    <x v="0"/>
    <d v="2015-03-06T22:49:34"/>
    <x v="2560"/>
    <x v="2560"/>
    <x v="2560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x v="5"/>
    <n v="1444740089"/>
    <n v="1442148089"/>
    <b v="0"/>
    <n v="0"/>
    <b v="0"/>
    <s v="food/food trucks"/>
    <n v="0"/>
    <n v="0"/>
    <x v="7"/>
    <s v="food trucks"/>
    <x v="1"/>
    <d v="2015-10-13T12:41:29"/>
    <x v="2561"/>
    <x v="2561"/>
    <x v="2561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x v="3"/>
    <n v="1476189339"/>
    <n v="1471005339"/>
    <b v="0"/>
    <n v="3"/>
    <b v="0"/>
    <s v="food/food trucks"/>
    <n v="7.4999999999999997E-3"/>
    <n v="25"/>
    <x v="7"/>
    <s v="food trucks"/>
    <x v="1"/>
    <d v="2016-10-11T12:35:39"/>
    <x v="2562"/>
    <x v="2562"/>
    <x v="2562"/>
  </r>
  <r>
    <n v="2563"/>
    <s v="Phoenix Pearl Boba Tea Truck (Canceled)"/>
    <s v="Michigan based bubble tea and specialty ice cream food truck"/>
    <x v="22"/>
    <n v="0"/>
    <x v="1"/>
    <x v="0"/>
    <x v="0"/>
    <n v="1438226451"/>
    <n v="1433042451"/>
    <b v="0"/>
    <n v="0"/>
    <b v="0"/>
    <s v="food/food trucks"/>
    <n v="0"/>
    <n v="0"/>
    <x v="7"/>
    <s v="food trucks"/>
    <x v="1"/>
    <d v="2015-07-30T03:20:51"/>
    <x v="2563"/>
    <x v="2563"/>
    <x v="2563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x v="5"/>
    <n v="1406854699"/>
    <n v="1404262699"/>
    <b v="0"/>
    <n v="0"/>
    <b v="0"/>
    <s v="food/food trucks"/>
    <n v="0"/>
    <n v="0"/>
    <x v="7"/>
    <s v="food trucks"/>
    <x v="1"/>
    <d v="2014-08-01T00:58:19"/>
    <x v="2564"/>
    <x v="2564"/>
    <x v="2564"/>
  </r>
  <r>
    <n v="2565"/>
    <s v="The Sketchy Pelican (Canceled)"/>
    <s v="The Sketchy Pelican. Is my vision to bring raw, honest, soulful, creative, thoght provoking cuisine to food truck form"/>
    <x v="3"/>
    <n v="100"/>
    <x v="1"/>
    <x v="0"/>
    <x v="0"/>
    <n v="1462827000"/>
    <n v="1457710589"/>
    <b v="0"/>
    <n v="1"/>
    <b v="0"/>
    <s v="food/food trucks"/>
    <n v="0.01"/>
    <n v="100"/>
    <x v="7"/>
    <s v="food trucks"/>
    <x v="1"/>
    <d v="2016-05-09T20:50:00"/>
    <x v="2565"/>
    <x v="2565"/>
    <x v="2565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x v="0"/>
    <n v="1408663948"/>
    <n v="1406071948"/>
    <b v="0"/>
    <n v="0"/>
    <b v="0"/>
    <s v="food/food trucks"/>
    <n v="0"/>
    <n v="0"/>
    <x v="7"/>
    <s v="food trucks"/>
    <x v="1"/>
    <d v="2014-08-21T23:32:28"/>
    <x v="2566"/>
    <x v="2566"/>
    <x v="2566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x v="0"/>
    <n v="1429823138"/>
    <n v="1427231138"/>
    <b v="0"/>
    <n v="2"/>
    <b v="0"/>
    <s v="food/food trucks"/>
    <n v="2.6666666666666666E-3"/>
    <n v="60"/>
    <x v="7"/>
    <s v="food trucks"/>
    <x v="1"/>
    <d v="2015-04-23T21:05:38"/>
    <x v="2567"/>
    <x v="2567"/>
    <x v="2567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x v="1"/>
    <n v="1472745594"/>
    <n v="1470153594"/>
    <b v="0"/>
    <n v="1"/>
    <b v="0"/>
    <s v="food/food trucks"/>
    <n v="5.0000000000000001E-3"/>
    <n v="50"/>
    <x v="7"/>
    <s v="food trucks"/>
    <x v="1"/>
    <d v="2016-09-01T15:59:54"/>
    <x v="2568"/>
    <x v="2568"/>
    <x v="2568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x v="0"/>
    <n v="1442457112"/>
    <n v="1439865112"/>
    <b v="0"/>
    <n v="2"/>
    <b v="0"/>
    <s v="food/food trucks"/>
    <n v="2.2307692307692306E-2"/>
    <n v="72.5"/>
    <x v="7"/>
    <s v="food trucks"/>
    <x v="1"/>
    <d v="2015-09-17T02:31:52"/>
    <x v="2569"/>
    <x v="2569"/>
    <x v="256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x v="0"/>
    <n v="1486590035"/>
    <n v="1483998035"/>
    <b v="0"/>
    <n v="2"/>
    <b v="0"/>
    <s v="food/food trucks"/>
    <n v="8.4285714285714294E-3"/>
    <n v="29.5"/>
    <x v="7"/>
    <s v="food trucks"/>
    <x v="1"/>
    <d v="2017-02-08T21:40:35"/>
    <x v="2570"/>
    <x v="2570"/>
    <x v="2570"/>
  </r>
  <r>
    <n v="2571"/>
    <s v="Coco Bowls (Canceled)"/>
    <s v="Perth locals who dream of opening a health food van, and serving treats that not only taste amazing but also benefit your body."/>
    <x v="57"/>
    <n v="250"/>
    <x v="1"/>
    <x v="2"/>
    <x v="2"/>
    <n v="1463645521"/>
    <n v="1458461521"/>
    <b v="0"/>
    <n v="4"/>
    <b v="0"/>
    <s v="food/food trucks"/>
    <n v="2.5000000000000001E-3"/>
    <n v="62.5"/>
    <x v="7"/>
    <s v="food trucks"/>
    <x v="1"/>
    <d v="2016-05-19T08:12:01"/>
    <x v="2571"/>
    <x v="2571"/>
    <x v="2571"/>
  </r>
  <r>
    <n v="2572"/>
    <s v="A Dream of Naughty Nachos (Canceled)"/>
    <s v="Mesquite smoked brisket nachos, food truck style, with homemade salsa to make your taste buds dance."/>
    <x v="11"/>
    <n v="0"/>
    <x v="1"/>
    <x v="0"/>
    <x v="0"/>
    <n v="1428893517"/>
    <n v="1426301517"/>
    <b v="0"/>
    <n v="0"/>
    <b v="0"/>
    <s v="food/food trucks"/>
    <n v="0"/>
    <n v="0"/>
    <x v="7"/>
    <s v="food trucks"/>
    <x v="1"/>
    <d v="2015-04-13T02:51:57"/>
    <x v="2572"/>
    <x v="2572"/>
    <x v="2572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x v="0"/>
    <n v="1408803149"/>
    <n v="1404915149"/>
    <b v="0"/>
    <n v="0"/>
    <b v="0"/>
    <s v="food/food trucks"/>
    <n v="0"/>
    <n v="0"/>
    <x v="7"/>
    <s v="food trucks"/>
    <x v="1"/>
    <d v="2014-08-23T14:12:29"/>
    <x v="2573"/>
    <x v="2573"/>
    <x v="257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x v="0"/>
    <n v="1463600945"/>
    <n v="1461786545"/>
    <b v="0"/>
    <n v="0"/>
    <b v="0"/>
    <s v="food/food trucks"/>
    <n v="0"/>
    <n v="0"/>
    <x v="7"/>
    <s v="food trucks"/>
    <x v="1"/>
    <d v="2016-05-18T19:49:05"/>
    <x v="2574"/>
    <x v="2574"/>
    <x v="2574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x v="0"/>
    <n v="1421030194"/>
    <n v="1418438194"/>
    <b v="0"/>
    <n v="0"/>
    <b v="0"/>
    <s v="food/food trucks"/>
    <n v="0"/>
    <n v="0"/>
    <x v="7"/>
    <s v="food trucks"/>
    <x v="1"/>
    <d v="2015-01-12T02:36:34"/>
    <x v="2575"/>
    <x v="2575"/>
    <x v="2575"/>
  </r>
  <r>
    <n v="2576"/>
    <s v="2 Go Fast Food (Canceled)"/>
    <s v="A New Twist with an American and Philippine fast food Mobile Trailer."/>
    <x v="3"/>
    <n v="0"/>
    <x v="1"/>
    <x v="0"/>
    <x v="0"/>
    <n v="1428707647"/>
    <n v="1424823247"/>
    <b v="0"/>
    <n v="0"/>
    <b v="0"/>
    <s v="food/food trucks"/>
    <n v="0"/>
    <n v="0"/>
    <x v="7"/>
    <s v="food trucks"/>
    <x v="1"/>
    <d v="2015-04-10T23:14:07"/>
    <x v="2576"/>
    <x v="2576"/>
    <x v="2576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x v="0"/>
    <n v="1407181297"/>
    <n v="1405021297"/>
    <b v="0"/>
    <n v="0"/>
    <b v="0"/>
    <s v="food/food trucks"/>
    <n v="0"/>
    <n v="0"/>
    <x v="7"/>
    <s v="food trucks"/>
    <x v="1"/>
    <d v="2014-08-04T19:41:37"/>
    <x v="2577"/>
    <x v="257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x v="0"/>
    <n v="1444410000"/>
    <n v="1440203579"/>
    <b v="0"/>
    <n v="0"/>
    <b v="0"/>
    <s v="food/food trucks"/>
    <n v="0"/>
    <n v="0"/>
    <x v="7"/>
    <s v="food trucks"/>
    <x v="1"/>
    <d v="2015-10-09T17:00:00"/>
    <x v="2578"/>
    <x v="2578"/>
    <x v="2578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x v="0"/>
    <n v="1410810903"/>
    <n v="1405626903"/>
    <b v="0"/>
    <n v="12"/>
    <b v="0"/>
    <s v="food/food trucks"/>
    <n v="1.3849999999999999E-3"/>
    <n v="23.083333333333332"/>
    <x v="7"/>
    <s v="food trucks"/>
    <x v="1"/>
    <d v="2014-09-15T19:55:03"/>
    <x v="2579"/>
    <x v="2579"/>
    <x v="257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x v="0"/>
    <n v="1431745200"/>
    <n v="1429170603"/>
    <b v="0"/>
    <n v="2"/>
    <b v="0"/>
    <s v="food/food trucks"/>
    <n v="6.0000000000000001E-3"/>
    <n v="25.5"/>
    <x v="7"/>
    <s v="food trucks"/>
    <x v="1"/>
    <d v="2015-05-16T03:00:00"/>
    <x v="2580"/>
    <x v="2580"/>
    <x v="2580"/>
  </r>
  <r>
    <n v="2581"/>
    <s v="A Flying Sausage Food Truck"/>
    <s v="Creating a Food Truck to bring gourmet sausage sliders to Jacksonville, FL for breakfast, lunch, and special events."/>
    <x v="10"/>
    <n v="530"/>
    <x v="2"/>
    <x v="0"/>
    <x v="0"/>
    <n v="1447689898"/>
    <n v="1445094298"/>
    <b v="0"/>
    <n v="11"/>
    <b v="0"/>
    <s v="food/food trucks"/>
    <n v="0.106"/>
    <n v="48.18181818181818"/>
    <x v="7"/>
    <s v="food trucks"/>
    <x v="2"/>
    <d v="2015-11-16T16:04:58"/>
    <x v="2581"/>
    <x v="2581"/>
    <x v="2581"/>
  </r>
  <r>
    <n v="2582"/>
    <s v="Drunken Wings"/>
    <s v="The place where chicken meets liquor for the first time!"/>
    <x v="161"/>
    <n v="1"/>
    <x v="2"/>
    <x v="0"/>
    <x v="0"/>
    <n v="1477784634"/>
    <n v="1475192634"/>
    <b v="0"/>
    <n v="1"/>
    <b v="0"/>
    <s v="food/food trucks"/>
    <n v="1.1111111111111112E-5"/>
    <n v="1"/>
    <x v="7"/>
    <s v="food trucks"/>
    <x v="2"/>
    <d v="2016-10-29T23:43:54"/>
    <x v="2582"/>
    <x v="2582"/>
    <x v="2582"/>
  </r>
  <r>
    <n v="2583"/>
    <s v="Crazy Daisy Food Truck"/>
    <s v="Crazy Daisy will become the newest member of the food truck distributors in Kansas City, Missouri."/>
    <x v="28"/>
    <n v="5"/>
    <x v="2"/>
    <x v="0"/>
    <x v="0"/>
    <n v="1426526880"/>
    <n v="1421346480"/>
    <b v="0"/>
    <n v="5"/>
    <b v="0"/>
    <s v="food/food trucks"/>
    <n v="5.0000000000000001E-3"/>
    <n v="1"/>
    <x v="7"/>
    <s v="food trucks"/>
    <x v="2"/>
    <d v="2015-03-16T17:28:00"/>
    <x v="2583"/>
    <x v="2583"/>
    <x v="2583"/>
  </r>
  <r>
    <n v="2584"/>
    <s v="Culinary Arts Food Truck Style"/>
    <s v="Bringing quality food to the masses using local premium ingredients, but at a food truck price!"/>
    <x v="3"/>
    <n v="0"/>
    <x v="2"/>
    <x v="0"/>
    <x v="0"/>
    <n v="1434341369"/>
    <n v="1431749369"/>
    <b v="0"/>
    <n v="0"/>
    <b v="0"/>
    <s v="food/food trucks"/>
    <n v="0"/>
    <n v="0"/>
    <x v="7"/>
    <s v="food trucks"/>
    <x v="2"/>
    <d v="2015-06-15T04:09:29"/>
    <x v="2584"/>
    <x v="2584"/>
    <x v="2584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x v="0"/>
    <n v="1404601632"/>
    <n v="1402009632"/>
    <b v="0"/>
    <n v="1"/>
    <b v="0"/>
    <s v="food/food trucks"/>
    <n v="1.6666666666666668E-3"/>
    <n v="50"/>
    <x v="7"/>
    <s v="food trucks"/>
    <x v="2"/>
    <d v="2014-07-05T23:07:12"/>
    <x v="2585"/>
    <x v="2585"/>
    <x v="2585"/>
  </r>
  <r>
    <n v="2586"/>
    <s v="Inspire Healthy Eating"/>
    <s v="I would like to bring fresh salad and food to the streets of London at a reasonable price."/>
    <x v="9"/>
    <n v="5"/>
    <x v="2"/>
    <x v="1"/>
    <x v="1"/>
    <n v="1451030136"/>
    <n v="1448438136"/>
    <b v="0"/>
    <n v="1"/>
    <b v="0"/>
    <s v="food/food trucks"/>
    <n v="1.6666666666666668E-3"/>
    <n v="5"/>
    <x v="7"/>
    <s v="food trucks"/>
    <x v="2"/>
    <d v="2015-12-25T07:55:36"/>
    <x v="2586"/>
    <x v="2586"/>
    <x v="258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x v="0"/>
    <n v="1451491953"/>
    <n v="1448899953"/>
    <b v="0"/>
    <n v="6"/>
    <b v="0"/>
    <s v="food/food trucks"/>
    <n v="2.4340000000000001E-2"/>
    <n v="202.83333333333334"/>
    <x v="7"/>
    <s v="food trucks"/>
    <x v="2"/>
    <d v="2015-12-30T16:12:33"/>
    <x v="2587"/>
    <x v="2587"/>
    <x v="2587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x v="0"/>
    <n v="1427807640"/>
    <n v="1423325626"/>
    <b v="0"/>
    <n v="8"/>
    <b v="0"/>
    <s v="food/food trucks"/>
    <n v="3.8833333333333331E-2"/>
    <n v="29.125"/>
    <x v="7"/>
    <s v="food trucks"/>
    <x v="2"/>
    <d v="2015-03-31T13:14:00"/>
    <x v="2588"/>
    <x v="2588"/>
    <x v="2588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x v="7"/>
    <n v="1458733927"/>
    <n v="1456145527"/>
    <b v="0"/>
    <n v="1"/>
    <b v="0"/>
    <s v="food/food trucks"/>
    <n v="1E-4"/>
    <n v="5"/>
    <x v="7"/>
    <s v="food trucks"/>
    <x v="2"/>
    <d v="2016-03-23T11:52:07"/>
    <x v="2589"/>
    <x v="2589"/>
    <x v="258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x v="2"/>
    <n v="1453817297"/>
    <n v="1453212497"/>
    <b v="0"/>
    <n v="0"/>
    <b v="0"/>
    <s v="food/food trucks"/>
    <n v="0"/>
    <n v="0"/>
    <x v="7"/>
    <s v="food trucks"/>
    <x v="2"/>
    <d v="2016-01-26T14:08:17"/>
    <x v="2590"/>
    <x v="2590"/>
    <x v="2590"/>
  </r>
  <r>
    <n v="2591"/>
    <s v="patent pending"/>
    <s v="Hi everyone I am a 26 year old single mom trying to start her own food business! I need to first afford the patent to reveal more!"/>
    <x v="15"/>
    <n v="26"/>
    <x v="2"/>
    <x v="0"/>
    <x v="0"/>
    <n v="1457901924"/>
    <n v="1452721524"/>
    <b v="0"/>
    <n v="2"/>
    <b v="0"/>
    <s v="food/food trucks"/>
    <n v="1.7333333333333333E-2"/>
    <n v="13"/>
    <x v="7"/>
    <s v="food trucks"/>
    <x v="2"/>
    <d v="2016-03-13T20:45:24"/>
    <x v="2591"/>
    <x v="2591"/>
    <x v="2591"/>
  </r>
  <r>
    <n v="2592"/>
    <s v="El Carte 303"/>
    <s v="El Carte is revolutionizing the food truck industry. Meet the new food trike. #oneandonly  we going to spread the awesomeness all over!"/>
    <x v="11"/>
    <n v="50"/>
    <x v="2"/>
    <x v="0"/>
    <x v="0"/>
    <n v="1412536421"/>
    <n v="1409944421"/>
    <b v="0"/>
    <n v="1"/>
    <b v="0"/>
    <s v="food/food trucks"/>
    <n v="1.6666666666666668E-3"/>
    <n v="50"/>
    <x v="7"/>
    <s v="food trucks"/>
    <x v="2"/>
    <d v="2014-10-05T19:13:41"/>
    <x v="2592"/>
    <x v="2592"/>
    <x v="2592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x v="0"/>
    <n v="1429993026"/>
    <n v="1427401026"/>
    <b v="0"/>
    <n v="0"/>
    <b v="0"/>
    <s v="food/food trucks"/>
    <n v="0"/>
    <n v="0"/>
    <x v="7"/>
    <s v="food trucks"/>
    <x v="2"/>
    <d v="2015-04-25T20:17:06"/>
    <x v="2593"/>
    <x v="2593"/>
    <x v="2593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x v="0"/>
    <n v="1407453228"/>
    <n v="1404861228"/>
    <b v="0"/>
    <n v="1"/>
    <b v="0"/>
    <s v="food/food trucks"/>
    <n v="1.2500000000000001E-5"/>
    <n v="1"/>
    <x v="7"/>
    <s v="food trucks"/>
    <x v="2"/>
    <d v="2014-08-07T23:13:48"/>
    <x v="2594"/>
    <x v="2594"/>
    <x v="2594"/>
  </r>
  <r>
    <n v="2595"/>
    <s v="Food Truck for Little Fox Bakery"/>
    <s v="Looking to put the best baked goods in Bowling Green on wheels"/>
    <x v="36"/>
    <n v="1825"/>
    <x v="2"/>
    <x v="0"/>
    <x v="0"/>
    <n v="1487915500"/>
    <n v="1485323500"/>
    <b v="0"/>
    <n v="19"/>
    <b v="0"/>
    <s v="food/food trucks"/>
    <n v="0.12166666666666667"/>
    <n v="96.05263157894737"/>
    <x v="7"/>
    <s v="food trucks"/>
    <x v="2"/>
    <d v="2017-02-24T05:51:40"/>
    <x v="2595"/>
    <x v="2595"/>
    <x v="2595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x v="5"/>
    <n v="1407427009"/>
    <n v="1404835009"/>
    <b v="0"/>
    <n v="27"/>
    <b v="0"/>
    <s v="food/food trucks"/>
    <n v="0.23588571428571428"/>
    <n v="305.77777777777777"/>
    <x v="7"/>
    <s v="food trucks"/>
    <x v="2"/>
    <d v="2014-08-07T15:56:49"/>
    <x v="2596"/>
    <x v="2596"/>
    <x v="2596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x v="1"/>
    <n v="1466323917"/>
    <n v="1463731917"/>
    <b v="0"/>
    <n v="7"/>
    <b v="0"/>
    <s v="food/food trucks"/>
    <n v="5.6666666666666664E-2"/>
    <n v="12.142857142857142"/>
    <x v="7"/>
    <s v="food trucks"/>
    <x v="2"/>
    <d v="2016-06-19T08:11:57"/>
    <x v="2597"/>
    <x v="2597"/>
    <x v="2597"/>
  </r>
  <r>
    <n v="2598"/>
    <s v="Rovin' Okie's Fried Pies gourmet southern fried pies."/>
    <s v="I'm ready to make Tulsa happy and aware that love and kindness go hand in hand with good food!"/>
    <x v="9"/>
    <n v="1170"/>
    <x v="2"/>
    <x v="0"/>
    <x v="0"/>
    <n v="1443039001"/>
    <n v="1440447001"/>
    <b v="0"/>
    <n v="14"/>
    <b v="0"/>
    <s v="food/food trucks"/>
    <n v="0.39"/>
    <n v="83.571428571428569"/>
    <x v="7"/>
    <s v="food trucks"/>
    <x v="2"/>
    <d v="2015-09-23T20:10:01"/>
    <x v="2598"/>
    <x v="2598"/>
    <x v="2598"/>
  </r>
  <r>
    <n v="2599"/>
    <s v="Empty Ramekins Catering Group"/>
    <s v="The Empty Ramekins Catering Group is looking for your help to start up in Miami Florida!!!!"/>
    <x v="354"/>
    <n v="90"/>
    <x v="2"/>
    <x v="0"/>
    <x v="0"/>
    <n v="1407089147"/>
    <n v="1403201147"/>
    <b v="0"/>
    <n v="5"/>
    <b v="0"/>
    <s v="food/food trucks"/>
    <n v="9.9546510341776348E-3"/>
    <n v="18"/>
    <x v="7"/>
    <s v="food trucks"/>
    <x v="2"/>
    <d v="2014-08-03T18:05:47"/>
    <x v="2599"/>
    <x v="2599"/>
    <x v="2599"/>
  </r>
  <r>
    <n v="2600"/>
    <s v="Help Buttz Return From the Ashes"/>
    <s v="On Sunday November 8, 2015 our food truck burned to the ground. Please help us get rebuilt."/>
    <x v="63"/>
    <n v="3466"/>
    <x v="2"/>
    <x v="0"/>
    <x v="0"/>
    <n v="1458938200"/>
    <n v="1453757800"/>
    <b v="0"/>
    <n v="30"/>
    <b v="0"/>
    <s v="food/food trucks"/>
    <n v="6.9320000000000007E-2"/>
    <n v="115.53333333333333"/>
    <x v="7"/>
    <s v="food trucks"/>
    <x v="2"/>
    <d v="2016-03-25T20:36:40"/>
    <x v="2600"/>
    <x v="2600"/>
    <x v="2600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x v="0"/>
    <n v="1347508740"/>
    <n v="1346276349"/>
    <b v="1"/>
    <n v="151"/>
    <b v="1"/>
    <s v="technology/space exploration"/>
    <n v="6.6139999999999999"/>
    <n v="21.900662251655628"/>
    <x v="2"/>
    <s v="space exploration"/>
    <x v="0"/>
    <d v="2012-09-13T03:59:00"/>
    <x v="2601"/>
    <x v="2601"/>
    <x v="2601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x v="0"/>
    <n v="1415827200"/>
    <n v="1412358968"/>
    <b v="1"/>
    <n v="489"/>
    <b v="1"/>
    <s v="technology/space exploration"/>
    <n v="3.2609166666666667"/>
    <n v="80.022494887525568"/>
    <x v="2"/>
    <s v="space exploration"/>
    <x v="0"/>
    <d v="2014-11-12T21:20:00"/>
    <x v="2602"/>
    <x v="2602"/>
    <x v="2602"/>
  </r>
  <r>
    <n v="2603"/>
    <s v="Manned Mock Mars Mission"/>
    <s v="I will be building a mock space station and simulate living on Mars for two weeks."/>
    <x v="257"/>
    <n v="1776"/>
    <x v="0"/>
    <x v="0"/>
    <x v="0"/>
    <n v="1387835654"/>
    <n v="1386626054"/>
    <b v="1"/>
    <n v="50"/>
    <b v="1"/>
    <s v="technology/space exploration"/>
    <n v="1.0148571428571429"/>
    <n v="35.520000000000003"/>
    <x v="2"/>
    <s v="space exploration"/>
    <x v="0"/>
    <d v="2013-12-23T21:54:14"/>
    <x v="2603"/>
    <x v="2603"/>
    <x v="2603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x v="0"/>
    <n v="1335662023"/>
    <n v="1333070023"/>
    <b v="1"/>
    <n v="321"/>
    <b v="1"/>
    <s v="technology/space exploration"/>
    <n v="1.0421799999999999"/>
    <n v="64.933333333333323"/>
    <x v="2"/>
    <s v="space exploration"/>
    <x v="0"/>
    <d v="2012-04-29T01:13:43"/>
    <x v="2604"/>
    <x v="2604"/>
    <x v="2604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x v="0"/>
    <n v="1466168390"/>
    <n v="1463576390"/>
    <b v="1"/>
    <n v="1762"/>
    <b v="1"/>
    <s v="technology/space exploration"/>
    <n v="1.0742157000000001"/>
    <n v="60.965703745743475"/>
    <x v="2"/>
    <s v="space exploration"/>
    <x v="0"/>
    <d v="2016-06-17T12:59:50"/>
    <x v="2605"/>
    <x v="2605"/>
    <x v="2605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x v="0"/>
    <n v="1398791182"/>
    <n v="1396026382"/>
    <b v="1"/>
    <n v="385"/>
    <b v="1"/>
    <s v="technology/space exploration"/>
    <n v="1.1005454545454545"/>
    <n v="31.444155844155844"/>
    <x v="2"/>
    <s v="space exploration"/>
    <x v="0"/>
    <d v="2014-04-29T17:06:22"/>
    <x v="2606"/>
    <x v="2606"/>
    <x v="260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x v="0"/>
    <n v="1439344800"/>
    <n v="1435611572"/>
    <b v="1"/>
    <n v="398"/>
    <b v="1"/>
    <s v="technology/space exploration"/>
    <n v="4.077"/>
    <n v="81.949748743718587"/>
    <x v="2"/>
    <s v="space exploration"/>
    <x v="0"/>
    <d v="2015-08-12T02:00:00"/>
    <x v="2607"/>
    <x v="2607"/>
    <x v="2607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x v="0"/>
    <n v="1489536000"/>
    <n v="1485976468"/>
    <b v="1"/>
    <n v="304"/>
    <b v="1"/>
    <s v="technology/space exploration"/>
    <n v="2.2392500000000002"/>
    <n v="58.92763157894737"/>
    <x v="2"/>
    <s v="space exploration"/>
    <x v="0"/>
    <d v="2017-03-15T00:00:00"/>
    <x v="2608"/>
    <x v="2608"/>
    <x v="2608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x v="0"/>
    <n v="1342330951"/>
    <n v="1339738951"/>
    <b v="1"/>
    <n v="676"/>
    <b v="1"/>
    <s v="technology/space exploration"/>
    <n v="3.038011142857143"/>
    <n v="157.29347633136095"/>
    <x v="2"/>
    <s v="space exploration"/>
    <x v="0"/>
    <d v="2012-07-15T05:42:31"/>
    <x v="2609"/>
    <x v="2609"/>
    <x v="2609"/>
  </r>
  <r>
    <n v="2610"/>
    <s v="Restore the Pluto Discovery Telescope"/>
    <s v="Preserve the telescope that Clyde Tombaugh used to discover Pluto for generations to come!"/>
    <x v="355"/>
    <n v="32172.66"/>
    <x v="0"/>
    <x v="0"/>
    <x v="0"/>
    <n v="1471849140"/>
    <n v="1468444125"/>
    <b v="1"/>
    <n v="577"/>
    <b v="1"/>
    <s v="technology/space exploration"/>
    <n v="1.4132510432681749"/>
    <n v="55.758509532062391"/>
    <x v="2"/>
    <s v="space exploration"/>
    <x v="0"/>
    <d v="2016-08-22T06:59:00"/>
    <x v="2610"/>
    <x v="2610"/>
    <x v="261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x v="3"/>
    <n v="1483397940"/>
    <n v="1480493014"/>
    <b v="1"/>
    <n v="3663"/>
    <b v="1"/>
    <s v="technology/space exploration"/>
    <n v="27.906363636363636"/>
    <n v="83.802893802893806"/>
    <x v="2"/>
    <s v="space exploration"/>
    <x v="0"/>
    <d v="2017-01-02T22:59:00"/>
    <x v="2611"/>
    <x v="2611"/>
    <x v="2611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x v="0"/>
    <n v="1420773970"/>
    <n v="1418095570"/>
    <b v="1"/>
    <n v="294"/>
    <b v="1"/>
    <s v="technology/space exploration"/>
    <n v="1.7176130000000001"/>
    <n v="58.422210884353746"/>
    <x v="2"/>
    <s v="space exploration"/>
    <x v="0"/>
    <d v="2015-01-09T03:26:10"/>
    <x v="2612"/>
    <x v="2612"/>
    <x v="2612"/>
  </r>
  <r>
    <n v="2613"/>
    <s v="Earth 360"/>
    <s v="Re-inventing the way we look at our planet by sending 5 cameras to near space to create the first 360 panoramic view of the earth."/>
    <x v="51"/>
    <n v="7576"/>
    <x v="0"/>
    <x v="0"/>
    <x v="0"/>
    <n v="1348256294"/>
    <n v="1345664294"/>
    <b v="1"/>
    <n v="28"/>
    <b v="1"/>
    <s v="technology/space exploration"/>
    <n v="1.0101333333333333"/>
    <n v="270.57142857142856"/>
    <x v="2"/>
    <s v="space exploration"/>
    <x v="0"/>
    <d v="2012-09-21T19:38:14"/>
    <x v="2613"/>
    <x v="2613"/>
    <x v="2613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x v="0"/>
    <n v="1398834000"/>
    <n v="1396371612"/>
    <b v="1"/>
    <n v="100"/>
    <b v="1"/>
    <s v="technology/space exploration"/>
    <n v="1.02"/>
    <n v="107.1"/>
    <x v="2"/>
    <s v="space exploration"/>
    <x v="0"/>
    <d v="2014-04-30T05:00:00"/>
    <x v="2614"/>
    <x v="2614"/>
    <x v="2614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x v="1"/>
    <n v="1462017600"/>
    <n v="1458820564"/>
    <b v="0"/>
    <n v="72"/>
    <b v="1"/>
    <s v="technology/space exploration"/>
    <n v="1.6976511744127936"/>
    <n v="47.180555555555557"/>
    <x v="2"/>
    <s v="space exploration"/>
    <x v="0"/>
    <d v="2016-04-30T12:00:00"/>
    <x v="2615"/>
    <x v="2615"/>
    <x v="2615"/>
  </r>
  <r>
    <n v="2616"/>
    <s v="James Webb Deployable Model"/>
    <s v="Production of variously-sized deployable models of NASA's James Webb Space Telescope to promote hands-on learning."/>
    <x v="31"/>
    <n v="28633.5"/>
    <x v="0"/>
    <x v="0"/>
    <x v="0"/>
    <n v="1440546729"/>
    <n v="1437954729"/>
    <b v="1"/>
    <n v="238"/>
    <b v="1"/>
    <s v="technology/space exploration"/>
    <n v="1.14534"/>
    <n v="120.30882352941177"/>
    <x v="2"/>
    <s v="space exploration"/>
    <x v="0"/>
    <d v="2015-08-25T23:52:09"/>
    <x v="2616"/>
    <x v="2616"/>
    <x v="261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x v="0"/>
    <n v="1413838751"/>
    <n v="1411246751"/>
    <b v="1"/>
    <n v="159"/>
    <b v="1"/>
    <s v="technology/space exploration"/>
    <n v="8.7759999999999998"/>
    <n v="27.59748427672956"/>
    <x v="2"/>
    <s v="space exploration"/>
    <x v="0"/>
    <d v="2014-10-20T20:59:11"/>
    <x v="2617"/>
    <x v="2617"/>
    <x v="2617"/>
  </r>
  <r>
    <n v="2618"/>
    <s v="SPACE ART FEATURING ASTRONAUTS #WeBelieveInAstronauts"/>
    <s v="LTD ED COLLECTIBLE SPACE ART FEAT. ASTRONAUTS"/>
    <x v="36"/>
    <n v="15808"/>
    <x v="0"/>
    <x v="0"/>
    <x v="0"/>
    <n v="1449000061"/>
    <n v="1443812461"/>
    <b v="1"/>
    <n v="77"/>
    <b v="1"/>
    <s v="technology/space exploration"/>
    <n v="1.0538666666666667"/>
    <n v="205.2987012987013"/>
    <x v="2"/>
    <s v="space exploration"/>
    <x v="0"/>
    <d v="2015-12-01T20:01:01"/>
    <x v="2618"/>
    <x v="2618"/>
    <x v="2618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x v="0"/>
    <n v="1445598000"/>
    <n v="1443302004"/>
    <b v="1"/>
    <n v="53"/>
    <b v="1"/>
    <s v="technology/space exploration"/>
    <n v="1.8839999999999999"/>
    <n v="35.547169811320757"/>
    <x v="2"/>
    <s v="space exploration"/>
    <x v="0"/>
    <d v="2015-10-23T11:00:00"/>
    <x v="2619"/>
    <x v="2619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x v="2"/>
    <n v="1444525200"/>
    <n v="1441339242"/>
    <b v="1"/>
    <n v="1251"/>
    <b v="1"/>
    <s v="technology/space exploration"/>
    <n v="1.436523076923077"/>
    <n v="74.639488409272587"/>
    <x v="2"/>
    <s v="space exploration"/>
    <x v="0"/>
    <d v="2015-10-11T01:00:00"/>
    <x v="2620"/>
    <x v="2620"/>
    <x v="262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x v="0"/>
    <n v="1432230988"/>
    <n v="1429638988"/>
    <b v="1"/>
    <n v="465"/>
    <b v="1"/>
    <s v="technology/space exploration"/>
    <n v="1.4588000000000001"/>
    <n v="47.058064516129029"/>
    <x v="2"/>
    <s v="space exploration"/>
    <x v="0"/>
    <d v="2015-05-21T17:56:28"/>
    <x v="2621"/>
    <x v="2621"/>
    <x v="2621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x v="3"/>
    <n v="1483120216"/>
    <n v="1479232216"/>
    <b v="0"/>
    <n v="74"/>
    <b v="1"/>
    <s v="technology/space exploration"/>
    <n v="1.3118399999999999"/>
    <n v="26.591351351351353"/>
    <x v="2"/>
    <s v="space exploration"/>
    <x v="0"/>
    <d v="2016-12-30T17:50:16"/>
    <x v="2622"/>
    <x v="2622"/>
    <x v="2622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x v="0"/>
    <n v="1480658966"/>
    <n v="1479449366"/>
    <b v="0"/>
    <n v="62"/>
    <b v="1"/>
    <s v="technology/space exploration"/>
    <n v="1.1399999999999999"/>
    <n v="36.774193548387096"/>
    <x v="2"/>
    <s v="space exploration"/>
    <x v="0"/>
    <d v="2016-12-02T06:09:26"/>
    <x v="2623"/>
    <x v="2623"/>
    <x v="2623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x v="0"/>
    <n v="1347530822"/>
    <n v="1345716422"/>
    <b v="0"/>
    <n v="3468"/>
    <b v="1"/>
    <s v="technology/space exploration"/>
    <n v="13.794206249999998"/>
    <n v="31.820544982698959"/>
    <x v="2"/>
    <s v="space exploration"/>
    <x v="0"/>
    <d v="2012-09-13T10:07:02"/>
    <x v="2624"/>
    <x v="2624"/>
    <x v="2624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x v="3"/>
    <n v="1478723208"/>
    <n v="1476559608"/>
    <b v="0"/>
    <n v="52"/>
    <b v="1"/>
    <s v="technology/space exploration"/>
    <n v="9.56"/>
    <n v="27.576923076923077"/>
    <x v="2"/>
    <s v="space exploration"/>
    <x v="0"/>
    <d v="2016-11-09T20:26:48"/>
    <x v="2625"/>
    <x v="2625"/>
    <x v="2625"/>
  </r>
  <r>
    <n v="2626"/>
    <s v="SAGANet STEM Mentoring Lab Accreditation"/>
    <s v="Support the accreditation of our online STEM Mentoring Program with the International Mentoring Association"/>
    <x v="30"/>
    <n v="2800"/>
    <x v="0"/>
    <x v="0"/>
    <x v="0"/>
    <n v="1433343869"/>
    <n v="1430751869"/>
    <b v="0"/>
    <n v="50"/>
    <b v="1"/>
    <s v="technology/space exploration"/>
    <n v="1.1200000000000001"/>
    <n v="56"/>
    <x v="2"/>
    <s v="space exploration"/>
    <x v="0"/>
    <d v="2015-06-03T15:04:29"/>
    <x v="2626"/>
    <x v="2626"/>
    <x v="262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x v="0"/>
    <n v="1448571261"/>
    <n v="1445975661"/>
    <b v="0"/>
    <n v="45"/>
    <b v="1"/>
    <s v="technology/space exploration"/>
    <n v="6.4666666666666668"/>
    <n v="21.555555555555557"/>
    <x v="2"/>
    <s v="space exploration"/>
    <x v="0"/>
    <d v="2015-11-26T20:54:21"/>
    <x v="2627"/>
    <x v="2627"/>
    <x v="2627"/>
  </r>
  <r>
    <n v="2628"/>
    <s v="Pie In Space!"/>
    <s v="A high school freshman is sending pie into space and you can be a part of it.  GO SCIENCE!!!"/>
    <x v="357"/>
    <n v="926"/>
    <x v="0"/>
    <x v="0"/>
    <x v="0"/>
    <n v="1417389067"/>
    <n v="1415661067"/>
    <b v="0"/>
    <n v="21"/>
    <b v="1"/>
    <s v="technology/space exploration"/>
    <n v="1.1036948748510131"/>
    <n v="44.095238095238095"/>
    <x v="2"/>
    <s v="space exploration"/>
    <x v="0"/>
    <d v="2014-11-30T23:11:07"/>
    <x v="2628"/>
    <x v="2628"/>
    <x v="2628"/>
  </r>
  <r>
    <n v="2629"/>
    <s v="Project Dragonfly - Sail to the Stars"/>
    <s v="The first international contest to let students shape the future of interstellar travel."/>
    <x v="10"/>
    <n v="6387"/>
    <x v="0"/>
    <x v="1"/>
    <x v="1"/>
    <n v="1431608122"/>
    <n v="1429016122"/>
    <b v="0"/>
    <n v="100"/>
    <b v="1"/>
    <s v="technology/space exploration"/>
    <n v="1.2774000000000001"/>
    <n v="63.87"/>
    <x v="2"/>
    <s v="space exploration"/>
    <x v="0"/>
    <d v="2015-05-14T12:55:22"/>
    <x v="2629"/>
    <x v="2629"/>
    <x v="2629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x v="2"/>
    <n v="1467280800"/>
    <n v="1464921112"/>
    <b v="0"/>
    <n v="81"/>
    <b v="1"/>
    <s v="technology/space exploration"/>
    <n v="1.579"/>
    <n v="38.987654320987652"/>
    <x v="2"/>
    <s v="space exploration"/>
    <x v="0"/>
    <d v="2016-06-30T10:00:00"/>
    <x v="2630"/>
    <x v="2630"/>
    <x v="2630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x v="0"/>
    <n v="1440907427"/>
    <n v="1438488227"/>
    <b v="0"/>
    <n v="286"/>
    <b v="1"/>
    <s v="technology/space exploration"/>
    <n v="1.1466525000000001"/>
    <n v="80.185489510489504"/>
    <x v="2"/>
    <s v="space exploration"/>
    <x v="0"/>
    <d v="2015-08-30T04:03:47"/>
    <x v="2631"/>
    <x v="2631"/>
    <x v="2631"/>
  </r>
  <r>
    <n v="2632"/>
    <s v="University Rocket Science"/>
    <s v="Students from 3 universities are designing a dual stage rocket to test experimental rocket technology."/>
    <x v="358"/>
    <n v="1466"/>
    <x v="0"/>
    <x v="0"/>
    <x v="0"/>
    <n v="1464485339"/>
    <n v="1462325339"/>
    <b v="0"/>
    <n v="42"/>
    <b v="1"/>
    <s v="technology/space exploration"/>
    <n v="1.3700934579439252"/>
    <n v="34.904761904761905"/>
    <x v="2"/>
    <s v="space exploration"/>
    <x v="0"/>
    <d v="2016-05-29T01:28:59"/>
    <x v="2632"/>
    <x v="2632"/>
    <x v="2632"/>
  </r>
  <r>
    <n v="2633"/>
    <s v="ISS-Above"/>
    <s v="A device that lights up whenever the International Space Station is nearby (that happens more often than you might expect)"/>
    <x v="10"/>
    <n v="17731"/>
    <x v="0"/>
    <x v="0"/>
    <x v="0"/>
    <n v="1393542000"/>
    <n v="1390938332"/>
    <b v="0"/>
    <n v="199"/>
    <b v="1"/>
    <s v="technology/space exploration"/>
    <n v="3.5461999999999998"/>
    <n v="89.100502512562812"/>
    <x v="2"/>
    <s v="space exploration"/>
    <x v="0"/>
    <d v="2014-02-27T23:00:00"/>
    <x v="2633"/>
    <x v="2633"/>
    <x v="2633"/>
  </r>
  <r>
    <n v="2634"/>
    <s v="Project Stardust Part 2"/>
    <s v="After a unsuccessful recovery last time we are trying again to successfully launch and recover a weather balloon from space."/>
    <x v="359"/>
    <n v="986"/>
    <x v="0"/>
    <x v="0"/>
    <x v="0"/>
    <n v="1475163921"/>
    <n v="1472571921"/>
    <b v="0"/>
    <n v="25"/>
    <b v="1"/>
    <s v="technology/space exploration"/>
    <n v="1.0602150537634409"/>
    <n v="39.44"/>
    <x v="2"/>
    <s v="space exploration"/>
    <x v="0"/>
    <d v="2016-09-29T15:45:21"/>
    <x v="2634"/>
    <x v="2634"/>
    <x v="2634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x v="5"/>
    <n v="1425937761"/>
    <n v="1422917361"/>
    <b v="0"/>
    <n v="84"/>
    <b v="1"/>
    <s v="technology/space exploration"/>
    <n v="1"/>
    <n v="136.9047619047619"/>
    <x v="2"/>
    <s v="space exploration"/>
    <x v="0"/>
    <d v="2015-03-09T21:49:21"/>
    <x v="2635"/>
    <x v="2635"/>
    <x v="2635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x v="0"/>
    <n v="1476579600"/>
    <n v="1474641914"/>
    <b v="0"/>
    <n v="50"/>
    <b v="1"/>
    <s v="technology/space exploration"/>
    <n v="1.873"/>
    <n v="37.46"/>
    <x v="2"/>
    <s v="space exploration"/>
    <x v="0"/>
    <d v="2016-10-16T01:00:00"/>
    <x v="2636"/>
    <x v="2636"/>
    <x v="2636"/>
  </r>
  <r>
    <n v="2637"/>
    <s v="SPEED OF LIGHT: Biggest Mystery of the Universe"/>
    <s v="Help us collect the data to solve the mystery of the century: Is light slowing down?"/>
    <x v="2"/>
    <n v="831"/>
    <x v="0"/>
    <x v="0"/>
    <x v="0"/>
    <n v="1476277875"/>
    <n v="1474895475"/>
    <b v="0"/>
    <n v="26"/>
    <b v="1"/>
    <s v="technology/space exploration"/>
    <n v="1.6619999999999999"/>
    <n v="31.96153846153846"/>
    <x v="2"/>
    <s v="space exploration"/>
    <x v="0"/>
    <d v="2016-10-12T13:11:15"/>
    <x v="2637"/>
    <x v="2637"/>
    <x v="2637"/>
  </r>
  <r>
    <n v="2638"/>
    <s v="Pie In Space! (Round 2)"/>
    <s v="The second round of funding for the most amazing project ever where a high school freshman is sending pie into SPACE!!!"/>
    <x v="360"/>
    <n v="353"/>
    <x v="0"/>
    <x v="0"/>
    <x v="0"/>
    <n v="1421358895"/>
    <n v="1418766895"/>
    <b v="0"/>
    <n v="14"/>
    <b v="1"/>
    <s v="technology/space exploration"/>
    <n v="1.0172910662824208"/>
    <n v="25.214285714285715"/>
    <x v="2"/>
    <s v="space exploration"/>
    <x v="0"/>
    <d v="2015-01-15T21:54:55"/>
    <x v="2638"/>
    <x v="2638"/>
    <x v="2638"/>
  </r>
  <r>
    <n v="2639"/>
    <s v="Mission Space"/>
    <s v="Mission Space is run by me, a teenager who has a passion for space! I will fly a weather balloon to the edge of space with your help."/>
    <x v="43"/>
    <n v="492"/>
    <x v="0"/>
    <x v="1"/>
    <x v="1"/>
    <n v="1424378748"/>
    <n v="1421786748"/>
    <b v="0"/>
    <n v="49"/>
    <b v="1"/>
    <s v="technology/space exploration"/>
    <n v="1.64"/>
    <n v="10.040816326530612"/>
    <x v="2"/>
    <s v="space exploration"/>
    <x v="0"/>
    <d v="2015-02-19T20:45:48"/>
    <x v="2639"/>
    <x v="2639"/>
    <x v="2639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x v="0"/>
    <n v="1433735474"/>
    <n v="1428551474"/>
    <b v="0"/>
    <n v="69"/>
    <b v="1"/>
    <s v="technology/space exploration"/>
    <n v="1.0566666666666666"/>
    <n v="45.94202898550725"/>
    <x v="2"/>
    <s v="space exploration"/>
    <x v="0"/>
    <d v="2015-06-08T03:51:14"/>
    <x v="2640"/>
    <x v="2640"/>
    <x v="2640"/>
  </r>
  <r>
    <n v="2641"/>
    <s v="Build Flying Saucer Artificial Intelligent from sea shell"/>
    <s v="Building a Flying saucer that has Artificial Intelligent made from sea shell."/>
    <x v="15"/>
    <n v="15"/>
    <x v="2"/>
    <x v="0"/>
    <x v="0"/>
    <n v="1410811740"/>
    <n v="1409341863"/>
    <b v="0"/>
    <n v="1"/>
    <b v="0"/>
    <s v="technology/space exploration"/>
    <n v="0.01"/>
    <n v="15"/>
    <x v="2"/>
    <s v="space exploration"/>
    <x v="2"/>
    <d v="2014-09-15T20:09:00"/>
    <x v="2641"/>
    <x v="2641"/>
    <x v="2641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x v="3"/>
    <n v="1468565820"/>
    <n v="1465970108"/>
    <b v="0"/>
    <n v="0"/>
    <b v="0"/>
    <s v="technology/space exploration"/>
    <n v="0"/>
    <n v="0"/>
    <x v="2"/>
    <s v="space exploration"/>
    <x v="2"/>
    <d v="2016-07-15T06:57:00"/>
    <x v="2642"/>
    <x v="2642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x v="0"/>
    <n v="1482307140"/>
    <n v="1479218315"/>
    <b v="1"/>
    <n v="1501"/>
    <b v="0"/>
    <s v="technology/space exploration"/>
    <n v="0.33559730999999998"/>
    <n v="223.58248500999335"/>
    <x v="2"/>
    <s v="space exploration"/>
    <x v="1"/>
    <d v="2016-12-21T07:59:00"/>
    <x v="2643"/>
    <x v="2643"/>
    <x v="2643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x v="0"/>
    <n v="1489172435"/>
    <n v="1486580435"/>
    <b v="1"/>
    <n v="52"/>
    <b v="0"/>
    <s v="technology/space exploration"/>
    <n v="2.053E-2"/>
    <n v="39.480769230769234"/>
    <x v="2"/>
    <s v="space exploration"/>
    <x v="1"/>
    <d v="2017-03-10T19:00:35"/>
    <x v="2644"/>
    <x v="2644"/>
    <x v="2644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x v="2"/>
    <n v="1415481203"/>
    <n v="1412885603"/>
    <b v="1"/>
    <n v="23"/>
    <b v="0"/>
    <s v="technology/space exploration"/>
    <n v="0.105"/>
    <n v="91.304347826086953"/>
    <x v="2"/>
    <s v="space exploration"/>
    <x v="1"/>
    <d v="2014-11-08T21:13:23"/>
    <x v="2645"/>
    <x v="2645"/>
    <x v="2645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x v="0"/>
    <n v="1441783869"/>
    <n v="1439191869"/>
    <b v="1"/>
    <n v="535"/>
    <b v="0"/>
    <s v="technology/space exploration"/>
    <n v="8.4172839999999999E-2"/>
    <n v="78.666205607476627"/>
    <x v="2"/>
    <s v="space exploration"/>
    <x v="1"/>
    <d v="2015-09-09T07:31:09"/>
    <x v="2646"/>
    <x v="2646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x v="5"/>
    <n v="1439533019"/>
    <n v="1436941019"/>
    <b v="0"/>
    <n v="3"/>
    <b v="0"/>
    <s v="technology/space exploration"/>
    <n v="1.44E-2"/>
    <n v="12"/>
    <x v="2"/>
    <s v="space exploration"/>
    <x v="1"/>
    <d v="2015-08-14T06:16:59"/>
    <x v="2647"/>
    <x v="2647"/>
    <x v="2647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x v="0"/>
    <n v="1457543360"/>
    <n v="1454951360"/>
    <b v="0"/>
    <n v="6"/>
    <b v="0"/>
    <s v="technology/space exploration"/>
    <n v="8.8333333333333337E-3"/>
    <n v="17.666666666666668"/>
    <x v="2"/>
    <s v="space exploration"/>
    <x v="1"/>
    <d v="2016-03-09T17:09:20"/>
    <x v="2648"/>
    <x v="2648"/>
    <x v="2648"/>
  </r>
  <r>
    <n v="2649"/>
    <s v="The Mission - Please Check Back Soon (Canceled)"/>
    <s v="They have launched a Kickstarter."/>
    <x v="152"/>
    <n v="124"/>
    <x v="1"/>
    <x v="0"/>
    <x v="0"/>
    <n v="1454370941"/>
    <n v="1449186941"/>
    <b v="0"/>
    <n v="3"/>
    <b v="0"/>
    <s v="technology/space exploration"/>
    <n v="9.9200000000000004E-4"/>
    <n v="41.333333333333336"/>
    <x v="2"/>
    <s v="space exploration"/>
    <x v="1"/>
    <d v="2016-02-01T23:55:41"/>
    <x v="2649"/>
    <x v="2649"/>
    <x v="2649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x v="0"/>
    <n v="1482332343"/>
    <n v="1479740343"/>
    <b v="0"/>
    <n v="5"/>
    <b v="0"/>
    <s v="technology/space exploration"/>
    <n v="5.966666666666667E-3"/>
    <n v="71.599999999999994"/>
    <x v="2"/>
    <s v="space exploration"/>
    <x v="1"/>
    <d v="2016-12-21T14:59:03"/>
    <x v="2650"/>
    <x v="2650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x v="0"/>
    <n v="1450380009"/>
    <n v="1447960809"/>
    <b v="0"/>
    <n v="17"/>
    <b v="0"/>
    <s v="technology/space exploration"/>
    <n v="1.8689285714285714E-2"/>
    <n v="307.8235294117647"/>
    <x v="2"/>
    <s v="space exploration"/>
    <x v="1"/>
    <d v="2015-12-17T19:20:09"/>
    <x v="2651"/>
    <x v="2651"/>
    <x v="2651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x v="2"/>
    <n v="1418183325"/>
    <n v="1415591325"/>
    <b v="0"/>
    <n v="11"/>
    <b v="0"/>
    <s v="technology/space exploration"/>
    <n v="8.8500000000000002E-3"/>
    <n v="80.454545454545453"/>
    <x v="2"/>
    <s v="space exploration"/>
    <x v="1"/>
    <d v="2014-12-10T03:48:45"/>
    <x v="2652"/>
    <x v="2652"/>
    <x v="2652"/>
  </r>
  <r>
    <n v="2653"/>
    <s v="Dream Rocket Project (Canceled)"/>
    <s v="DREAM BIG. Explore the universe through STEAM education. (Science, Technology, Engineering, Art, Mathematics)"/>
    <x v="362"/>
    <n v="5876"/>
    <x v="1"/>
    <x v="0"/>
    <x v="0"/>
    <n v="1402632000"/>
    <n v="1399909127"/>
    <b v="0"/>
    <n v="70"/>
    <b v="0"/>
    <s v="technology/space exploration"/>
    <n v="0.1152156862745098"/>
    <n v="83.942857142857136"/>
    <x v="2"/>
    <s v="space exploration"/>
    <x v="1"/>
    <d v="2014-06-13T04:00:00"/>
    <x v="2653"/>
    <x v="2653"/>
    <x v="265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x v="0"/>
    <n v="1429622726"/>
    <n v="1424442326"/>
    <b v="0"/>
    <n v="6"/>
    <b v="0"/>
    <s v="technology/space exploration"/>
    <n v="5.1000000000000004E-4"/>
    <n v="8.5"/>
    <x v="2"/>
    <s v="space exploration"/>
    <x v="1"/>
    <d v="2015-04-21T13:25:26"/>
    <x v="2654"/>
    <x v="2654"/>
    <x v="2654"/>
  </r>
  <r>
    <n v="2655"/>
    <s v="Balloons (Canceled)"/>
    <s v="Thank you for your support!"/>
    <x v="36"/>
    <n v="3155"/>
    <x v="1"/>
    <x v="0"/>
    <x v="0"/>
    <n v="1455048000"/>
    <n v="1452631647"/>
    <b v="0"/>
    <n v="43"/>
    <b v="0"/>
    <s v="technology/space exploration"/>
    <n v="0.21033333333333334"/>
    <n v="73.372093023255815"/>
    <x v="2"/>
    <s v="space exploration"/>
    <x v="1"/>
    <d v="2016-02-09T20:00:00"/>
    <x v="2655"/>
    <x v="2655"/>
    <x v="2655"/>
  </r>
  <r>
    <n v="2656"/>
    <s v="MoonWatcher: A 24/7 Live Video of the Moon for Everyone (Canceled)"/>
    <s v="MoonWatcher will be bringing the Moon closer to all of us."/>
    <x v="60"/>
    <n v="17155"/>
    <x v="1"/>
    <x v="0"/>
    <x v="0"/>
    <n v="1489345200"/>
    <n v="1485966688"/>
    <b v="0"/>
    <n v="152"/>
    <b v="0"/>
    <s v="technology/space exploration"/>
    <n v="0.11436666666666667"/>
    <n v="112.86184210526316"/>
    <x v="2"/>
    <s v="space exploration"/>
    <x v="1"/>
    <d v="2017-03-12T19:00:00"/>
    <x v="2656"/>
    <x v="2656"/>
    <x v="265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x v="0"/>
    <n v="1470187800"/>
    <n v="1467325053"/>
    <b v="0"/>
    <n v="59"/>
    <b v="0"/>
    <s v="technology/space exploration"/>
    <n v="0.18737933333333334"/>
    <n v="95.277627118644077"/>
    <x v="2"/>
    <s v="space exploration"/>
    <x v="1"/>
    <d v="2016-08-03T01:30:00"/>
    <x v="2657"/>
    <x v="2657"/>
    <x v="2657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x v="0"/>
    <n v="1469913194"/>
    <n v="1467321194"/>
    <b v="0"/>
    <n v="4"/>
    <b v="0"/>
    <s v="technology/space exploration"/>
    <n v="9.2857142857142856E-4"/>
    <n v="22.75"/>
    <x v="2"/>
    <s v="space exploration"/>
    <x v="1"/>
    <d v="2016-07-30T21:13:14"/>
    <x v="2658"/>
    <x v="2658"/>
    <x v="2658"/>
  </r>
  <r>
    <n v="2659"/>
    <s v="test (Canceled)"/>
    <s v="test"/>
    <x v="197"/>
    <n v="1333"/>
    <x v="1"/>
    <x v="0"/>
    <x v="0"/>
    <n v="1429321210"/>
    <n v="1426729210"/>
    <b v="0"/>
    <n v="10"/>
    <b v="0"/>
    <s v="technology/space exploration"/>
    <n v="2.720408163265306E-2"/>
    <n v="133.30000000000001"/>
    <x v="2"/>
    <s v="space exploration"/>
    <x v="1"/>
    <d v="2015-04-18T01:40:10"/>
    <x v="2659"/>
    <x v="2659"/>
    <x v="2659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x v="0"/>
    <n v="1448388418"/>
    <n v="1443200818"/>
    <b v="0"/>
    <n v="5"/>
    <b v="0"/>
    <s v="technology/space exploration"/>
    <n v="9.5E-4"/>
    <n v="3.8"/>
    <x v="2"/>
    <s v="space exploration"/>
    <x v="1"/>
    <d v="2015-11-24T18:06:58"/>
    <x v="2660"/>
    <x v="2660"/>
    <x v="266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x v="0"/>
    <n v="1382742010"/>
    <n v="1380150010"/>
    <b v="0"/>
    <n v="60"/>
    <b v="1"/>
    <s v="technology/makerspaces"/>
    <n v="1.0289999999999999"/>
    <n v="85.75"/>
    <x v="2"/>
    <s v="makerspaces"/>
    <x v="0"/>
    <d v="2013-10-25T23:00:10"/>
    <x v="2661"/>
    <x v="2661"/>
    <x v="2661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x v="0"/>
    <n v="1440179713"/>
    <n v="1437587713"/>
    <b v="0"/>
    <n v="80"/>
    <b v="1"/>
    <s v="technology/makerspaces"/>
    <n v="1.0680000000000001"/>
    <n v="267"/>
    <x v="2"/>
    <s v="makerspaces"/>
    <x v="0"/>
    <d v="2015-08-21T17:55:13"/>
    <x v="2662"/>
    <x v="2662"/>
    <x v="2662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x v="5"/>
    <n v="1441378800"/>
    <n v="1438873007"/>
    <b v="0"/>
    <n v="56"/>
    <b v="1"/>
    <s v="technology/makerspaces"/>
    <n v="1.0459624999999999"/>
    <n v="373.55803571428572"/>
    <x v="2"/>
    <s v="makerspaces"/>
    <x v="0"/>
    <d v="2015-09-04T15:00:00"/>
    <x v="2663"/>
    <x v="2663"/>
    <x v="2663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x v="0"/>
    <n v="1449644340"/>
    <n v="1446683797"/>
    <b v="0"/>
    <n v="104"/>
    <b v="1"/>
    <s v="technology/makerspaces"/>
    <n v="1.0342857142857143"/>
    <n v="174.03846153846155"/>
    <x v="2"/>
    <s v="makerspaces"/>
    <x v="0"/>
    <d v="2015-12-09T06:59:00"/>
    <x v="2664"/>
    <x v="2664"/>
    <x v="2664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x v="0"/>
    <n v="1430774974"/>
    <n v="1426886974"/>
    <b v="0"/>
    <n v="46"/>
    <b v="1"/>
    <s v="technology/makerspaces"/>
    <n v="1.2314285714285715"/>
    <n v="93.695652173913047"/>
    <x v="2"/>
    <s v="makerspaces"/>
    <x v="0"/>
    <d v="2015-05-04T21:29:34"/>
    <x v="2665"/>
    <x v="2665"/>
    <x v="2665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x v="0"/>
    <n v="1443214800"/>
    <n v="1440008439"/>
    <b v="0"/>
    <n v="206"/>
    <b v="1"/>
    <s v="technology/makerspaces"/>
    <n v="1.592951"/>
    <n v="77.327718446601949"/>
    <x v="2"/>
    <s v="makerspaces"/>
    <x v="0"/>
    <d v="2015-09-25T21:00:00"/>
    <x v="2666"/>
    <x v="2666"/>
    <x v="2666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x v="0"/>
    <n v="1455142416"/>
    <n v="1452550416"/>
    <b v="0"/>
    <n v="18"/>
    <b v="1"/>
    <s v="technology/makerspaces"/>
    <n v="1.1066666666666667"/>
    <n v="92.222222222222229"/>
    <x v="2"/>
    <s v="makerspaces"/>
    <x v="0"/>
    <d v="2016-02-10T22:13:36"/>
    <x v="2667"/>
    <x v="2667"/>
    <x v="2667"/>
  </r>
  <r>
    <n v="2668"/>
    <s v="UOttawa Makermobile"/>
    <s v="Creativity on the go! |_x000a_CrÃ©ativitÃ© en mouvement !"/>
    <x v="28"/>
    <n v="1707"/>
    <x v="0"/>
    <x v="5"/>
    <x v="5"/>
    <n v="1447079520"/>
    <n v="1443449265"/>
    <b v="0"/>
    <n v="28"/>
    <b v="1"/>
    <s v="technology/makerspaces"/>
    <n v="1.7070000000000001"/>
    <n v="60.964285714285715"/>
    <x v="2"/>
    <s v="makerspaces"/>
    <x v="0"/>
    <d v="2015-11-09T14:32:00"/>
    <x v="2668"/>
    <x v="2668"/>
    <x v="2668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x v="0"/>
    <n v="1452387096"/>
    <n v="1447203096"/>
    <b v="0"/>
    <n v="11"/>
    <b v="1"/>
    <s v="technology/makerspaces"/>
    <n v="1.25125"/>
    <n v="91"/>
    <x v="2"/>
    <s v="makerspaces"/>
    <x v="0"/>
    <d v="2016-01-10T00:51:36"/>
    <x v="2669"/>
    <x v="2669"/>
    <x v="2669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x v="2"/>
    <n v="1406593780"/>
    <n v="1404174580"/>
    <b v="1"/>
    <n v="60"/>
    <b v="0"/>
    <s v="technology/makerspaces"/>
    <n v="6.4158609339642042E-2"/>
    <n v="41.583333333333336"/>
    <x v="2"/>
    <s v="makerspaces"/>
    <x v="2"/>
    <d v="2014-07-29T00:29:40"/>
    <x v="2670"/>
    <x v="2670"/>
    <x v="267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x v="0"/>
    <n v="1419017880"/>
    <n v="1416419916"/>
    <b v="1"/>
    <n v="84"/>
    <b v="0"/>
    <s v="technology/makerspaces"/>
    <n v="0.11344"/>
    <n v="33.761904761904759"/>
    <x v="2"/>
    <s v="makerspaces"/>
    <x v="2"/>
    <d v="2014-12-19T19:38:00"/>
    <x v="2671"/>
    <x v="2671"/>
    <x v="2671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x v="0"/>
    <n v="1451282400"/>
    <n v="1449436390"/>
    <b v="1"/>
    <n v="47"/>
    <b v="0"/>
    <s v="technology/makerspaces"/>
    <n v="0.33189999999999997"/>
    <n v="70.61702127659575"/>
    <x v="2"/>
    <s v="makerspaces"/>
    <x v="2"/>
    <d v="2015-12-28T06:00:00"/>
    <x v="2672"/>
    <x v="2672"/>
    <x v="2672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x v="0"/>
    <n v="1414622700"/>
    <n v="1412081999"/>
    <b v="1"/>
    <n v="66"/>
    <b v="0"/>
    <s v="technology/makerspaces"/>
    <n v="0.27579999999999999"/>
    <n v="167.15151515151516"/>
    <x v="2"/>
    <s v="makerspaces"/>
    <x v="2"/>
    <d v="2014-10-29T22:45:00"/>
    <x v="2673"/>
    <x v="2673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x v="0"/>
    <n v="1467694740"/>
    <n v="1465398670"/>
    <b v="1"/>
    <n v="171"/>
    <b v="0"/>
    <s v="technology/makerspaces"/>
    <n v="0.62839999999999996"/>
    <n v="128.61988304093566"/>
    <x v="2"/>
    <s v="makerspaces"/>
    <x v="2"/>
    <d v="2016-07-05T04:59:00"/>
    <x v="2674"/>
    <x v="2674"/>
    <x v="2674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x v="0"/>
    <n v="1415655289"/>
    <n v="1413059689"/>
    <b v="1"/>
    <n v="29"/>
    <b v="0"/>
    <s v="technology/makerspaces"/>
    <n v="7.5880000000000003E-2"/>
    <n v="65.41379310344827"/>
    <x v="2"/>
    <s v="makerspaces"/>
    <x v="2"/>
    <d v="2014-11-10T21:34:49"/>
    <x v="2675"/>
    <x v="2675"/>
    <x v="2675"/>
  </r>
  <r>
    <n v="2676"/>
    <s v="Toronto VR Co-Op"/>
    <s v="Our aim is to provide high-end equipment and space for Toronto coders, filmmakers, and artists to develop cutting-edge VR content."/>
    <x v="190"/>
    <n v="1058"/>
    <x v="2"/>
    <x v="5"/>
    <x v="5"/>
    <n v="1463929174"/>
    <n v="1461337174"/>
    <b v="0"/>
    <n v="9"/>
    <b v="0"/>
    <s v="technology/makerspaces"/>
    <n v="0.50380952380952382"/>
    <n v="117.55555555555556"/>
    <x v="2"/>
    <s v="makerspaces"/>
    <x v="2"/>
    <d v="2016-05-22T14:59:34"/>
    <x v="2676"/>
    <x v="2676"/>
    <x v="2676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x v="0"/>
    <n v="1404348143"/>
    <n v="1401756143"/>
    <b v="0"/>
    <n v="27"/>
    <b v="0"/>
    <s v="technology/makerspaces"/>
    <n v="0.17512820512820512"/>
    <n v="126.48148148148148"/>
    <x v="2"/>
    <s v="makerspaces"/>
    <x v="2"/>
    <d v="2014-07-03T00:42:23"/>
    <x v="2677"/>
    <x v="2677"/>
    <x v="267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x v="3"/>
    <n v="1443121765"/>
    <n v="1440529765"/>
    <b v="0"/>
    <n v="2"/>
    <b v="0"/>
    <s v="technology/makerspaces"/>
    <n v="1.3750000000000001E-4"/>
    <n v="550"/>
    <x v="2"/>
    <s v="makerspaces"/>
    <x v="2"/>
    <d v="2015-09-24T19:09:25"/>
    <x v="2678"/>
    <x v="2678"/>
    <x v="2678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x v="0"/>
    <n v="1425081694"/>
    <n v="1422489694"/>
    <b v="0"/>
    <n v="3"/>
    <b v="0"/>
    <s v="technology/makerspaces"/>
    <n v="3.3E-3"/>
    <n v="44"/>
    <x v="2"/>
    <s v="makerspaces"/>
    <x v="2"/>
    <d v="2015-02-28T00:01:34"/>
    <x v="2679"/>
    <x v="2679"/>
    <x v="2679"/>
  </r>
  <r>
    <n v="2680"/>
    <s v="iHeart Pillow"/>
    <s v="iHeartPillow, Connecting loved ones"/>
    <x v="261"/>
    <n v="276"/>
    <x v="2"/>
    <x v="3"/>
    <x v="3"/>
    <n v="1459915491"/>
    <n v="1457327091"/>
    <b v="0"/>
    <n v="4"/>
    <b v="0"/>
    <s v="technology/makerspaces"/>
    <n v="8.6250000000000007E-3"/>
    <n v="69"/>
    <x v="2"/>
    <s v="makerspaces"/>
    <x v="2"/>
    <d v="2016-04-06T04:04:51"/>
    <x v="2680"/>
    <x v="2680"/>
    <x v="2680"/>
  </r>
  <r>
    <n v="2681"/>
    <s v="Jolly's Hot Dogs An All-Beef Coney Dog"/>
    <s v="Jolly's Hot Dogs: A beef hot dog topped with deliciously seasoned ground beef, mustard and minced onions."/>
    <x v="6"/>
    <n v="55"/>
    <x v="2"/>
    <x v="0"/>
    <x v="0"/>
    <n v="1405027750"/>
    <n v="1402867750"/>
    <b v="0"/>
    <n v="2"/>
    <b v="0"/>
    <s v="food/food trucks"/>
    <n v="6.875E-3"/>
    <n v="27.5"/>
    <x v="7"/>
    <s v="food trucks"/>
    <x v="2"/>
    <d v="2014-07-10T21:29:10"/>
    <x v="2681"/>
    <x v="2681"/>
    <x v="2681"/>
  </r>
  <r>
    <n v="2682"/>
    <s v="Toastie's Gourmet Toast"/>
    <s v="Gourmet Toast is the culinary combination, neigh, perfection of America's most under-utilized snack: Toast."/>
    <x v="12"/>
    <n v="1698"/>
    <x v="2"/>
    <x v="0"/>
    <x v="0"/>
    <n v="1416635940"/>
    <n v="1413838540"/>
    <b v="0"/>
    <n v="20"/>
    <b v="0"/>
    <s v="food/food trucks"/>
    <n v="0.28299999999999997"/>
    <n v="84.9"/>
    <x v="7"/>
    <s v="food trucks"/>
    <x v="2"/>
    <d v="2014-11-22T05:59:00"/>
    <x v="2682"/>
    <x v="2682"/>
    <x v="2682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x v="0"/>
    <n v="1425233240"/>
    <n v="1422641240"/>
    <b v="0"/>
    <n v="3"/>
    <b v="0"/>
    <s v="food/food trucks"/>
    <n v="2.3999999999999998E-3"/>
    <n v="12"/>
    <x v="7"/>
    <s v="food trucks"/>
    <x v="2"/>
    <d v="2015-03-01T18:07:20"/>
    <x v="2683"/>
    <x v="2683"/>
    <x v="2683"/>
  </r>
  <r>
    <n v="2684"/>
    <s v="Ain't No Thang..."/>
    <s v="Not all wings are created equal. We believe ours take flight above the rest. Come judge for yourself. To us it Ain't No Thang..."/>
    <x v="54"/>
    <n v="800"/>
    <x v="2"/>
    <x v="0"/>
    <x v="0"/>
    <n v="1407621425"/>
    <n v="1404165425"/>
    <b v="0"/>
    <n v="4"/>
    <b v="0"/>
    <s v="food/food trucks"/>
    <n v="1.1428571428571429E-2"/>
    <n v="200"/>
    <x v="7"/>
    <s v="food trucks"/>
    <x v="2"/>
    <d v="2014-08-09T21:57:05"/>
    <x v="2684"/>
    <x v="2684"/>
    <x v="2684"/>
  </r>
  <r>
    <n v="2685"/>
    <s v="Nana's Home Cooking on Wheels"/>
    <s v="Home cooked meals made by Nana. Indiana's famous tenderloin sandwiches, Nana's homemade cole slaw and so much more."/>
    <x v="63"/>
    <n v="10"/>
    <x v="2"/>
    <x v="0"/>
    <x v="0"/>
    <n v="1430149330"/>
    <n v="1424968930"/>
    <b v="0"/>
    <n v="1"/>
    <b v="0"/>
    <s v="food/food trucks"/>
    <n v="2.0000000000000001E-4"/>
    <n v="10"/>
    <x v="7"/>
    <s v="food trucks"/>
    <x v="2"/>
    <d v="2015-04-27T15:42:10"/>
    <x v="2685"/>
    <x v="2685"/>
    <x v="2685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x v="0"/>
    <n v="1412119423"/>
    <n v="1410391423"/>
    <b v="0"/>
    <n v="0"/>
    <b v="0"/>
    <s v="food/food trucks"/>
    <n v="0"/>
    <n v="0"/>
    <x v="7"/>
    <s v="food trucks"/>
    <x v="2"/>
    <d v="2014-09-30T23:23:43"/>
    <x v="2686"/>
    <x v="2686"/>
    <x v="2686"/>
  </r>
  <r>
    <n v="2687"/>
    <s v="Munch Wagon"/>
    <s v="Your American Pizzas, Wings, Stuffed Gouda Burger, Sweet &amp; Russet Potato Fries served on a food Truck!!"/>
    <x v="36"/>
    <n v="0"/>
    <x v="2"/>
    <x v="0"/>
    <x v="0"/>
    <n v="1435591318"/>
    <n v="1432999318"/>
    <b v="0"/>
    <n v="0"/>
    <b v="0"/>
    <s v="food/food trucks"/>
    <n v="0"/>
    <n v="0"/>
    <x v="7"/>
    <s v="food trucks"/>
    <x v="2"/>
    <d v="2015-06-29T15:21:58"/>
    <x v="2687"/>
    <x v="2687"/>
    <x v="2687"/>
  </r>
  <r>
    <n v="2688"/>
    <s v="Mac N Cheez Food Truck"/>
    <s v="The amazing gourmet Mac N Cheez Food Truck Campaigne!"/>
    <x v="63"/>
    <n v="74"/>
    <x v="2"/>
    <x v="0"/>
    <x v="0"/>
    <n v="1424746800"/>
    <n v="1422067870"/>
    <b v="0"/>
    <n v="14"/>
    <b v="0"/>
    <s v="food/food trucks"/>
    <n v="1.48E-3"/>
    <n v="5.2857142857142856"/>
    <x v="7"/>
    <s v="food trucks"/>
    <x v="2"/>
    <d v="2015-02-24T03:00:00"/>
    <x v="2688"/>
    <x v="2688"/>
    <x v="2688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x v="0"/>
    <n v="1469919890"/>
    <n v="1467327890"/>
    <b v="0"/>
    <n v="1"/>
    <b v="0"/>
    <s v="food/food trucks"/>
    <n v="2.8571428571428571E-5"/>
    <n v="1"/>
    <x v="7"/>
    <s v="food trucks"/>
    <x v="2"/>
    <d v="2016-07-30T23:04:50"/>
    <x v="2689"/>
    <x v="2689"/>
    <x v="268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x v="0"/>
    <n v="1433298676"/>
    <n v="1429410676"/>
    <b v="0"/>
    <n v="118"/>
    <b v="0"/>
    <s v="food/food trucks"/>
    <n v="0.107325"/>
    <n v="72.762711864406782"/>
    <x v="7"/>
    <s v="food trucks"/>
    <x v="2"/>
    <d v="2015-06-03T02:31:16"/>
    <x v="2690"/>
    <x v="2690"/>
    <x v="2690"/>
  </r>
  <r>
    <n v="2691"/>
    <s v="Cook"/>
    <s v="A Great New local Food Truck serving up ethnic fusion inspired eats in Ottawa."/>
    <x v="99"/>
    <n v="35"/>
    <x v="2"/>
    <x v="5"/>
    <x v="5"/>
    <n v="1431278557"/>
    <n v="1427390557"/>
    <b v="0"/>
    <n v="2"/>
    <b v="0"/>
    <s v="food/food trucks"/>
    <n v="5.3846153846153844E-4"/>
    <n v="17.5"/>
    <x v="7"/>
    <s v="food trucks"/>
    <x v="2"/>
    <d v="2015-05-10T17:22:37"/>
    <x v="2691"/>
    <x v="2691"/>
    <x v="2691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x v="0"/>
    <n v="1427266860"/>
    <n v="1424678460"/>
    <b v="0"/>
    <n v="1"/>
    <b v="0"/>
    <s v="food/food trucks"/>
    <n v="7.1428571428571426E-3"/>
    <n v="25"/>
    <x v="7"/>
    <s v="food trucks"/>
    <x v="2"/>
    <d v="2015-03-25T07:01:00"/>
    <x v="2692"/>
    <x v="2692"/>
    <x v="2692"/>
  </r>
  <r>
    <n v="2693"/>
    <s v="Chili dog"/>
    <s v="I want to start a food truck that specializes in chili cheese dogs, using new kinds of meats, cheeses and toppings you wouldn't imagine"/>
    <x v="10"/>
    <n v="40"/>
    <x v="2"/>
    <x v="0"/>
    <x v="0"/>
    <n v="1407899966"/>
    <n v="1405307966"/>
    <b v="0"/>
    <n v="3"/>
    <b v="0"/>
    <s v="food/food trucks"/>
    <n v="8.0000000000000002E-3"/>
    <n v="13.333333333333334"/>
    <x v="7"/>
    <s v="food trucks"/>
    <x v="2"/>
    <d v="2014-08-13T03:19:26"/>
    <x v="2693"/>
    <x v="2693"/>
    <x v="269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x v="0"/>
    <n v="1411701739"/>
    <n v="1409109739"/>
    <b v="0"/>
    <n v="1"/>
    <b v="0"/>
    <s v="food/food trucks"/>
    <n v="3.3333333333333335E-5"/>
    <n v="1"/>
    <x v="7"/>
    <s v="food trucks"/>
    <x v="2"/>
    <d v="2014-09-26T03:22:19"/>
    <x v="2694"/>
    <x v="2694"/>
    <x v="2694"/>
  </r>
  <r>
    <n v="2695"/>
    <s v="Fat daddy mac food truck"/>
    <s v="I am creating food magic on the go! Amazing food isn't just for sitdown restaraunts anymore!"/>
    <x v="36"/>
    <n v="71"/>
    <x v="2"/>
    <x v="0"/>
    <x v="0"/>
    <n v="1428981718"/>
    <n v="1423801318"/>
    <b v="0"/>
    <n v="3"/>
    <b v="0"/>
    <s v="food/food trucks"/>
    <n v="4.7333333333333333E-3"/>
    <n v="23.666666666666668"/>
    <x v="7"/>
    <s v="food trucks"/>
    <x v="2"/>
    <d v="2015-04-14T03:21:58"/>
    <x v="2695"/>
    <x v="2695"/>
    <x v="2695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x v="0"/>
    <n v="1419538560"/>
    <n v="1416600960"/>
    <b v="0"/>
    <n v="38"/>
    <b v="0"/>
    <s v="food/food trucks"/>
    <n v="5.6500000000000002E-2"/>
    <n v="89.21052631578948"/>
    <x v="7"/>
    <s v="food trucks"/>
    <x v="2"/>
    <d v="2014-12-25T20:16:00"/>
    <x v="2696"/>
    <x v="2696"/>
    <x v="2696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x v="0"/>
    <n v="1438552800"/>
    <n v="1435876423"/>
    <b v="0"/>
    <n v="52"/>
    <b v="0"/>
    <s v="food/food trucks"/>
    <n v="0.26352173913043481"/>
    <n v="116.55769230769231"/>
    <x v="7"/>
    <s v="food trucks"/>
    <x v="2"/>
    <d v="2015-08-02T22:00:00"/>
    <x v="2697"/>
    <x v="2697"/>
    <x v="2697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x v="0"/>
    <n v="1403904808"/>
    <n v="1401312808"/>
    <b v="0"/>
    <n v="2"/>
    <b v="0"/>
    <s v="food/food trucks"/>
    <n v="3.2512500000000002E-3"/>
    <n v="13.005000000000001"/>
    <x v="7"/>
    <s v="food trucks"/>
    <x v="2"/>
    <d v="2014-06-27T21:33:28"/>
    <x v="2698"/>
    <x v="2698"/>
    <x v="2698"/>
  </r>
  <r>
    <n v="2699"/>
    <s v="my bakery truck"/>
    <s v="Hi, I want make my first bakery. Food truck was great, but I not have a car licence. So, help me to be my dream!"/>
    <x v="365"/>
    <n v="0"/>
    <x v="2"/>
    <x v="5"/>
    <x v="5"/>
    <n v="1407533463"/>
    <n v="1404941463"/>
    <b v="0"/>
    <n v="0"/>
    <b v="0"/>
    <s v="food/food trucks"/>
    <n v="0"/>
    <n v="0"/>
    <x v="7"/>
    <s v="food trucks"/>
    <x v="2"/>
    <d v="2014-08-08T21:31:03"/>
    <x v="2699"/>
    <x v="2699"/>
    <x v="2699"/>
  </r>
  <r>
    <n v="2700"/>
    <s v="Holly's Hot Stuff"/>
    <s v="I currently own and operate a hot dog cart. I am hoping to purchase a used food truck so I can do business year round!"/>
    <x v="204"/>
    <n v="70"/>
    <x v="2"/>
    <x v="0"/>
    <x v="0"/>
    <n v="1411073972"/>
    <n v="1408481972"/>
    <b v="0"/>
    <n v="4"/>
    <b v="0"/>
    <s v="food/food trucks"/>
    <n v="7.0007000700070005E-3"/>
    <n v="17.5"/>
    <x v="7"/>
    <s v="food trucks"/>
    <x v="2"/>
    <d v="2014-09-18T20:59:32"/>
    <x v="2700"/>
    <x v="2700"/>
    <x v="2700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x v="3"/>
    <n v="1491586534"/>
    <n v="1488911734"/>
    <b v="0"/>
    <n v="46"/>
    <b v="0"/>
    <s v="theater/spaces"/>
    <n v="0.46176470588235297"/>
    <n v="34.130434782608695"/>
    <x v="1"/>
    <s v="spaces"/>
    <x v="3"/>
    <d v="2017-04-07T17:35:34"/>
    <x v="2701"/>
    <x v="2701"/>
    <x v="270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x v="0"/>
    <n v="1491416077"/>
    <n v="1488827677"/>
    <b v="1"/>
    <n v="26"/>
    <b v="0"/>
    <s v="theater/spaces"/>
    <n v="0.34410000000000002"/>
    <n v="132.34615384615384"/>
    <x v="1"/>
    <s v="spaces"/>
    <x v="3"/>
    <d v="2017-04-05T18:14:37"/>
    <x v="2702"/>
    <x v="2702"/>
    <x v="2702"/>
  </r>
  <r>
    <n v="2703"/>
    <s v="Bisagra Teatro: Foro Multidisciplinario"/>
    <s v="Â¡Tu nuevo espacio cultural multidisciplinario en el centro de Pachuca, Hidalgo"/>
    <x v="79"/>
    <n v="41500"/>
    <x v="3"/>
    <x v="14"/>
    <x v="10"/>
    <n v="1490196830"/>
    <n v="1485016430"/>
    <b v="0"/>
    <n v="45"/>
    <b v="0"/>
    <s v="theater/spaces"/>
    <n v="1.0375000000000001"/>
    <n v="922.22222222222217"/>
    <x v="1"/>
    <s v="spaces"/>
    <x v="3"/>
    <d v="2017-03-22T15:33:50"/>
    <x v="2703"/>
    <x v="2703"/>
    <x v="2703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x v="0"/>
    <n v="1491421314"/>
    <n v="1487709714"/>
    <b v="0"/>
    <n v="7"/>
    <b v="0"/>
    <s v="theater/spaces"/>
    <n v="6.0263157894736845E-2"/>
    <n v="163.57142857142858"/>
    <x v="1"/>
    <s v="spaces"/>
    <x v="3"/>
    <d v="2017-04-05T19:41:54"/>
    <x v="2704"/>
    <x v="2704"/>
    <x v="2704"/>
  </r>
  <r>
    <n v="2705"/>
    <s v="Fischer Theatre Marquee"/>
    <s v="Help light the lights at the historic Fischer Theatre in Danville, IL."/>
    <x v="281"/>
    <n v="1739"/>
    <x v="3"/>
    <x v="0"/>
    <x v="0"/>
    <n v="1490389158"/>
    <n v="1486504758"/>
    <b v="0"/>
    <n v="8"/>
    <b v="0"/>
    <s v="theater/spaces"/>
    <n v="0.10539393939393939"/>
    <n v="217.375"/>
    <x v="1"/>
    <s v="spaces"/>
    <x v="3"/>
    <d v="2017-03-24T20:59:18"/>
    <x v="2705"/>
    <x v="2705"/>
    <x v="2705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x v="0"/>
    <n v="1413442740"/>
    <n v="1410937483"/>
    <b v="1"/>
    <n v="263"/>
    <b v="1"/>
    <s v="theater/spaces"/>
    <n v="1.1229714285714285"/>
    <n v="149.44486692015209"/>
    <x v="1"/>
    <s v="spaces"/>
    <x v="0"/>
    <d v="2014-10-16T06:59:00"/>
    <x v="2706"/>
    <x v="2706"/>
    <x v="2706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x v="0"/>
    <n v="1369637940"/>
    <n v="1367088443"/>
    <b v="1"/>
    <n v="394"/>
    <b v="1"/>
    <s v="theater/spaces"/>
    <n v="3.50844625"/>
    <n v="71.237487309644663"/>
    <x v="1"/>
    <s v="spaces"/>
    <x v="0"/>
    <d v="2013-05-27T06:59:00"/>
    <x v="2707"/>
    <x v="2707"/>
    <x v="2707"/>
  </r>
  <r>
    <n v="2708"/>
    <s v="Angel Comedy Club"/>
    <s v="Angel Comedy Club: A permanent home for Londonâ€™s loveliest comedy night - a community comedy club"/>
    <x v="22"/>
    <n v="46643.07"/>
    <x v="0"/>
    <x v="1"/>
    <x v="1"/>
    <n v="1469119526"/>
    <n v="1463935526"/>
    <b v="1"/>
    <n v="1049"/>
    <b v="1"/>
    <s v="theater/spaces"/>
    <n v="2.3321535"/>
    <n v="44.464318398474738"/>
    <x v="1"/>
    <s v="spaces"/>
    <x v="0"/>
    <d v="2016-07-21T16:45:26"/>
    <x v="2708"/>
    <x v="2708"/>
    <x v="270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x v="0"/>
    <n v="1475553540"/>
    <n v="1472528141"/>
    <b v="1"/>
    <n v="308"/>
    <b v="1"/>
    <s v="theater/spaces"/>
    <n v="1.01606"/>
    <n v="164.94480519480518"/>
    <x v="1"/>
    <s v="spaces"/>
    <x v="0"/>
    <d v="2016-10-04T03:59:00"/>
    <x v="2709"/>
    <x v="2709"/>
    <x v="2709"/>
  </r>
  <r>
    <n v="2710"/>
    <s v="House of Yes"/>
    <s v="Building Brooklyn's own creative venue for circus, theater and events of all types."/>
    <x v="127"/>
    <n v="92340.21"/>
    <x v="0"/>
    <x v="0"/>
    <x v="0"/>
    <n v="1407549600"/>
    <n v="1404797428"/>
    <b v="1"/>
    <n v="1088"/>
    <b v="1"/>
    <s v="theater/spaces"/>
    <n v="1.5390035000000002"/>
    <n v="84.871516544117654"/>
    <x v="1"/>
    <s v="spaces"/>
    <x v="0"/>
    <d v="2014-08-09T02:00:00"/>
    <x v="2710"/>
    <x v="2710"/>
    <x v="2710"/>
  </r>
  <r>
    <n v="2711"/>
    <s v="The Red Shoes"/>
    <s v="We're aiming to launch a production involving circus performers, musicians and artists in a new space, creating a night of live art."/>
    <x v="366"/>
    <n v="3938"/>
    <x v="0"/>
    <x v="1"/>
    <x v="1"/>
    <n v="1403301660"/>
    <n v="1400694790"/>
    <b v="1"/>
    <n v="73"/>
    <b v="1"/>
    <s v="theater/spaces"/>
    <n v="1.007161125319693"/>
    <n v="53.945205479452056"/>
    <x v="1"/>
    <s v="spaces"/>
    <x v="0"/>
    <d v="2014-06-20T22:01:00"/>
    <x v="2711"/>
    <x v="2711"/>
    <x v="2711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x v="0"/>
    <n v="1373738400"/>
    <n v="1370568560"/>
    <b v="1"/>
    <n v="143"/>
    <b v="1"/>
    <s v="theater/spaces"/>
    <n v="1.3138181818181818"/>
    <n v="50.531468531468533"/>
    <x v="1"/>
    <s v="spaces"/>
    <x v="0"/>
    <d v="2013-07-13T18:00:00"/>
    <x v="2712"/>
    <x v="2712"/>
    <x v="2712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x v="0"/>
    <n v="1450971684"/>
    <n v="1447515684"/>
    <b v="1"/>
    <n v="1420"/>
    <b v="1"/>
    <s v="theater/spaces"/>
    <n v="1.0224133333333334"/>
    <n v="108.00140845070422"/>
    <x v="1"/>
    <s v="spaces"/>
    <x v="0"/>
    <d v="2015-12-24T15:41:24"/>
    <x v="2713"/>
    <x v="2713"/>
    <x v="2713"/>
  </r>
  <r>
    <n v="2714"/>
    <s v="The Crane Theater"/>
    <s v="The Crane will be the new home for independent theater in Northeast Minneapolis"/>
    <x v="31"/>
    <n v="29089"/>
    <x v="0"/>
    <x v="0"/>
    <x v="0"/>
    <n v="1476486000"/>
    <n v="1474040596"/>
    <b v="1"/>
    <n v="305"/>
    <b v="1"/>
    <s v="theater/spaces"/>
    <n v="1.1635599999999999"/>
    <n v="95.373770491803285"/>
    <x v="1"/>
    <s v="spaces"/>
    <x v="0"/>
    <d v="2016-10-14T23:00:00"/>
    <x v="2714"/>
    <x v="2714"/>
    <x v="2714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x v="0"/>
    <n v="1456047228"/>
    <n v="1453109628"/>
    <b v="1"/>
    <n v="551"/>
    <b v="1"/>
    <s v="theater/spaces"/>
    <n v="2.6462241666666664"/>
    <n v="57.631016333938291"/>
    <x v="1"/>
    <s v="spaces"/>
    <x v="0"/>
    <d v="2016-02-21T09:33:48"/>
    <x v="2715"/>
    <x v="2715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x v="3"/>
    <n v="1444291193"/>
    <n v="1441699193"/>
    <b v="1"/>
    <n v="187"/>
    <b v="1"/>
    <s v="theater/spaces"/>
    <n v="1.1998010000000001"/>
    <n v="64.160481283422456"/>
    <x v="1"/>
    <s v="spaces"/>
    <x v="0"/>
    <d v="2015-10-08T07:59:53"/>
    <x v="2716"/>
    <x v="2716"/>
    <x v="2716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x v="0"/>
    <n v="1417906649"/>
    <n v="1414015049"/>
    <b v="1"/>
    <n v="325"/>
    <b v="1"/>
    <s v="theater/spaces"/>
    <n v="1.2010400000000001"/>
    <n v="92.387692307692305"/>
    <x v="1"/>
    <s v="spaces"/>
    <x v="0"/>
    <d v="2014-12-06T22:57:29"/>
    <x v="2717"/>
    <x v="2717"/>
    <x v="2717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x v="0"/>
    <n v="1462316400"/>
    <n v="1459865945"/>
    <b v="1"/>
    <n v="148"/>
    <b v="1"/>
    <s v="theater/spaces"/>
    <n v="1.0358333333333334"/>
    <n v="125.97972972972973"/>
    <x v="1"/>
    <s v="spaces"/>
    <x v="0"/>
    <d v="2016-05-03T23:00:00"/>
    <x v="2718"/>
    <x v="2718"/>
    <x v="271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x v="0"/>
    <n v="1460936694"/>
    <n v="1455756294"/>
    <b v="0"/>
    <n v="69"/>
    <b v="1"/>
    <s v="theater/spaces"/>
    <n v="1.0883333333333334"/>
    <n v="94.637681159420296"/>
    <x v="1"/>
    <s v="spaces"/>
    <x v="0"/>
    <d v="2016-04-17T23:44:54"/>
    <x v="2719"/>
    <x v="2719"/>
    <x v="2719"/>
  </r>
  <r>
    <n v="2720"/>
    <s v="The Comedy Project"/>
    <s v="An improv, sketch and experimental comedy and cocktail venue in downtown Grand Rapids, Michigan"/>
    <x v="31"/>
    <n v="29531"/>
    <x v="0"/>
    <x v="0"/>
    <x v="0"/>
    <n v="1478866253"/>
    <n v="1476270653"/>
    <b v="0"/>
    <n v="173"/>
    <b v="1"/>
    <s v="theater/spaces"/>
    <n v="1.1812400000000001"/>
    <n v="170.69942196531792"/>
    <x v="1"/>
    <s v="spaces"/>
    <x v="0"/>
    <d v="2016-11-11T12:10:53"/>
    <x v="2720"/>
    <x v="2720"/>
    <x v="2720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x v="1"/>
    <n v="1378494000"/>
    <n v="1375880598"/>
    <b v="0"/>
    <n v="269"/>
    <b v="1"/>
    <s v="technology/hardware"/>
    <n v="14.62"/>
    <n v="40.762081784386616"/>
    <x v="2"/>
    <s v="hardware"/>
    <x v="0"/>
    <d v="2013-09-06T19:00:00"/>
    <x v="2721"/>
    <x v="2721"/>
    <x v="2721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x v="0"/>
    <n v="1485722053"/>
    <n v="1480538053"/>
    <b v="0"/>
    <n v="185"/>
    <b v="1"/>
    <s v="technology/hardware"/>
    <n v="2.5253999999999999"/>
    <n v="68.254054054054052"/>
    <x v="2"/>
    <s v="hardware"/>
    <x v="0"/>
    <d v="2017-01-29T20:34:13"/>
    <x v="2722"/>
    <x v="2722"/>
    <x v="272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x v="0"/>
    <n v="1420060088"/>
    <n v="1414872488"/>
    <b v="0"/>
    <n v="176"/>
    <b v="1"/>
    <s v="technology/hardware"/>
    <n v="1.4005000000000001"/>
    <n v="95.48863636363636"/>
    <x v="2"/>
    <s v="hardware"/>
    <x v="0"/>
    <d v="2014-12-31T21:08:08"/>
    <x v="2723"/>
    <x v="2723"/>
    <x v="272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x v="1"/>
    <n v="1439625059"/>
    <n v="1436860259"/>
    <b v="0"/>
    <n v="1019"/>
    <b v="1"/>
    <s v="technology/hardware"/>
    <n v="2.9687520259319289"/>
    <n v="7.1902649656526005"/>
    <x v="2"/>
    <s v="hardware"/>
    <x v="0"/>
    <d v="2015-08-15T07:50:59"/>
    <x v="2724"/>
    <x v="2724"/>
    <x v="2724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x v="5"/>
    <n v="1488390735"/>
    <n v="1484070735"/>
    <b v="0"/>
    <n v="113"/>
    <b v="1"/>
    <s v="technology/hardware"/>
    <n v="1.445425"/>
    <n v="511.65486725663715"/>
    <x v="2"/>
    <s v="hardware"/>
    <x v="0"/>
    <d v="2017-03-01T17:52:15"/>
    <x v="2725"/>
    <x v="2725"/>
    <x v="2725"/>
  </r>
  <r>
    <n v="2726"/>
    <s v="Krimston TWO - Dual SIM case for iPhone"/>
    <s v="Krimston TWO: iPhone Dual SIM Case"/>
    <x v="57"/>
    <n v="105745"/>
    <x v="0"/>
    <x v="0"/>
    <x v="0"/>
    <n v="1461333311"/>
    <n v="1458741311"/>
    <b v="0"/>
    <n v="404"/>
    <b v="1"/>
    <s v="technology/hardware"/>
    <n v="1.05745"/>
    <n v="261.74504950495049"/>
    <x v="2"/>
    <s v="hardware"/>
    <x v="0"/>
    <d v="2016-04-22T13:55:11"/>
    <x v="2726"/>
    <x v="2726"/>
    <x v="2726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x v="0"/>
    <n v="1438964063"/>
    <n v="1436804063"/>
    <b v="0"/>
    <n v="707"/>
    <b v="1"/>
    <s v="technology/hardware"/>
    <n v="4.9321000000000002"/>
    <n v="69.760961810466767"/>
    <x v="2"/>
    <s v="hardware"/>
    <x v="0"/>
    <d v="2015-08-07T16:14:23"/>
    <x v="2727"/>
    <x v="2727"/>
    <x v="2727"/>
  </r>
  <r>
    <n v="2728"/>
    <s v="Multi-Function SSD Shield for the Raspberry Pi 2"/>
    <s v="SSD, WiFi, RTC w/Battery and high power USB all in one shield."/>
    <x v="36"/>
    <n v="30274"/>
    <x v="0"/>
    <x v="0"/>
    <x v="0"/>
    <n v="1451485434"/>
    <n v="1448461434"/>
    <b v="0"/>
    <n v="392"/>
    <b v="1"/>
    <s v="technology/hardware"/>
    <n v="2.0182666666666669"/>
    <n v="77.229591836734699"/>
    <x v="2"/>
    <s v="hardware"/>
    <x v="0"/>
    <d v="2015-12-30T14:23:54"/>
    <x v="2728"/>
    <x v="2728"/>
    <x v="2728"/>
  </r>
  <r>
    <n v="2729"/>
    <s v="McChi Luggage: It's a Luggage, USB Charger and a Table Top"/>
    <s v="A luggage that is more than a luggage! It is what you want it to be."/>
    <x v="51"/>
    <n v="7833"/>
    <x v="0"/>
    <x v="0"/>
    <x v="0"/>
    <n v="1430459197"/>
    <n v="1427867197"/>
    <b v="0"/>
    <n v="23"/>
    <b v="1"/>
    <s v="technology/hardware"/>
    <n v="1.0444"/>
    <n v="340.56521739130437"/>
    <x v="2"/>
    <s v="hardware"/>
    <x v="0"/>
    <d v="2015-05-01T05:46:37"/>
    <x v="2729"/>
    <x v="2729"/>
    <x v="2729"/>
  </r>
  <r>
    <n v="2730"/>
    <s v="Yaba - Portable Speaker &amp; Guitar Amp"/>
    <s v="The world's most powerful portable speaker and guitar amplifier. Turns any surface into a speaker."/>
    <x v="100"/>
    <n v="45979.01"/>
    <x v="0"/>
    <x v="0"/>
    <x v="0"/>
    <n v="1366635575"/>
    <n v="1363611575"/>
    <b v="0"/>
    <n v="682"/>
    <b v="1"/>
    <s v="technology/hardware"/>
    <n v="1.7029262962962963"/>
    <n v="67.417903225806455"/>
    <x v="2"/>
    <s v="hardware"/>
    <x v="0"/>
    <d v="2013-04-22T12:59:35"/>
    <x v="2730"/>
    <x v="2730"/>
    <x v="27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x v="0"/>
    <n v="1413604800"/>
    <n v="1408624622"/>
    <b v="0"/>
    <n v="37"/>
    <b v="1"/>
    <s v="technology/hardware"/>
    <n v="1.0430333333333333"/>
    <n v="845.70270270270271"/>
    <x v="2"/>
    <s v="hardware"/>
    <x v="0"/>
    <d v="2014-10-18T04:00:00"/>
    <x v="2731"/>
    <x v="2731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x v="0"/>
    <n v="1369699200"/>
    <n v="1366917828"/>
    <b v="0"/>
    <n v="146"/>
    <b v="1"/>
    <s v="technology/hardware"/>
    <n v="1.1825000000000001"/>
    <n v="97.191780821917803"/>
    <x v="2"/>
    <s v="hardware"/>
    <x v="0"/>
    <d v="2013-05-28T00:00:00"/>
    <x v="2732"/>
    <x v="2732"/>
    <x v="2732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x v="0"/>
    <n v="1428643974"/>
    <n v="1423463574"/>
    <b v="0"/>
    <n v="119"/>
    <b v="1"/>
    <s v="technology/hardware"/>
    <n v="1.07538"/>
    <n v="451.84033613445376"/>
    <x v="2"/>
    <s v="hardware"/>
    <x v="0"/>
    <d v="2015-04-10T05:32:54"/>
    <x v="2733"/>
    <x v="2733"/>
    <x v="2733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x v="0"/>
    <n v="1476395940"/>
    <n v="1473782592"/>
    <b v="0"/>
    <n v="163"/>
    <b v="1"/>
    <s v="technology/hardware"/>
    <n v="22603"/>
    <n v="138.66871165644173"/>
    <x v="2"/>
    <s v="hardware"/>
    <x v="0"/>
    <d v="2016-10-13T21:59:00"/>
    <x v="2734"/>
    <x v="2734"/>
    <x v="2734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x v="1"/>
    <n v="1363204800"/>
    <n v="1360551250"/>
    <b v="0"/>
    <n v="339"/>
    <b v="1"/>
    <s v="technology/hardware"/>
    <n v="9.7813466666666677"/>
    <n v="21.640147492625371"/>
    <x v="2"/>
    <s v="hardware"/>
    <x v="0"/>
    <d v="2013-03-13T20:00:00"/>
    <x v="2735"/>
    <x v="2735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x v="5"/>
    <n v="1398268773"/>
    <n v="1395676773"/>
    <b v="0"/>
    <n v="58"/>
    <b v="1"/>
    <s v="technology/hardware"/>
    <n v="1.2290000000000001"/>
    <n v="169.51724137931035"/>
    <x v="2"/>
    <s v="hardware"/>
    <x v="0"/>
    <d v="2014-04-23T15:59:33"/>
    <x v="2736"/>
    <x v="2736"/>
    <x v="2736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x v="0"/>
    <n v="1389812400"/>
    <n v="1386108087"/>
    <b v="0"/>
    <n v="456"/>
    <b v="1"/>
    <s v="technology/hardware"/>
    <n v="2.4606080000000001"/>
    <n v="161.88210526315791"/>
    <x v="2"/>
    <s v="hardware"/>
    <x v="0"/>
    <d v="2014-01-15T19:00:00"/>
    <x v="2737"/>
    <x v="2737"/>
    <x v="2737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x v="0"/>
    <n v="1478402804"/>
    <n v="1473218804"/>
    <b v="0"/>
    <n v="15"/>
    <b v="1"/>
    <s v="technology/hardware"/>
    <n v="1.4794"/>
    <n v="493.13333333333333"/>
    <x v="2"/>
    <s v="hardware"/>
    <x v="0"/>
    <d v="2016-11-06T03:26:44"/>
    <x v="2738"/>
    <x v="2738"/>
    <x v="2738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x v="1"/>
    <n v="1399324717"/>
    <n v="1395436717"/>
    <b v="0"/>
    <n v="191"/>
    <b v="1"/>
    <s v="technology/hardware"/>
    <n v="3.8409090909090908"/>
    <n v="22.120418848167539"/>
    <x v="2"/>
    <s v="hardware"/>
    <x v="0"/>
    <d v="2014-05-05T21:18:37"/>
    <x v="2739"/>
    <x v="2739"/>
    <x v="2739"/>
  </r>
  <r>
    <n v="2740"/>
    <s v="Vertical Garden Prototype"/>
    <s v="I am interested in testing the plant yields of this vertical garden as well as some other applications"/>
    <x v="43"/>
    <n v="310"/>
    <x v="0"/>
    <x v="0"/>
    <x v="0"/>
    <n v="1426117552"/>
    <n v="1423529152"/>
    <b v="0"/>
    <n v="17"/>
    <b v="1"/>
    <s v="technology/hardware"/>
    <n v="1.0333333333333334"/>
    <n v="18.235294117647058"/>
    <x v="2"/>
    <s v="hardware"/>
    <x v="0"/>
    <d v="2015-03-11T23:45:52"/>
    <x v="2740"/>
    <x v="2740"/>
    <x v="2740"/>
  </r>
  <r>
    <n v="2741"/>
    <s v="Mrs. Brown and Her Lost Puppy."/>
    <s v="Help me publish my 1st children's book as an aspiring author!"/>
    <x v="6"/>
    <n v="35"/>
    <x v="2"/>
    <x v="0"/>
    <x v="0"/>
    <n v="1413770820"/>
    <n v="1412005602"/>
    <b v="0"/>
    <n v="4"/>
    <b v="0"/>
    <s v="publishing/children's books"/>
    <n v="4.3750000000000004E-3"/>
    <n v="8.75"/>
    <x v="3"/>
    <s v="children's books"/>
    <x v="2"/>
    <d v="2014-10-20T02:07:00"/>
    <x v="2741"/>
    <x v="2741"/>
    <x v="2741"/>
  </r>
  <r>
    <n v="2742"/>
    <s v="What a Zoo!"/>
    <s v="The pachyderms at the Denver Zoo are moving. Follow along on the convoluted journey to their new home."/>
    <x v="30"/>
    <n v="731"/>
    <x v="2"/>
    <x v="0"/>
    <x v="0"/>
    <n v="1337102187"/>
    <n v="1335892587"/>
    <b v="0"/>
    <n v="18"/>
    <b v="0"/>
    <s v="publishing/children's books"/>
    <n v="0.29239999999999999"/>
    <n v="40.611111111111114"/>
    <x v="3"/>
    <s v="children's books"/>
    <x v="2"/>
    <d v="2012-05-15T17:16:27"/>
    <x v="2742"/>
    <x v="2742"/>
    <x v="2742"/>
  </r>
  <r>
    <n v="2743"/>
    <s v="St. Nick Jr"/>
    <s v="One Christmas every child was naughty, and Santa's son _x000a_St. Nick Jr sacrifices all his gifts over his whole life, for the children"/>
    <x v="368"/>
    <n v="0"/>
    <x v="2"/>
    <x v="0"/>
    <x v="0"/>
    <n v="1476863607"/>
    <n v="1474271607"/>
    <b v="0"/>
    <n v="0"/>
    <b v="0"/>
    <s v="publishing/children's books"/>
    <n v="0"/>
    <n v="0"/>
    <x v="3"/>
    <s v="children's books"/>
    <x v="2"/>
    <d v="2016-10-19T07:53:27"/>
    <x v="2743"/>
    <x v="2743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x v="0"/>
    <n v="1330478998"/>
    <n v="1327886998"/>
    <b v="0"/>
    <n v="22"/>
    <b v="0"/>
    <s v="publishing/children's books"/>
    <n v="5.2187499999999998E-2"/>
    <n v="37.954545454545453"/>
    <x v="3"/>
    <s v="children's books"/>
    <x v="2"/>
    <d v="2012-02-29T01:29:58"/>
    <x v="2744"/>
    <x v="2744"/>
    <x v="2744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x v="0"/>
    <n v="1342309368"/>
    <n v="1337125368"/>
    <b v="0"/>
    <n v="49"/>
    <b v="0"/>
    <s v="publishing/children's books"/>
    <n v="0.21887499999999999"/>
    <n v="35.734693877551024"/>
    <x v="3"/>
    <s v="children's books"/>
    <x v="2"/>
    <d v="2012-07-14T23:42:48"/>
    <x v="2745"/>
    <x v="2745"/>
    <x v="2745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x v="0"/>
    <n v="1409337911"/>
    <n v="1406745911"/>
    <b v="0"/>
    <n v="19"/>
    <b v="0"/>
    <s v="publishing/children's books"/>
    <n v="0.26700000000000002"/>
    <n v="42.157894736842103"/>
    <x v="3"/>
    <s v="children's books"/>
    <x v="2"/>
    <d v="2014-08-29T18:45:11"/>
    <x v="2746"/>
    <x v="2746"/>
    <x v="2746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x v="0"/>
    <n v="1339816200"/>
    <n v="1337095997"/>
    <b v="0"/>
    <n v="4"/>
    <b v="0"/>
    <s v="publishing/children's books"/>
    <n v="0.28000000000000003"/>
    <n v="35"/>
    <x v="3"/>
    <s v="children's books"/>
    <x v="2"/>
    <d v="2012-06-16T03:10:00"/>
    <x v="2747"/>
    <x v="2747"/>
    <x v="2747"/>
  </r>
  <r>
    <n v="2748"/>
    <s v="Native American Language Book for Children"/>
    <s v="Interactive Book with Audio to learn the Ojibwe Language for Children.  Website, Ebook and more!"/>
    <x v="10"/>
    <n v="53"/>
    <x v="2"/>
    <x v="0"/>
    <x v="0"/>
    <n v="1472835802"/>
    <n v="1470243802"/>
    <b v="0"/>
    <n v="4"/>
    <b v="0"/>
    <s v="publishing/children's books"/>
    <n v="1.06E-2"/>
    <n v="13.25"/>
    <x v="3"/>
    <s v="children's books"/>
    <x v="2"/>
    <d v="2016-09-02T17:03:22"/>
    <x v="2748"/>
    <x v="2748"/>
    <x v="2748"/>
  </r>
  <r>
    <n v="2749"/>
    <s v="A Tree is a Tree, no matter what you see.  CHILDREN'S BOOK"/>
    <s v="Self-publishing my children's book."/>
    <x v="3"/>
    <n v="110"/>
    <x v="2"/>
    <x v="0"/>
    <x v="0"/>
    <n v="1428171037"/>
    <n v="1425582637"/>
    <b v="0"/>
    <n v="2"/>
    <b v="0"/>
    <s v="publishing/children's books"/>
    <n v="1.0999999999999999E-2"/>
    <n v="55"/>
    <x v="3"/>
    <s v="children's books"/>
    <x v="2"/>
    <d v="2015-04-04T18:10:37"/>
    <x v="2749"/>
    <x v="2749"/>
    <x v="2749"/>
  </r>
  <r>
    <n v="2750"/>
    <s v="My Child, My Blessing"/>
    <s v="This is a journal where parents daily write something positive about their child.  Places for pictures, too."/>
    <x v="369"/>
    <n v="0"/>
    <x v="2"/>
    <x v="0"/>
    <x v="0"/>
    <n v="1341086400"/>
    <n v="1340055345"/>
    <b v="0"/>
    <n v="0"/>
    <b v="0"/>
    <s v="publishing/children's books"/>
    <n v="0"/>
    <n v="0"/>
    <x v="3"/>
    <s v="children's books"/>
    <x v="2"/>
    <d v="2012-06-30T20:00:00"/>
    <x v="2750"/>
    <x v="275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x v="0"/>
    <n v="1403039842"/>
    <n v="1397855842"/>
    <b v="0"/>
    <n v="0"/>
    <b v="0"/>
    <s v="publishing/children's books"/>
    <n v="0"/>
    <n v="0"/>
    <x v="3"/>
    <s v="children's books"/>
    <x v="2"/>
    <d v="2014-06-17T21:17:22"/>
    <x v="2751"/>
    <x v="2751"/>
    <x v="2751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x v="0"/>
    <n v="1324232504"/>
    <n v="1320776504"/>
    <b v="0"/>
    <n v="14"/>
    <b v="0"/>
    <s v="publishing/children's books"/>
    <n v="0.11458333333333333"/>
    <n v="39.285714285714285"/>
    <x v="3"/>
    <s v="children's books"/>
    <x v="2"/>
    <d v="2011-12-18T18:21:44"/>
    <x v="2752"/>
    <x v="2752"/>
    <x v="2752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x v="0"/>
    <n v="1346017023"/>
    <n v="1343425023"/>
    <b v="0"/>
    <n v="8"/>
    <b v="0"/>
    <s v="publishing/children's books"/>
    <n v="0.19"/>
    <n v="47.5"/>
    <x v="3"/>
    <s v="children's books"/>
    <x v="2"/>
    <d v="2012-08-26T21:37:03"/>
    <x v="2753"/>
    <x v="2753"/>
    <x v="2753"/>
  </r>
  <r>
    <n v="2754"/>
    <s v="From here...to there!"/>
    <s v="I have been a writer all my life. But until recently never a parent. I want to write a children book for my children, and yours!"/>
    <x v="3"/>
    <n v="0"/>
    <x v="2"/>
    <x v="0"/>
    <x v="0"/>
    <n v="1410448551"/>
    <n v="1407856551"/>
    <b v="0"/>
    <n v="0"/>
    <b v="0"/>
    <s v="publishing/children's books"/>
    <n v="0"/>
    <n v="0"/>
    <x v="3"/>
    <s v="children's books"/>
    <x v="2"/>
    <d v="2014-09-11T15:15:51"/>
    <x v="2754"/>
    <x v="2754"/>
    <x v="2754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x v="3"/>
    <n v="1428519527"/>
    <n v="1425927527"/>
    <b v="0"/>
    <n v="15"/>
    <b v="0"/>
    <s v="publishing/children's books"/>
    <n v="0.52"/>
    <n v="17.333333333333332"/>
    <x v="3"/>
    <s v="children's books"/>
    <x v="2"/>
    <d v="2015-04-08T18:58:47"/>
    <x v="2755"/>
    <x v="2755"/>
    <x v="2755"/>
  </r>
  <r>
    <n v="2756"/>
    <s v="The Most Basic of Truths"/>
    <s v="We all pray to the same God no matter what name we might refer to Him as.  Our children deserve to know this basic truth."/>
    <x v="3"/>
    <n v="1048"/>
    <x v="2"/>
    <x v="0"/>
    <x v="0"/>
    <n v="1389476201"/>
    <n v="1386884201"/>
    <b v="0"/>
    <n v="33"/>
    <b v="0"/>
    <s v="publishing/children's books"/>
    <n v="0.1048"/>
    <n v="31.757575757575758"/>
    <x v="3"/>
    <s v="children's books"/>
    <x v="2"/>
    <d v="2014-01-11T21:36:41"/>
    <x v="2756"/>
    <x v="2756"/>
    <x v="2756"/>
  </r>
  <r>
    <n v="2757"/>
    <s v="C is for Crooked"/>
    <s v="A children's letter book that Lampoons Hillary Clinton"/>
    <x v="15"/>
    <n v="10"/>
    <x v="2"/>
    <x v="0"/>
    <x v="0"/>
    <n v="1470498332"/>
    <n v="1469202332"/>
    <b v="0"/>
    <n v="2"/>
    <b v="0"/>
    <s v="publishing/children's books"/>
    <n v="6.6666666666666671E-3"/>
    <n v="5"/>
    <x v="3"/>
    <s v="children's books"/>
    <x v="2"/>
    <d v="2016-08-06T15:45:32"/>
    <x v="2757"/>
    <x v="2757"/>
    <x v="2757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x v="2"/>
    <n v="1476095783"/>
    <n v="1474886183"/>
    <b v="0"/>
    <n v="6"/>
    <b v="0"/>
    <s v="publishing/children's books"/>
    <n v="0.11700000000000001"/>
    <n v="39"/>
    <x v="3"/>
    <s v="children's books"/>
    <x v="2"/>
    <d v="2016-10-10T10:36:23"/>
    <x v="2758"/>
    <x v="2758"/>
    <x v="2758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x v="2"/>
    <n v="1468658866"/>
    <n v="1464943666"/>
    <b v="0"/>
    <n v="2"/>
    <b v="0"/>
    <s v="publishing/children's books"/>
    <n v="0.105"/>
    <n v="52.5"/>
    <x v="3"/>
    <s v="children's books"/>
    <x v="2"/>
    <d v="2016-07-16T08:47:46"/>
    <x v="2759"/>
    <x v="2759"/>
    <x v="275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x v="1"/>
    <n v="1371726258"/>
    <n v="1369134258"/>
    <b v="0"/>
    <n v="0"/>
    <b v="0"/>
    <s v="publishing/children's books"/>
    <n v="0"/>
    <n v="0"/>
    <x v="3"/>
    <s v="children's books"/>
    <x v="2"/>
    <d v="2013-06-20T11:04:18"/>
    <x v="2760"/>
    <x v="2760"/>
    <x v="2760"/>
  </r>
  <r>
    <n v="2761"/>
    <s v="Learn U.S. Geography: Dreaming my way across The U.S."/>
    <s v="Help me give away 500 copies of my picture book so more kids will know US geography!"/>
    <x v="10"/>
    <n v="36"/>
    <x v="2"/>
    <x v="0"/>
    <x v="0"/>
    <n v="1357176693"/>
    <n v="1354584693"/>
    <b v="0"/>
    <n v="4"/>
    <b v="0"/>
    <s v="publishing/children's books"/>
    <n v="7.1999999999999998E-3"/>
    <n v="9"/>
    <x v="3"/>
    <s v="children's books"/>
    <x v="2"/>
    <d v="2013-01-03T01:31:33"/>
    <x v="2761"/>
    <x v="2761"/>
    <x v="2761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x v="0"/>
    <n v="1332114795"/>
    <n v="1326934395"/>
    <b v="0"/>
    <n v="1"/>
    <b v="0"/>
    <s v="publishing/children's books"/>
    <n v="7.6923076923076927E-3"/>
    <n v="25"/>
    <x v="3"/>
    <s v="children's books"/>
    <x v="2"/>
    <d v="2012-03-18T23:53:15"/>
    <x v="2762"/>
    <x v="2762"/>
    <x v="2762"/>
  </r>
  <r>
    <n v="2763"/>
    <s v="My Christmas Star"/>
    <s v="How Santa finds childrens homes without getting lost by following certain stars."/>
    <x v="371"/>
    <n v="90"/>
    <x v="2"/>
    <x v="0"/>
    <x v="0"/>
    <n v="1369403684"/>
    <n v="1365515684"/>
    <b v="0"/>
    <n v="3"/>
    <b v="0"/>
    <s v="publishing/children's books"/>
    <n v="2.2842639593908631E-3"/>
    <n v="30"/>
    <x v="3"/>
    <s v="children's books"/>
    <x v="2"/>
    <d v="2013-05-24T13:54:44"/>
    <x v="2763"/>
    <x v="2763"/>
    <x v="2763"/>
  </r>
  <r>
    <n v="2764"/>
    <s v="A Growing Adventure"/>
    <s v="My Budding Bears are four teddy bears living in an enchanted garden sharing friendship, tea parties and delightful adventures."/>
    <x v="23"/>
    <n v="45"/>
    <x v="2"/>
    <x v="0"/>
    <x v="0"/>
    <n v="1338404400"/>
    <n v="1335855631"/>
    <b v="0"/>
    <n v="4"/>
    <b v="0"/>
    <s v="publishing/children's books"/>
    <n v="1.125E-2"/>
    <n v="11.25"/>
    <x v="3"/>
    <s v="children's books"/>
    <x v="2"/>
    <d v="2012-05-30T19:00:00"/>
    <x v="2764"/>
    <x v="2764"/>
    <x v="2764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x v="0"/>
    <n v="1351432428"/>
    <n v="1350050028"/>
    <b v="0"/>
    <n v="0"/>
    <b v="0"/>
    <s v="publishing/children's books"/>
    <n v="0"/>
    <n v="0"/>
    <x v="3"/>
    <s v="children's books"/>
    <x v="2"/>
    <d v="2012-10-28T13:53:48"/>
    <x v="2765"/>
    <x v="2765"/>
    <x v="2765"/>
  </r>
  <r>
    <n v="2766"/>
    <s v="Jambie"/>
    <s v="Jambie is a children's book geared towards kids ages 4-9 years of age. This book teaches young children about making wise decisions."/>
    <x v="10"/>
    <n v="100"/>
    <x v="2"/>
    <x v="0"/>
    <x v="0"/>
    <n v="1313078518"/>
    <n v="1310486518"/>
    <b v="0"/>
    <n v="4"/>
    <b v="0"/>
    <s v="publishing/children's books"/>
    <n v="0.02"/>
    <n v="25"/>
    <x v="3"/>
    <s v="children's books"/>
    <x v="2"/>
    <d v="2011-08-11T16:01:58"/>
    <x v="2766"/>
    <x v="2766"/>
    <x v="2766"/>
  </r>
  <r>
    <n v="2767"/>
    <s v="the Giant Turnip"/>
    <s v="An animated bedtime story with Dedka, Babka and the rest of the family working together on a BIG problem"/>
    <x v="23"/>
    <n v="34"/>
    <x v="2"/>
    <x v="5"/>
    <x v="5"/>
    <n v="1439766050"/>
    <n v="1434582050"/>
    <b v="0"/>
    <n v="3"/>
    <b v="0"/>
    <s v="publishing/children's books"/>
    <n v="8.5000000000000006E-3"/>
    <n v="11.333333333333334"/>
    <x v="3"/>
    <s v="children's books"/>
    <x v="2"/>
    <d v="2015-08-16T23:00:50"/>
    <x v="2767"/>
    <x v="2767"/>
    <x v="2767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x v="0"/>
    <n v="1333028723"/>
    <n v="1330440323"/>
    <b v="0"/>
    <n v="34"/>
    <b v="0"/>
    <s v="publishing/children's books"/>
    <n v="0.14314285714285716"/>
    <n v="29.470588235294116"/>
    <x v="3"/>
    <s v="children's books"/>
    <x v="2"/>
    <d v="2012-03-29T13:45:23"/>
    <x v="2768"/>
    <x v="2768"/>
    <x v="2768"/>
  </r>
  <r>
    <n v="2769"/>
    <s v="Raph the Ninja Giraffe"/>
    <s v="Raph the Ninja Giraffe is a project that is my 5 year old sons idea, &amp; I am working with him to bring his idea to life."/>
    <x v="134"/>
    <n v="2"/>
    <x v="2"/>
    <x v="1"/>
    <x v="1"/>
    <n v="1401997790"/>
    <n v="1397677790"/>
    <b v="0"/>
    <n v="2"/>
    <b v="0"/>
    <s v="publishing/children's books"/>
    <n v="2.5000000000000001E-3"/>
    <n v="1"/>
    <x v="3"/>
    <s v="children's books"/>
    <x v="2"/>
    <d v="2014-06-05T19:49:50"/>
    <x v="2769"/>
    <x v="2769"/>
    <x v="276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x v="0"/>
    <n v="1395158130"/>
    <n v="1392569730"/>
    <b v="0"/>
    <n v="33"/>
    <b v="0"/>
    <s v="publishing/children's books"/>
    <n v="0.1041125"/>
    <n v="63.098484848484851"/>
    <x v="3"/>
    <s v="children's books"/>
    <x v="2"/>
    <d v="2014-03-18T15:55:30"/>
    <x v="2770"/>
    <x v="2770"/>
    <x v="277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x v="0"/>
    <n v="1359738000"/>
    <n v="1355489140"/>
    <b v="0"/>
    <n v="0"/>
    <b v="0"/>
    <s v="publishing/children's books"/>
    <n v="0"/>
    <n v="0"/>
    <x v="3"/>
    <s v="children's books"/>
    <x v="2"/>
    <d v="2013-02-01T17:00:00"/>
    <x v="2771"/>
    <x v="2771"/>
    <x v="2771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x v="0"/>
    <n v="1381006294"/>
    <n v="1379710294"/>
    <b v="0"/>
    <n v="0"/>
    <b v="0"/>
    <s v="publishing/children's books"/>
    <n v="0"/>
    <n v="0"/>
    <x v="3"/>
    <s v="children's books"/>
    <x v="2"/>
    <d v="2013-10-05T20:51:34"/>
    <x v="2772"/>
    <x v="2772"/>
    <x v="2772"/>
  </r>
  <r>
    <n v="2773"/>
    <s v="The Boat That Couldn't Float"/>
    <s v="Parents know the pain of rereading bad bedtime stories. I want to write stories that all ages will enjoy"/>
    <x v="373"/>
    <n v="1"/>
    <x v="2"/>
    <x v="5"/>
    <x v="5"/>
    <n v="1461530721"/>
    <n v="1460666721"/>
    <b v="0"/>
    <n v="1"/>
    <b v="0"/>
    <s v="publishing/children's books"/>
    <n v="1.8867924528301887E-3"/>
    <n v="1"/>
    <x v="3"/>
    <s v="children's books"/>
    <x v="2"/>
    <d v="2016-04-24T20:45:21"/>
    <x v="2773"/>
    <x v="2773"/>
    <x v="2773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x v="0"/>
    <n v="1362711728"/>
    <n v="1360119728"/>
    <b v="0"/>
    <n v="13"/>
    <b v="0"/>
    <s v="publishing/children's books"/>
    <n v="0.14249999999999999"/>
    <n v="43.846153846153847"/>
    <x v="3"/>
    <s v="children's books"/>
    <x v="2"/>
    <d v="2013-03-08T03:02:08"/>
    <x v="2774"/>
    <x v="2774"/>
    <x v="277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x v="0"/>
    <n v="1323994754"/>
    <n v="1321402754"/>
    <b v="0"/>
    <n v="2"/>
    <b v="0"/>
    <s v="publishing/children's books"/>
    <n v="0.03"/>
    <n v="75"/>
    <x v="3"/>
    <s v="children's books"/>
    <x v="2"/>
    <d v="2011-12-16T00:19:14"/>
    <x v="2775"/>
    <x v="2775"/>
    <x v="2775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x v="0"/>
    <n v="1434092876"/>
    <n v="1431414476"/>
    <b v="0"/>
    <n v="36"/>
    <b v="0"/>
    <s v="publishing/children's books"/>
    <n v="7.8809523809523815E-2"/>
    <n v="45.972222222222221"/>
    <x v="3"/>
    <s v="children's books"/>
    <x v="2"/>
    <d v="2015-06-12T07:07:56"/>
    <x v="2776"/>
    <x v="277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x v="0"/>
    <n v="1437149004"/>
    <n v="1434557004"/>
    <b v="0"/>
    <n v="1"/>
    <b v="0"/>
    <s v="publishing/children's books"/>
    <n v="3.3333333333333335E-3"/>
    <n v="10"/>
    <x v="3"/>
    <s v="children's books"/>
    <x v="2"/>
    <d v="2015-07-17T16:03:24"/>
    <x v="2777"/>
    <x v="2777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x v="0"/>
    <n v="1409009306"/>
    <n v="1406417306"/>
    <b v="0"/>
    <n v="15"/>
    <b v="0"/>
    <s v="publishing/children's books"/>
    <n v="0.25545454545454543"/>
    <n v="93.666666666666671"/>
    <x v="3"/>
    <s v="children's books"/>
    <x v="2"/>
    <d v="2014-08-25T23:28:26"/>
    <x v="2778"/>
    <x v="2778"/>
    <x v="2778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x v="0"/>
    <n v="1448204621"/>
    <n v="1445609021"/>
    <b v="0"/>
    <n v="1"/>
    <b v="0"/>
    <s v="publishing/children's books"/>
    <n v="2.12E-2"/>
    <n v="53"/>
    <x v="3"/>
    <s v="children's books"/>
    <x v="2"/>
    <d v="2015-11-22T15:03:41"/>
    <x v="2779"/>
    <x v="2779"/>
    <x v="2779"/>
  </r>
  <r>
    <n v="2780"/>
    <s v="Travel with baby"/>
    <s v="Turn the World with my kids, and then write a book with the advice for traveling with baby"/>
    <x v="57"/>
    <n v="0"/>
    <x v="2"/>
    <x v="13"/>
    <x v="3"/>
    <n v="1489142688"/>
    <n v="1486550688"/>
    <b v="0"/>
    <n v="0"/>
    <b v="0"/>
    <s v="publishing/children's books"/>
    <n v="0"/>
    <n v="0"/>
    <x v="3"/>
    <s v="children's books"/>
    <x v="2"/>
    <d v="2017-03-10T10:44:48"/>
    <x v="2780"/>
    <x v="2780"/>
    <x v="2780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x v="0"/>
    <n v="1423724400"/>
    <n v="1421274954"/>
    <b v="0"/>
    <n v="28"/>
    <b v="1"/>
    <s v="theater/plays"/>
    <n v="1.0528"/>
    <n v="47"/>
    <x v="1"/>
    <s v="plays"/>
    <x v="0"/>
    <d v="2015-02-12T07:00:00"/>
    <x v="2781"/>
    <x v="2781"/>
    <x v="2781"/>
  </r>
  <r>
    <n v="2782"/>
    <s v="Better Than Ever Productions presents Geezer Game"/>
    <s v="The premiere theatre troupe in SE Michigan offering acting opportunities for the 50+ actor."/>
    <x v="28"/>
    <n v="1200"/>
    <x v="0"/>
    <x v="0"/>
    <x v="0"/>
    <n v="1424149140"/>
    <n v="1421964718"/>
    <b v="0"/>
    <n v="18"/>
    <b v="1"/>
    <s v="theater/plays"/>
    <n v="1.2"/>
    <n v="66.666666666666671"/>
    <x v="1"/>
    <s v="plays"/>
    <x v="0"/>
    <d v="2015-02-17T04:59:00"/>
    <x v="2782"/>
    <x v="2782"/>
    <x v="2782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x v="1"/>
    <n v="1429793446"/>
    <n v="1428583846"/>
    <b v="0"/>
    <n v="61"/>
    <b v="1"/>
    <s v="theater/plays"/>
    <n v="1.145"/>
    <n v="18.770491803278688"/>
    <x v="1"/>
    <s v="plays"/>
    <x v="0"/>
    <d v="2015-04-23T12:50:46"/>
    <x v="2783"/>
    <x v="2783"/>
    <x v="2783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x v="0"/>
    <n v="1414608843"/>
    <n v="1412794443"/>
    <b v="0"/>
    <n v="108"/>
    <b v="1"/>
    <s v="theater/plays"/>
    <n v="1.19"/>
    <n v="66.111111111111114"/>
    <x v="1"/>
    <s v="plays"/>
    <x v="0"/>
    <d v="2014-10-29T18:54:03"/>
    <x v="2784"/>
    <x v="2784"/>
    <x v="2784"/>
  </r>
  <r>
    <n v="2785"/>
    <s v="Henry VI: The War of the Roses"/>
    <s v="Bare Theatre and Raleigh Little Theatre present Shakespeare's epic, set in a post-apocalyptic dystopia."/>
    <x v="10"/>
    <n v="5234"/>
    <x v="0"/>
    <x v="0"/>
    <x v="0"/>
    <n v="1470430800"/>
    <n v="1467865967"/>
    <b v="0"/>
    <n v="142"/>
    <b v="1"/>
    <s v="theater/plays"/>
    <n v="1.0468"/>
    <n v="36.859154929577464"/>
    <x v="1"/>
    <s v="plays"/>
    <x v="0"/>
    <d v="2016-08-05T21:00:00"/>
    <x v="2785"/>
    <x v="2785"/>
    <x v="2785"/>
  </r>
  <r>
    <n v="2786"/>
    <s v="Fierce"/>
    <s v="A heart-melting farce about sex, art and the lovelorn lay-abouts of London-town."/>
    <x v="30"/>
    <n v="2946"/>
    <x v="0"/>
    <x v="1"/>
    <x v="1"/>
    <n v="1404913180"/>
    <n v="1403703580"/>
    <b v="0"/>
    <n v="74"/>
    <b v="1"/>
    <s v="theater/plays"/>
    <n v="1.1783999999999999"/>
    <n v="39.810810810810814"/>
    <x v="1"/>
    <s v="plays"/>
    <x v="0"/>
    <d v="2014-07-09T13:39:40"/>
    <x v="2786"/>
    <x v="2786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x v="0"/>
    <n v="1405658752"/>
    <n v="1403066752"/>
    <b v="0"/>
    <n v="38"/>
    <b v="1"/>
    <s v="theater/plays"/>
    <n v="1.1970000000000001"/>
    <n v="31.5"/>
    <x v="1"/>
    <s v="plays"/>
    <x v="0"/>
    <d v="2014-07-18T04:45:52"/>
    <x v="2787"/>
    <x v="2787"/>
    <x v="2787"/>
  </r>
  <r>
    <n v="2788"/>
    <s v="ACT Underground Theatre, TLDC"/>
    <s v="MOVING FORWARD! WE HAVE REACHED GOAL BUT HAVE MORE TIME!! PLEASE CONSIDER PLEDGING."/>
    <x v="13"/>
    <n v="2050"/>
    <x v="0"/>
    <x v="0"/>
    <x v="0"/>
    <n v="1469811043"/>
    <n v="1467219043"/>
    <b v="0"/>
    <n v="20"/>
    <b v="1"/>
    <s v="theater/plays"/>
    <n v="1.0249999999999999"/>
    <n v="102.5"/>
    <x v="1"/>
    <s v="plays"/>
    <x v="0"/>
    <d v="2016-07-29T16:50:43"/>
    <x v="2788"/>
    <x v="2788"/>
    <x v="2788"/>
  </r>
  <r>
    <n v="2789"/>
    <s v="The Adventurers Club"/>
    <s v="BNT's Biggest Adventure So Far: Our 2015 full length production!"/>
    <x v="9"/>
    <n v="3035"/>
    <x v="0"/>
    <x v="0"/>
    <x v="0"/>
    <n v="1426132800"/>
    <n v="1424477934"/>
    <b v="0"/>
    <n v="24"/>
    <b v="1"/>
    <s v="theater/plays"/>
    <n v="1.0116666666666667"/>
    <n v="126.45833333333333"/>
    <x v="1"/>
    <s v="plays"/>
    <x v="0"/>
    <d v="2015-03-12T04:00:00"/>
    <x v="2789"/>
    <x v="2789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x v="0"/>
    <n v="1423693903"/>
    <n v="1421101903"/>
    <b v="0"/>
    <n v="66"/>
    <b v="1"/>
    <s v="theater/plays"/>
    <n v="1.0533333333333332"/>
    <n v="47.878787878787875"/>
    <x v="1"/>
    <s v="plays"/>
    <x v="0"/>
    <d v="2015-02-11T22:31:43"/>
    <x v="2790"/>
    <x v="2790"/>
    <x v="279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x v="0"/>
    <n v="1473393600"/>
    <n v="1470778559"/>
    <b v="0"/>
    <n v="28"/>
    <b v="1"/>
    <s v="theater/plays"/>
    <n v="1.0249999999999999"/>
    <n v="73.214285714285708"/>
    <x v="1"/>
    <s v="plays"/>
    <x v="0"/>
    <d v="2016-09-09T04:00:00"/>
    <x v="2791"/>
    <x v="2791"/>
    <x v="2791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x v="0"/>
    <n v="1439357559"/>
    <n v="1435469559"/>
    <b v="0"/>
    <n v="24"/>
    <b v="1"/>
    <s v="theater/plays"/>
    <n v="1.0760000000000001"/>
    <n v="89.666666666666671"/>
    <x v="1"/>
    <s v="plays"/>
    <x v="0"/>
    <d v="2015-08-12T05:32:39"/>
    <x v="2792"/>
    <x v="2792"/>
    <x v="2792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x v="2"/>
    <n v="1437473005"/>
    <n v="1434881005"/>
    <b v="0"/>
    <n v="73"/>
    <b v="1"/>
    <s v="theater/plays"/>
    <n v="1.105675"/>
    <n v="151.4623287671233"/>
    <x v="1"/>
    <s v="plays"/>
    <x v="0"/>
    <d v="2015-07-21T10:03:25"/>
    <x v="2793"/>
    <x v="2793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x v="1"/>
    <n v="1457031600"/>
    <n v="1455640559"/>
    <b v="0"/>
    <n v="3"/>
    <b v="1"/>
    <s v="theater/plays"/>
    <n v="1.5"/>
    <n v="25"/>
    <x v="1"/>
    <s v="plays"/>
    <x v="0"/>
    <d v="2016-03-03T19:00:00"/>
    <x v="2794"/>
    <x v="2794"/>
    <x v="2794"/>
  </r>
  <r>
    <n v="2795"/>
    <s v="Good Men Wanted at ANT Fest"/>
    <s v="A new play about five bad bitches who fought in the Civil War disguised as men, premiering at Ars Nova's ANT Fest."/>
    <x v="176"/>
    <n v="730"/>
    <x v="0"/>
    <x v="0"/>
    <x v="0"/>
    <n v="1402095600"/>
    <n v="1400675841"/>
    <b v="0"/>
    <n v="20"/>
    <b v="1"/>
    <s v="theater/plays"/>
    <n v="1.0428571428571429"/>
    <n v="36.5"/>
    <x v="1"/>
    <s v="plays"/>
    <x v="0"/>
    <d v="2014-06-06T23:00:00"/>
    <x v="2795"/>
    <x v="2795"/>
    <x v="2795"/>
  </r>
  <r>
    <n v="2796"/>
    <s v="Fishcakes"/>
    <s v="Fishcakes is a piece of new writing for the Camden Fringe that explores a story of love, loss, and all the â€˜little things'."/>
    <x v="134"/>
    <n v="924"/>
    <x v="0"/>
    <x v="1"/>
    <x v="1"/>
    <n v="1404564028"/>
    <n v="1401972028"/>
    <b v="0"/>
    <n v="21"/>
    <b v="1"/>
    <s v="theater/plays"/>
    <n v="1.155"/>
    <n v="44"/>
    <x v="1"/>
    <s v="plays"/>
    <x v="0"/>
    <d v="2014-07-05T12:40:28"/>
    <x v="2796"/>
    <x v="2796"/>
    <x v="279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x v="1"/>
    <n v="1404858840"/>
    <n v="1402266840"/>
    <b v="0"/>
    <n v="94"/>
    <b v="1"/>
    <s v="theater/plays"/>
    <n v="1.02645125"/>
    <n v="87.357553191489373"/>
    <x v="1"/>
    <s v="plays"/>
    <x v="0"/>
    <d v="2014-07-08T22:34:00"/>
    <x v="2797"/>
    <x v="2797"/>
    <x v="2797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x v="1"/>
    <n v="1438358400"/>
    <n v="1437063121"/>
    <b v="0"/>
    <n v="139"/>
    <b v="1"/>
    <s v="theater/plays"/>
    <n v="1.014"/>
    <n v="36.474820143884891"/>
    <x v="1"/>
    <s v="plays"/>
    <x v="0"/>
    <d v="2015-07-31T16:00:00"/>
    <x v="2798"/>
    <x v="2798"/>
    <x v="2798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x v="1"/>
    <n v="1466179200"/>
    <n v="1463466070"/>
    <b v="0"/>
    <n v="130"/>
    <b v="1"/>
    <s v="theater/plays"/>
    <n v="1.1663479999999999"/>
    <n v="44.859538461538463"/>
    <x v="1"/>
    <s v="plays"/>
    <x v="0"/>
    <d v="2016-06-17T16:00:00"/>
    <x v="2799"/>
    <x v="2799"/>
    <x v="2799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x v="1"/>
    <n v="1420377366"/>
    <n v="1415193366"/>
    <b v="0"/>
    <n v="31"/>
    <b v="1"/>
    <s v="theater/plays"/>
    <n v="1.33"/>
    <n v="42.903225806451616"/>
    <x v="1"/>
    <s v="plays"/>
    <x v="0"/>
    <d v="2015-01-04T13:16:06"/>
    <x v="2800"/>
    <x v="2800"/>
    <x v="2800"/>
  </r>
  <r>
    <n v="2801"/>
    <s v="A Dream Play"/>
    <s v="Arise Theatre Company's production of August Strindberg's expressionist masterpiece 'A Dream Play'."/>
    <x v="2"/>
    <n v="666"/>
    <x v="0"/>
    <x v="2"/>
    <x v="2"/>
    <n v="1412938800"/>
    <n v="1411019409"/>
    <b v="0"/>
    <n v="13"/>
    <b v="1"/>
    <s v="theater/plays"/>
    <n v="1.3320000000000001"/>
    <n v="51.230769230769234"/>
    <x v="1"/>
    <s v="plays"/>
    <x v="0"/>
    <d v="2014-10-10T11:00:00"/>
    <x v="2801"/>
    <x v="2801"/>
    <x v="2801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x v="1"/>
    <n v="1438875107"/>
    <n v="1436283107"/>
    <b v="0"/>
    <n v="90"/>
    <b v="1"/>
    <s v="theater/plays"/>
    <n v="1.0183333333333333"/>
    <n v="33.944444444444443"/>
    <x v="1"/>
    <s v="plays"/>
    <x v="0"/>
    <d v="2015-08-06T15:31:47"/>
    <x v="2802"/>
    <x v="2802"/>
    <x v="2802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x v="0"/>
    <n v="1437004800"/>
    <n v="1433295276"/>
    <b v="0"/>
    <n v="141"/>
    <b v="1"/>
    <s v="theater/plays"/>
    <n v="1.2795000000000001"/>
    <n v="90.744680851063833"/>
    <x v="1"/>
    <s v="plays"/>
    <x v="0"/>
    <d v="2015-07-16T00:00:00"/>
    <x v="2803"/>
    <x v="2803"/>
    <x v="2803"/>
  </r>
  <r>
    <n v="2804"/>
    <s v="The Piano Man"/>
    <s v="The real-life story of the mysterious 'Piano Man' who washed ashore with no memory; with no speech; but with an amazing ability..."/>
    <x v="28"/>
    <n v="1150"/>
    <x v="0"/>
    <x v="1"/>
    <x v="1"/>
    <n v="1411987990"/>
    <n v="1409395990"/>
    <b v="0"/>
    <n v="23"/>
    <b v="1"/>
    <s v="theater/plays"/>
    <n v="1.1499999999999999"/>
    <n v="50"/>
    <x v="1"/>
    <s v="plays"/>
    <x v="0"/>
    <d v="2014-09-29T10:53:10"/>
    <x v="2804"/>
    <x v="2804"/>
    <x v="2804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x v="1"/>
    <n v="1440245273"/>
    <n v="1438085273"/>
    <b v="0"/>
    <n v="18"/>
    <b v="1"/>
    <s v="theater/plays"/>
    <n v="1.1000000000000001"/>
    <n v="24.444444444444443"/>
    <x v="1"/>
    <s v="plays"/>
    <x v="0"/>
    <d v="2015-08-22T12:07:53"/>
    <x v="2805"/>
    <x v="2805"/>
    <x v="2805"/>
  </r>
  <r>
    <n v="2806"/>
    <s v="And Now: The World!"/>
    <s v="A one woman show about the challenges of being a feminist in a digital age. Touring 6 UK cities. Now with Stretch Goals!"/>
    <x v="9"/>
    <n v="3363"/>
    <x v="0"/>
    <x v="1"/>
    <x v="1"/>
    <n v="1438772400"/>
    <n v="1435645490"/>
    <b v="0"/>
    <n v="76"/>
    <b v="1"/>
    <s v="theater/plays"/>
    <n v="1.121"/>
    <n v="44.25"/>
    <x v="1"/>
    <s v="plays"/>
    <x v="0"/>
    <d v="2015-08-05T11:00:00"/>
    <x v="2806"/>
    <x v="2806"/>
    <x v="2806"/>
  </r>
  <r>
    <n v="2807"/>
    <s v="The Commission Theatre Co."/>
    <s v="Bringing Shakespeare back to the Playwrights"/>
    <x v="10"/>
    <n v="6300"/>
    <x v="0"/>
    <x v="0"/>
    <x v="0"/>
    <n v="1435611438"/>
    <n v="1433019438"/>
    <b v="0"/>
    <n v="93"/>
    <b v="1"/>
    <s v="theater/plays"/>
    <n v="1.26"/>
    <n v="67.741935483870961"/>
    <x v="1"/>
    <s v="plays"/>
    <x v="0"/>
    <d v="2015-06-29T20:57:18"/>
    <x v="2807"/>
    <x v="2807"/>
    <x v="2807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x v="0"/>
    <n v="1440274735"/>
    <n v="1437682735"/>
    <b v="0"/>
    <n v="69"/>
    <b v="1"/>
    <s v="theater/plays"/>
    <n v="1.0024444444444445"/>
    <n v="65.376811594202906"/>
    <x v="1"/>
    <s v="plays"/>
    <x v="0"/>
    <d v="2015-08-22T20:18:55"/>
    <x v="2808"/>
    <x v="2808"/>
    <x v="2808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x v="0"/>
    <n v="1459348740"/>
    <n v="1458647725"/>
    <b v="0"/>
    <n v="21"/>
    <b v="1"/>
    <s v="theater/plays"/>
    <n v="1.024"/>
    <n v="121.9047619047619"/>
    <x v="1"/>
    <s v="plays"/>
    <x v="0"/>
    <d v="2016-03-30T14:39:00"/>
    <x v="2809"/>
    <x v="2809"/>
    <x v="2809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x v="0"/>
    <n v="1401595140"/>
    <n v="1398828064"/>
    <b v="0"/>
    <n v="57"/>
    <b v="1"/>
    <s v="theater/plays"/>
    <n v="1.0820000000000001"/>
    <n v="47.456140350877192"/>
    <x v="1"/>
    <s v="plays"/>
    <x v="0"/>
    <d v="2014-06-01T03:59:00"/>
    <x v="2810"/>
    <x v="2810"/>
    <x v="2810"/>
  </r>
  <r>
    <n v="2811"/>
    <s v="Ray Gunn and Starburst"/>
    <s v="Ray Gunn and Starburst is an audio sci-fi/comedy sending up the tropes of classic and pulp science-fiction."/>
    <x v="3"/>
    <n v="10027"/>
    <x v="0"/>
    <x v="1"/>
    <x v="1"/>
    <n v="1424692503"/>
    <n v="1422100503"/>
    <b v="0"/>
    <n v="108"/>
    <b v="1"/>
    <s v="theater/plays"/>
    <n v="1.0026999999999999"/>
    <n v="92.842592592592595"/>
    <x v="1"/>
    <s v="plays"/>
    <x v="0"/>
    <d v="2015-02-23T11:55:03"/>
    <x v="2811"/>
    <x v="2811"/>
    <x v="2811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x v="5"/>
    <n v="1428292800"/>
    <n v="1424368298"/>
    <b v="0"/>
    <n v="83"/>
    <b v="1"/>
    <s v="theater/plays"/>
    <n v="1.133"/>
    <n v="68.253012048192772"/>
    <x v="1"/>
    <s v="plays"/>
    <x v="0"/>
    <d v="2015-04-06T04:00:00"/>
    <x v="2812"/>
    <x v="2812"/>
    <x v="2812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x v="0"/>
    <n v="1481737761"/>
    <n v="1479577761"/>
    <b v="0"/>
    <n v="96"/>
    <b v="1"/>
    <s v="theater/plays"/>
    <n v="1.2757571428571428"/>
    <n v="37.209583333333335"/>
    <x v="1"/>
    <s v="plays"/>
    <x v="0"/>
    <d v="2016-12-14T17:49:21"/>
    <x v="2813"/>
    <x v="2813"/>
    <x v="2813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x v="1"/>
    <n v="1431164115"/>
    <n v="1428572115"/>
    <b v="0"/>
    <n v="64"/>
    <b v="1"/>
    <s v="theater/plays"/>
    <n v="1.0773333333333333"/>
    <n v="25.25"/>
    <x v="1"/>
    <s v="plays"/>
    <x v="0"/>
    <d v="2015-05-09T09:35:15"/>
    <x v="2814"/>
    <x v="2814"/>
    <x v="2814"/>
  </r>
  <r>
    <n v="2815"/>
    <s v="Widow's Wedding Dress"/>
    <s v="Set in 1950s Northern Ireland, this play tells the story of two sisters in a community of Travellers, or Irish Gypsies."/>
    <x v="49"/>
    <n v="605"/>
    <x v="0"/>
    <x v="5"/>
    <x v="5"/>
    <n v="1470595109"/>
    <n v="1468003109"/>
    <b v="0"/>
    <n v="14"/>
    <b v="1"/>
    <s v="theater/plays"/>
    <n v="2.42"/>
    <n v="43.214285714285715"/>
    <x v="1"/>
    <s v="plays"/>
    <x v="0"/>
    <d v="2016-08-07T18:38:29"/>
    <x v="2815"/>
    <x v="2815"/>
    <x v="2815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x v="1"/>
    <n v="1438531200"/>
    <n v="1435921992"/>
    <b v="0"/>
    <n v="169"/>
    <b v="1"/>
    <s v="theater/plays"/>
    <n v="1.4156666666666666"/>
    <n v="25.130177514792898"/>
    <x v="1"/>
    <s v="plays"/>
    <x v="0"/>
    <d v="2015-08-02T16:00:00"/>
    <x v="2816"/>
    <x v="2816"/>
    <x v="2816"/>
  </r>
  <r>
    <n v="2817"/>
    <s v="After The End"/>
    <s v="Let Go Theatre Co's very first production is going ahead in June 2015. Help support a brand new theatre co as we begin our adventure"/>
    <x v="20"/>
    <n v="780"/>
    <x v="0"/>
    <x v="1"/>
    <x v="1"/>
    <n v="1425136462"/>
    <n v="1421680462"/>
    <b v="0"/>
    <n v="33"/>
    <b v="1"/>
    <s v="theater/plays"/>
    <n v="1.3"/>
    <n v="23.636363636363637"/>
    <x v="1"/>
    <s v="plays"/>
    <x v="0"/>
    <d v="2015-02-28T15:14:22"/>
    <x v="2817"/>
    <x v="2817"/>
    <x v="2817"/>
  </r>
  <r>
    <n v="2818"/>
    <s v="Joe West's THEATER OF DEATH"/>
    <s v="Joe West and his wonderful theater company THEATER OF DEATH present original plays both horrific and comical."/>
    <x v="3"/>
    <n v="10603"/>
    <x v="0"/>
    <x v="0"/>
    <x v="0"/>
    <n v="1443018086"/>
    <n v="1441290086"/>
    <b v="0"/>
    <n v="102"/>
    <b v="1"/>
    <s v="theater/plays"/>
    <n v="1.0603"/>
    <n v="103.95098039215686"/>
    <x v="1"/>
    <s v="plays"/>
    <x v="0"/>
    <d v="2015-09-23T14:21:26"/>
    <x v="2818"/>
    <x v="2818"/>
    <x v="2818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x v="1"/>
    <n v="1434285409"/>
    <n v="1431693409"/>
    <b v="0"/>
    <n v="104"/>
    <b v="1"/>
    <s v="theater/plays"/>
    <n v="1.048"/>
    <n v="50.384615384615387"/>
    <x v="1"/>
    <s v="plays"/>
    <x v="0"/>
    <d v="2015-06-14T12:36:49"/>
    <x v="2819"/>
    <x v="2819"/>
    <x v="281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x v="1"/>
    <n v="1456444800"/>
    <n v="1454337589"/>
    <b v="0"/>
    <n v="20"/>
    <b v="1"/>
    <s v="theater/plays"/>
    <n v="1.36"/>
    <n v="13.6"/>
    <x v="1"/>
    <s v="plays"/>
    <x v="0"/>
    <d v="2016-02-26T00:00:00"/>
    <x v="2820"/>
    <x v="2820"/>
    <x v="282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x v="1"/>
    <n v="1411510135"/>
    <n v="1408918135"/>
    <b v="0"/>
    <n v="35"/>
    <b v="1"/>
    <s v="theater/plays"/>
    <n v="1"/>
    <n v="28.571428571428573"/>
    <x v="1"/>
    <s v="plays"/>
    <x v="0"/>
    <d v="2014-09-23T22:08:55"/>
    <x v="2821"/>
    <x v="2821"/>
    <x v="2821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x v="0"/>
    <n v="1427469892"/>
    <n v="1424881492"/>
    <b v="0"/>
    <n v="94"/>
    <b v="1"/>
    <s v="theater/plays"/>
    <n v="1"/>
    <n v="63.829787234042556"/>
    <x v="1"/>
    <s v="plays"/>
    <x v="0"/>
    <d v="2015-03-27T15:24:52"/>
    <x v="2822"/>
    <x v="282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x v="1"/>
    <n v="1427842740"/>
    <n v="1425428206"/>
    <b v="0"/>
    <n v="14"/>
    <b v="1"/>
    <s v="theater/plays"/>
    <n v="1.24"/>
    <n v="8.8571428571428577"/>
    <x v="1"/>
    <s v="plays"/>
    <x v="0"/>
    <d v="2015-03-31T22:59:00"/>
    <x v="2823"/>
    <x v="2823"/>
    <x v="2823"/>
  </r>
  <r>
    <n v="2824"/>
    <s v="The Rooftop"/>
    <s v="I wrote a One Act play called The Rooftop for a Female Playwright's festival. Every little bit helps!"/>
    <x v="81"/>
    <n v="760"/>
    <x v="0"/>
    <x v="0"/>
    <x v="0"/>
    <n v="1434159780"/>
    <n v="1431412196"/>
    <b v="0"/>
    <n v="15"/>
    <b v="1"/>
    <s v="theater/plays"/>
    <n v="1.1692307692307693"/>
    <n v="50.666666666666664"/>
    <x v="1"/>
    <s v="plays"/>
    <x v="0"/>
    <d v="2015-06-13T01:43:00"/>
    <x v="2824"/>
    <x v="2824"/>
    <x v="2824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x v="1"/>
    <n v="1449255686"/>
    <n v="1446663686"/>
    <b v="0"/>
    <n v="51"/>
    <b v="1"/>
    <s v="theater/plays"/>
    <n v="1.0333333333333334"/>
    <n v="60.784313725490193"/>
    <x v="1"/>
    <s v="plays"/>
    <x v="0"/>
    <d v="2015-12-04T19:01:26"/>
    <x v="2825"/>
    <x v="2825"/>
    <x v="2825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x v="0"/>
    <n v="1436511600"/>
    <n v="1434415812"/>
    <b v="0"/>
    <n v="19"/>
    <b v="1"/>
    <s v="theater/plays"/>
    <n v="1.0774999999999999"/>
    <n v="113.42105263157895"/>
    <x v="1"/>
    <s v="plays"/>
    <x v="0"/>
    <d v="2015-07-10T07:00:00"/>
    <x v="2826"/>
    <x v="2826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x v="0"/>
    <n v="1464971400"/>
    <n v="1462379066"/>
    <b v="0"/>
    <n v="23"/>
    <b v="1"/>
    <s v="theater/plays"/>
    <n v="1.2024999999999999"/>
    <n v="104.56521739130434"/>
    <x v="1"/>
    <s v="plays"/>
    <x v="0"/>
    <d v="2016-06-03T16:30:00"/>
    <x v="2827"/>
    <x v="2827"/>
    <x v="2827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x v="1"/>
    <n v="1443826800"/>
    <n v="1441606869"/>
    <b v="0"/>
    <n v="97"/>
    <b v="1"/>
    <s v="theater/plays"/>
    <n v="1.0037894736842106"/>
    <n v="98.30927835051547"/>
    <x v="1"/>
    <s v="plays"/>
    <x v="0"/>
    <d v="2015-10-02T23:00:00"/>
    <x v="2828"/>
    <x v="2828"/>
    <x v="2828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x v="1"/>
    <n v="1464863118"/>
    <n v="1462443918"/>
    <b v="0"/>
    <n v="76"/>
    <b v="1"/>
    <s v="theater/plays"/>
    <n v="1.0651999999999999"/>
    <n v="35.039473684210527"/>
    <x v="1"/>
    <s v="plays"/>
    <x v="0"/>
    <d v="2016-06-02T10:25:18"/>
    <x v="2829"/>
    <x v="2829"/>
    <x v="2829"/>
  </r>
  <r>
    <n v="2830"/>
    <s v="Nakhtik and Avalon"/>
    <s v="Avalon is a new South African Township play and Nakhtik is a  danced political lecture."/>
    <x v="9"/>
    <n v="3000"/>
    <x v="0"/>
    <x v="0"/>
    <x v="0"/>
    <n v="1399867140"/>
    <n v="1398802148"/>
    <b v="0"/>
    <n v="11"/>
    <b v="1"/>
    <s v="theater/plays"/>
    <n v="1"/>
    <n v="272.72727272727275"/>
    <x v="1"/>
    <s v="plays"/>
    <x v="0"/>
    <d v="2014-05-12T03:59:00"/>
    <x v="2830"/>
    <x v="2830"/>
    <x v="2830"/>
  </r>
  <r>
    <n v="2831"/>
    <s v="Tackett &amp; Pyke put on a Play"/>
    <s v="We each wrote a play and would like to produce them for you for nothing more than art's sake!"/>
    <x v="9"/>
    <n v="3320"/>
    <x v="0"/>
    <x v="0"/>
    <x v="0"/>
    <n v="1437076070"/>
    <n v="1434484070"/>
    <b v="0"/>
    <n v="52"/>
    <b v="1"/>
    <s v="theater/plays"/>
    <n v="1.1066666666666667"/>
    <n v="63.846153846153847"/>
    <x v="1"/>
    <s v="plays"/>
    <x v="0"/>
    <d v="2015-07-16T19:47:50"/>
    <x v="2831"/>
    <x v="2831"/>
    <x v="2831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x v="1"/>
    <n v="1416780000"/>
    <n v="1414342894"/>
    <b v="0"/>
    <n v="95"/>
    <b v="1"/>
    <s v="theater/plays"/>
    <n v="1.1471959999999999"/>
    <n v="30.189368421052631"/>
    <x v="1"/>
    <s v="plays"/>
    <x v="0"/>
    <d v="2014-11-23T22:00:00"/>
    <x v="2832"/>
    <x v="2832"/>
    <x v="2832"/>
  </r>
  <r>
    <n v="2833"/>
    <s v="Star Man Rocket Man"/>
    <s v="A new play about exploring outer space"/>
    <x v="200"/>
    <n v="2923"/>
    <x v="0"/>
    <x v="0"/>
    <x v="0"/>
    <n v="1444528800"/>
    <n v="1442804633"/>
    <b v="0"/>
    <n v="35"/>
    <b v="1"/>
    <s v="theater/plays"/>
    <n v="1.0825925925925926"/>
    <n v="83.51428571428572"/>
    <x v="1"/>
    <s v="plays"/>
    <x v="0"/>
    <d v="2015-10-11T02:00:00"/>
    <x v="2833"/>
    <x v="2833"/>
    <x v="2833"/>
  </r>
  <r>
    <n v="2834"/>
    <s v="Thank You For Smoking"/>
    <s v="Thank You For Smoking. A play about love, 5 trillion cigarettes and how the Flintstones earned the tobacco industry millions."/>
    <x v="134"/>
    <n v="1360"/>
    <x v="0"/>
    <x v="1"/>
    <x v="1"/>
    <n v="1422658930"/>
    <n v="1421362930"/>
    <b v="0"/>
    <n v="21"/>
    <b v="1"/>
    <s v="theater/plays"/>
    <n v="1.7"/>
    <n v="64.761904761904759"/>
    <x v="1"/>
    <s v="plays"/>
    <x v="0"/>
    <d v="2015-01-30T23:02:10"/>
    <x v="2834"/>
    <x v="2834"/>
    <x v="2834"/>
  </r>
  <r>
    <n v="2835"/>
    <s v="Land of the Three Towers"/>
    <s v="A celebratory community theatre project about the Focus E15 Occupation of empty council homes on Carpenters Estate."/>
    <x v="28"/>
    <n v="1870.99"/>
    <x v="0"/>
    <x v="1"/>
    <x v="1"/>
    <n v="1449273600"/>
    <n v="1446742417"/>
    <b v="0"/>
    <n v="93"/>
    <b v="1"/>
    <s v="theater/plays"/>
    <n v="1.8709899999999999"/>
    <n v="20.118172043010752"/>
    <x v="1"/>
    <s v="plays"/>
    <x v="0"/>
    <d v="2015-12-05T00:00:00"/>
    <x v="2835"/>
    <x v="2835"/>
    <x v="2835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x v="0"/>
    <n v="1487393940"/>
    <n v="1484115418"/>
    <b v="0"/>
    <n v="11"/>
    <b v="1"/>
    <s v="theater/plays"/>
    <n v="1.0777777777777777"/>
    <n v="44.090909090909093"/>
    <x v="1"/>
    <s v="plays"/>
    <x v="0"/>
    <d v="2017-02-18T04:59:00"/>
    <x v="2836"/>
    <x v="2836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x v="5"/>
    <n v="1449701284"/>
    <n v="1446241684"/>
    <b v="0"/>
    <n v="21"/>
    <b v="1"/>
    <s v="theater/plays"/>
    <n v="1"/>
    <n v="40.476190476190474"/>
    <x v="1"/>
    <s v="plays"/>
    <x v="0"/>
    <d v="2015-12-09T22:48:04"/>
    <x v="2837"/>
    <x v="2837"/>
    <x v="2837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x v="0"/>
    <n v="1407967200"/>
    <n v="1406039696"/>
    <b v="0"/>
    <n v="54"/>
    <b v="1"/>
    <s v="theater/plays"/>
    <n v="1.2024999999999999"/>
    <n v="44.537037037037038"/>
    <x v="1"/>
    <s v="plays"/>
    <x v="0"/>
    <d v="2014-08-13T22:00:00"/>
    <x v="2838"/>
    <x v="2838"/>
    <x v="2838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x v="0"/>
    <n v="1408942740"/>
    <n v="1406958354"/>
    <b v="0"/>
    <n v="31"/>
    <b v="1"/>
    <s v="theater/plays"/>
    <n v="1.1142857142857143"/>
    <n v="125.80645161290323"/>
    <x v="1"/>
    <s v="plays"/>
    <x v="0"/>
    <d v="2014-08-25T04:59:00"/>
    <x v="2839"/>
    <x v="2839"/>
    <x v="2839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x v="1"/>
    <n v="1426698000"/>
    <n v="1424825479"/>
    <b v="0"/>
    <n v="132"/>
    <b v="1"/>
    <s v="theater/plays"/>
    <n v="1.04"/>
    <n v="19.696969696969695"/>
    <x v="1"/>
    <s v="plays"/>
    <x v="0"/>
    <d v="2015-03-18T17:00:00"/>
    <x v="2840"/>
    <x v="2840"/>
    <x v="2840"/>
  </r>
  <r>
    <n v="2841"/>
    <s v="The Dead Loss"/>
    <s v="1920's London; two brothers try to make a name for themselves in the underground crime world but encounter a ruthless Irish mob boss."/>
    <x v="28"/>
    <n v="10"/>
    <x v="2"/>
    <x v="1"/>
    <x v="1"/>
    <n v="1450032297"/>
    <n v="1444844697"/>
    <b v="0"/>
    <n v="1"/>
    <b v="0"/>
    <s v="theater/plays"/>
    <n v="0.01"/>
    <n v="10"/>
    <x v="1"/>
    <s v="plays"/>
    <x v="2"/>
    <d v="2015-12-13T18:44:57"/>
    <x v="2841"/>
    <x v="2841"/>
    <x v="2841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x v="1"/>
    <n v="1403348400"/>
    <n v="1401058295"/>
    <b v="0"/>
    <n v="0"/>
    <b v="0"/>
    <s v="theater/plays"/>
    <n v="0"/>
    <n v="0"/>
    <x v="1"/>
    <s v="plays"/>
    <x v="2"/>
    <d v="2014-06-21T11:00:00"/>
    <x v="2842"/>
    <x v="2842"/>
    <x v="2842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x v="0"/>
    <n v="1465790400"/>
    <n v="1462210950"/>
    <b v="0"/>
    <n v="0"/>
    <b v="0"/>
    <s v="theater/plays"/>
    <n v="0"/>
    <n v="0"/>
    <x v="1"/>
    <s v="plays"/>
    <x v="2"/>
    <d v="2016-06-13T04:00:00"/>
    <x v="2843"/>
    <x v="2843"/>
    <x v="2843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x v="3"/>
    <n v="1483535180"/>
    <n v="1480943180"/>
    <b v="0"/>
    <n v="1"/>
    <b v="0"/>
    <s v="theater/plays"/>
    <n v="5.4545454545454543E-2"/>
    <n v="30"/>
    <x v="1"/>
    <s v="plays"/>
    <x v="2"/>
    <d v="2017-01-04T13:06:20"/>
    <x v="2844"/>
    <x v="2844"/>
    <x v="2844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x v="0"/>
    <n v="1433723033"/>
    <n v="1428539033"/>
    <b v="0"/>
    <n v="39"/>
    <b v="0"/>
    <s v="theater/plays"/>
    <n v="0.31546666666666667"/>
    <n v="60.666666666666664"/>
    <x v="1"/>
    <s v="plays"/>
    <x v="2"/>
    <d v="2015-06-08T00:23:53"/>
    <x v="2845"/>
    <x v="2845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x v="0"/>
    <n v="1432917394"/>
    <n v="1429029394"/>
    <b v="0"/>
    <n v="0"/>
    <b v="0"/>
    <s v="theater/plays"/>
    <n v="0"/>
    <n v="0"/>
    <x v="1"/>
    <s v="plays"/>
    <x v="2"/>
    <d v="2015-05-29T16:36:34"/>
    <x v="2846"/>
    <x v="2846"/>
    <x v="2846"/>
  </r>
  <r>
    <n v="2847"/>
    <s v="COLOR ME"/>
    <s v="Dark secrets come to light when Mariah meets Stella. They find a way to face the south's largest elephant in the room: RACISM."/>
    <x v="13"/>
    <n v="0"/>
    <x v="2"/>
    <x v="0"/>
    <x v="0"/>
    <n v="1464031265"/>
    <n v="1458847265"/>
    <b v="0"/>
    <n v="0"/>
    <b v="0"/>
    <s v="theater/plays"/>
    <n v="0"/>
    <n v="0"/>
    <x v="1"/>
    <s v="plays"/>
    <x v="2"/>
    <d v="2016-05-23T19:21:05"/>
    <x v="2847"/>
    <x v="2847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x v="0"/>
    <n v="1432913659"/>
    <n v="1430321659"/>
    <b v="0"/>
    <n v="3"/>
    <b v="0"/>
    <s v="theater/plays"/>
    <n v="2E-3"/>
    <n v="23.333333333333332"/>
    <x v="1"/>
    <s v="plays"/>
    <x v="2"/>
    <d v="2015-05-29T15:34:19"/>
    <x v="2848"/>
    <x v="2848"/>
    <x v="2848"/>
  </r>
  <r>
    <n v="2849"/>
    <s v="100, Acre Wood"/>
    <s v="NonSens!cal tackles the struggles of four people with mental health issues/disorders inspired by A.A Milne's Winnie the Pooh"/>
    <x v="2"/>
    <n v="5"/>
    <x v="2"/>
    <x v="1"/>
    <x v="1"/>
    <n v="1461406600"/>
    <n v="1458814600"/>
    <b v="0"/>
    <n v="1"/>
    <b v="0"/>
    <s v="theater/plays"/>
    <n v="0.01"/>
    <n v="5"/>
    <x v="1"/>
    <s v="plays"/>
    <x v="2"/>
    <d v="2016-04-23T10:16:40"/>
    <x v="2849"/>
    <x v="2849"/>
    <x v="2849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x v="0"/>
    <n v="1409962211"/>
    <n v="1407370211"/>
    <b v="0"/>
    <n v="13"/>
    <b v="0"/>
    <s v="theater/plays"/>
    <n v="3.8875E-2"/>
    <n v="23.923076923076923"/>
    <x v="1"/>
    <s v="plays"/>
    <x v="2"/>
    <d v="2014-09-06T00:10:11"/>
    <x v="2850"/>
    <x v="2850"/>
    <x v="2850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x v="3"/>
    <n v="1454109420"/>
    <n v="1453334629"/>
    <b v="0"/>
    <n v="0"/>
    <b v="0"/>
    <s v="theater/plays"/>
    <n v="0"/>
    <n v="0"/>
    <x v="1"/>
    <s v="plays"/>
    <x v="2"/>
    <d v="2016-01-29T23:17:00"/>
    <x v="2851"/>
    <x v="2851"/>
    <x v="2851"/>
  </r>
  <r>
    <n v="2852"/>
    <s v="Freedom Train"/>
    <s v="Just one time back to the past on the Freedom Train will open your eyes and your lives will never ever be the same!"/>
    <x v="10"/>
    <n v="95"/>
    <x v="2"/>
    <x v="0"/>
    <x v="0"/>
    <n v="1403312703"/>
    <n v="1400720703"/>
    <b v="0"/>
    <n v="6"/>
    <b v="0"/>
    <s v="theater/plays"/>
    <n v="1.9E-2"/>
    <n v="15.833333333333334"/>
    <x v="1"/>
    <s v="plays"/>
    <x v="2"/>
    <d v="2014-06-21T01:05:03"/>
    <x v="2852"/>
    <x v="2852"/>
    <x v="2852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x v="5"/>
    <n v="1410669297"/>
    <n v="1405485297"/>
    <b v="0"/>
    <n v="0"/>
    <b v="0"/>
    <s v="theater/plays"/>
    <n v="0"/>
    <n v="0"/>
    <x v="1"/>
    <s v="plays"/>
    <x v="2"/>
    <d v="2014-09-14T04:34:57"/>
    <x v="2853"/>
    <x v="2853"/>
    <x v="2853"/>
  </r>
  <r>
    <n v="2854"/>
    <s v="Ultimate Political Selfie!"/>
    <s v="Almost Random Theatre's play about a candidate - with no policies - who is seeking election in May 2015"/>
    <x v="28"/>
    <n v="417"/>
    <x v="2"/>
    <x v="1"/>
    <x v="1"/>
    <n v="1431018719"/>
    <n v="1429290719"/>
    <b v="0"/>
    <n v="14"/>
    <b v="0"/>
    <s v="theater/plays"/>
    <n v="0.41699999999999998"/>
    <n v="29.785714285714285"/>
    <x v="1"/>
    <s v="plays"/>
    <x v="2"/>
    <d v="2015-05-07T17:11:59"/>
    <x v="2854"/>
    <x v="2854"/>
    <x v="2854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x v="0"/>
    <n v="1454110440"/>
    <n v="1451607071"/>
    <b v="0"/>
    <n v="5"/>
    <b v="0"/>
    <s v="theater/plays"/>
    <n v="0.5"/>
    <n v="60"/>
    <x v="1"/>
    <s v="plays"/>
    <x v="2"/>
    <d v="2016-01-29T23:34:00"/>
    <x v="2855"/>
    <x v="2855"/>
    <x v="2855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x v="0"/>
    <n v="1439069640"/>
    <n v="1433897647"/>
    <b v="0"/>
    <n v="6"/>
    <b v="0"/>
    <s v="theater/plays"/>
    <n v="4.8666666666666664E-2"/>
    <n v="24.333333333333332"/>
    <x v="1"/>
    <s v="plays"/>
    <x v="2"/>
    <d v="2015-08-08T21:34:00"/>
    <x v="2856"/>
    <x v="2856"/>
    <x v="285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x v="10"/>
    <n v="1487613600"/>
    <n v="1482444295"/>
    <b v="0"/>
    <n v="15"/>
    <b v="0"/>
    <s v="theater/plays"/>
    <n v="0.19736842105263158"/>
    <n v="500"/>
    <x v="1"/>
    <s v="plays"/>
    <x v="2"/>
    <d v="2017-02-20T18:00:00"/>
    <x v="2857"/>
    <x v="2857"/>
    <x v="2857"/>
  </r>
  <r>
    <n v="2858"/>
    <s v="Gay Party Superposh 'Winter Wonderland'"/>
    <s v="Een Gay Party in het centrum van Amersfoort. _x000a_Een geweldige avond uit, met een show, optredens en DJ's."/>
    <x v="28"/>
    <n v="0"/>
    <x v="2"/>
    <x v="9"/>
    <x v="3"/>
    <n v="1417778880"/>
    <n v="1415711095"/>
    <b v="0"/>
    <n v="0"/>
    <b v="0"/>
    <s v="theater/plays"/>
    <n v="0"/>
    <n v="0"/>
    <x v="1"/>
    <s v="plays"/>
    <x v="2"/>
    <d v="2014-12-05T11:28:00"/>
    <x v="2858"/>
    <x v="2858"/>
    <x v="2858"/>
  </r>
  <r>
    <n v="2859"/>
    <s v="Grover Theatre Company (GTC)"/>
    <s v="A theatre company that will create works to inspire young people and get everyone involved."/>
    <x v="13"/>
    <n v="35"/>
    <x v="2"/>
    <x v="2"/>
    <x v="2"/>
    <n v="1444984904"/>
    <n v="1439800904"/>
    <b v="0"/>
    <n v="1"/>
    <b v="0"/>
    <s v="theater/plays"/>
    <n v="1.7500000000000002E-2"/>
    <n v="35"/>
    <x v="1"/>
    <s v="plays"/>
    <x v="2"/>
    <d v="2015-10-16T08:41:44"/>
    <x v="2859"/>
    <x v="2859"/>
    <x v="2859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x v="0"/>
    <n v="1466363576"/>
    <n v="1461179576"/>
    <b v="0"/>
    <n v="9"/>
    <b v="0"/>
    <s v="theater/plays"/>
    <n v="6.6500000000000004E-2"/>
    <n v="29.555555555555557"/>
    <x v="1"/>
    <s v="plays"/>
    <x v="2"/>
    <d v="2016-06-19T19:12:56"/>
    <x v="2860"/>
    <x v="2860"/>
    <x v="2860"/>
  </r>
  <r>
    <n v="2861"/>
    <s v="Julius Caesar"/>
    <s v="The University of Queensland Drama Production Course is putting on an adaptation of William Shakespeares Julius Caesar"/>
    <x v="49"/>
    <n v="80"/>
    <x v="2"/>
    <x v="2"/>
    <x v="2"/>
    <n v="1443103848"/>
    <n v="1441894248"/>
    <b v="0"/>
    <n v="3"/>
    <b v="0"/>
    <s v="theater/plays"/>
    <n v="0.32"/>
    <n v="26.666666666666668"/>
    <x v="1"/>
    <s v="plays"/>
    <x v="2"/>
    <d v="2015-09-24T14:10:48"/>
    <x v="2861"/>
    <x v="2861"/>
    <x v="2861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x v="0"/>
    <n v="1403636229"/>
    <n v="1401044229"/>
    <b v="0"/>
    <n v="3"/>
    <b v="0"/>
    <s v="theater/plays"/>
    <n v="4.3307086614173228E-3"/>
    <n v="18.333333333333332"/>
    <x v="1"/>
    <s v="plays"/>
    <x v="2"/>
    <d v="2014-06-24T18:57:09"/>
    <x v="2862"/>
    <x v="2862"/>
    <x v="2862"/>
  </r>
  <r>
    <n v="2863"/>
    <s v="Equality Theatre"/>
    <s v="I would like to start a Acting Company that supports and includes LGBTQ youth and young adults in very conservative North Texas"/>
    <x v="63"/>
    <n v="20"/>
    <x v="2"/>
    <x v="0"/>
    <x v="0"/>
    <n v="1410279123"/>
    <n v="1405095123"/>
    <b v="0"/>
    <n v="1"/>
    <b v="0"/>
    <s v="theater/plays"/>
    <n v="4.0000000000000002E-4"/>
    <n v="20"/>
    <x v="1"/>
    <s v="plays"/>
    <x v="2"/>
    <d v="2014-09-09T16:12:03"/>
    <x v="2863"/>
    <x v="2863"/>
    <x v="2863"/>
  </r>
  <r>
    <n v="2864"/>
    <s v="'Haunting Julia' by Alan Ayckbourn"/>
    <s v="Accessible, original theatre for all!"/>
    <x v="30"/>
    <n v="40"/>
    <x v="2"/>
    <x v="1"/>
    <x v="1"/>
    <n v="1437139080"/>
    <n v="1434552207"/>
    <b v="0"/>
    <n v="3"/>
    <b v="0"/>
    <s v="theater/plays"/>
    <n v="1.6E-2"/>
    <n v="13.333333333333334"/>
    <x v="1"/>
    <s v="plays"/>
    <x v="2"/>
    <d v="2015-07-17T13:18:00"/>
    <x v="2864"/>
    <x v="2864"/>
    <x v="2864"/>
  </r>
  <r>
    <n v="2865"/>
    <s v="FRINGE 2015 by YER Productions"/>
    <s v="Prepare to be Swept Away. Three short plays from three master playwrights; LANDFALL, SNIPER and DANGERS of TOBACCO!"/>
    <x v="374"/>
    <n v="0"/>
    <x v="2"/>
    <x v="0"/>
    <x v="0"/>
    <n v="1420512259"/>
    <n v="1415328259"/>
    <b v="0"/>
    <n v="0"/>
    <b v="0"/>
    <s v="theater/plays"/>
    <n v="0"/>
    <n v="0"/>
    <x v="1"/>
    <s v="plays"/>
    <x v="2"/>
    <d v="2015-01-06T02:44:19"/>
    <x v="2865"/>
    <x v="2865"/>
    <x v="2865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x v="0"/>
    <n v="1476482400"/>
    <n v="1473893721"/>
    <b v="0"/>
    <n v="2"/>
    <b v="0"/>
    <s v="theater/plays"/>
    <n v="8.9999999999999993E-3"/>
    <n v="22.5"/>
    <x v="1"/>
    <s v="plays"/>
    <x v="2"/>
    <d v="2016-10-14T22:00:00"/>
    <x v="2866"/>
    <x v="2866"/>
    <x v="286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x v="0"/>
    <n v="1467604800"/>
    <n v="1465533672"/>
    <b v="0"/>
    <n v="10"/>
    <b v="0"/>
    <s v="theater/plays"/>
    <n v="0.2016"/>
    <n v="50.4"/>
    <x v="1"/>
    <s v="plays"/>
    <x v="2"/>
    <d v="2016-07-04T04:00:00"/>
    <x v="2867"/>
    <x v="2867"/>
    <x v="2867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x v="0"/>
    <n v="1475697054"/>
    <n v="1473105054"/>
    <b v="0"/>
    <n v="60"/>
    <b v="0"/>
    <s v="theater/plays"/>
    <n v="0.42011733333333334"/>
    <n v="105.02933333333334"/>
    <x v="1"/>
    <s v="plays"/>
    <x v="2"/>
    <d v="2016-10-05T19:50:54"/>
    <x v="2868"/>
    <x v="2868"/>
    <x v="2868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x v="0"/>
    <n v="1468937681"/>
    <n v="1466345681"/>
    <b v="0"/>
    <n v="5"/>
    <b v="0"/>
    <s v="theater/plays"/>
    <n v="8.8500000000000002E-3"/>
    <n v="35.4"/>
    <x v="1"/>
    <s v="plays"/>
    <x v="2"/>
    <d v="2016-07-19T14:14:41"/>
    <x v="2869"/>
    <x v="2869"/>
    <x v="2869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x v="0"/>
    <n v="1400301165"/>
    <n v="1397709165"/>
    <b v="0"/>
    <n v="9"/>
    <b v="0"/>
    <s v="theater/plays"/>
    <n v="0.15"/>
    <n v="83.333333333333329"/>
    <x v="1"/>
    <s v="plays"/>
    <x v="2"/>
    <d v="2014-05-17T04:32:45"/>
    <x v="2870"/>
    <x v="2870"/>
    <x v="2870"/>
  </r>
  <r>
    <n v="2871"/>
    <s v="The Bill Cosby Assault, a play"/>
    <s v="America's dad or serial rapist? Or both? The stories of the Bill Cosby accusers and the society so skeptical of them."/>
    <x v="3"/>
    <n v="467"/>
    <x v="2"/>
    <x v="0"/>
    <x v="0"/>
    <n v="1419183813"/>
    <n v="1417455813"/>
    <b v="0"/>
    <n v="13"/>
    <b v="0"/>
    <s v="theater/plays"/>
    <n v="4.6699999999999998E-2"/>
    <n v="35.92307692307692"/>
    <x v="1"/>
    <s v="plays"/>
    <x v="2"/>
    <d v="2014-12-21T17:43:33"/>
    <x v="2871"/>
    <x v="2871"/>
    <x v="2871"/>
  </r>
  <r>
    <n v="2872"/>
    <s v="Loud Arts"/>
    <s v="Local Theatre group in Loudoun County, Virginia. Looking for funds to start producing shows!"/>
    <x v="9"/>
    <n v="0"/>
    <x v="2"/>
    <x v="0"/>
    <x v="0"/>
    <n v="1434768438"/>
    <n v="1429584438"/>
    <b v="0"/>
    <n v="0"/>
    <b v="0"/>
    <s v="theater/plays"/>
    <n v="0"/>
    <n v="0"/>
    <x v="1"/>
    <s v="plays"/>
    <x v="2"/>
    <d v="2015-06-20T02:47:18"/>
    <x v="2872"/>
    <x v="2872"/>
    <x v="2872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x v="0"/>
    <n v="1422473831"/>
    <n v="1419881831"/>
    <b v="0"/>
    <n v="8"/>
    <b v="0"/>
    <s v="theater/plays"/>
    <n v="0.38119999999999998"/>
    <n v="119.125"/>
    <x v="1"/>
    <s v="plays"/>
    <x v="2"/>
    <d v="2015-01-28T19:37:11"/>
    <x v="2873"/>
    <x v="2873"/>
    <x v="2873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x v="0"/>
    <n v="1484684186"/>
    <n v="1482092186"/>
    <b v="0"/>
    <n v="3"/>
    <b v="0"/>
    <s v="theater/plays"/>
    <n v="5.4199999999999998E-2"/>
    <n v="90.333333333333329"/>
    <x v="1"/>
    <s v="plays"/>
    <x v="2"/>
    <d v="2017-01-17T20:16:26"/>
    <x v="2874"/>
    <x v="2874"/>
    <x v="2874"/>
  </r>
  <r>
    <n v="2875"/>
    <s v="Right Tracey!"/>
    <s v="Play about Tracey a gay man trapped in his room by his Bible thumping mother. He finds love but the room can not keep the love alive."/>
    <x v="22"/>
    <n v="7"/>
    <x v="2"/>
    <x v="0"/>
    <x v="0"/>
    <n v="1462417493"/>
    <n v="1459825493"/>
    <b v="0"/>
    <n v="3"/>
    <b v="0"/>
    <s v="theater/plays"/>
    <n v="3.5E-4"/>
    <n v="2.3333333333333335"/>
    <x v="1"/>
    <s v="plays"/>
    <x v="2"/>
    <d v="2016-05-05T03:04:53"/>
    <x v="2875"/>
    <x v="2875"/>
    <x v="2875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x v="0"/>
    <n v="1437069079"/>
    <n v="1434477079"/>
    <b v="0"/>
    <n v="0"/>
    <b v="0"/>
    <s v="theater/plays"/>
    <n v="0"/>
    <n v="0"/>
    <x v="1"/>
    <s v="plays"/>
    <x v="2"/>
    <d v="2015-07-16T17:51:19"/>
    <x v="2876"/>
    <x v="2876"/>
    <x v="287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x v="0"/>
    <n v="1480525200"/>
    <n v="1477781724"/>
    <b v="0"/>
    <n v="6"/>
    <b v="0"/>
    <s v="theater/plays"/>
    <n v="0.10833333333333334"/>
    <n v="108.33333333333333"/>
    <x v="1"/>
    <s v="plays"/>
    <x v="2"/>
    <d v="2016-11-30T17:00:00"/>
    <x v="2877"/>
    <x v="2877"/>
    <x v="2877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x v="1"/>
    <n v="1435934795"/>
    <n v="1430750795"/>
    <b v="0"/>
    <n v="4"/>
    <b v="0"/>
    <s v="theater/plays"/>
    <n v="2.1000000000000001E-2"/>
    <n v="15.75"/>
    <x v="1"/>
    <s v="plays"/>
    <x v="2"/>
    <d v="2015-07-03T14:46:35"/>
    <x v="2878"/>
    <x v="2878"/>
    <x v="2878"/>
  </r>
  <r>
    <n v="2879"/>
    <s v="Girls, Ladies and Women - A Gospel Drama"/>
    <s v="She that fines a husband? Wait, is that right? Girl... you better check yourself, before you wreck yourself!"/>
    <x v="375"/>
    <n v="29"/>
    <x v="2"/>
    <x v="0"/>
    <x v="0"/>
    <n v="1453310661"/>
    <n v="1450718661"/>
    <b v="0"/>
    <n v="1"/>
    <b v="0"/>
    <s v="theater/plays"/>
    <n v="2.5892857142857141E-3"/>
    <n v="29"/>
    <x v="1"/>
    <s v="plays"/>
    <x v="2"/>
    <d v="2016-01-20T17:24:21"/>
    <x v="2879"/>
    <x v="2879"/>
    <x v="2879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x v="0"/>
    <n v="1440090300"/>
    <n v="1436305452"/>
    <b v="0"/>
    <n v="29"/>
    <b v="0"/>
    <s v="theater/plays"/>
    <n v="0.23333333333333334"/>
    <n v="96.551724137931032"/>
    <x v="1"/>
    <s v="plays"/>
    <x v="2"/>
    <d v="2015-08-20T17:05:00"/>
    <x v="2880"/>
    <x v="288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x v="0"/>
    <n v="1417620036"/>
    <n v="1412432436"/>
    <b v="0"/>
    <n v="0"/>
    <b v="0"/>
    <s v="theater/plays"/>
    <n v="0"/>
    <n v="0"/>
    <x v="1"/>
    <s v="plays"/>
    <x v="2"/>
    <d v="2014-12-03T15:20:36"/>
    <x v="2881"/>
    <x v="2881"/>
    <x v="2881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x v="0"/>
    <n v="1462112318"/>
    <n v="1459520318"/>
    <b v="0"/>
    <n v="4"/>
    <b v="0"/>
    <s v="theater/plays"/>
    <n v="0.33600000000000002"/>
    <n v="63"/>
    <x v="1"/>
    <s v="plays"/>
    <x v="2"/>
    <d v="2016-05-01T14:18:38"/>
    <x v="2882"/>
    <x v="2882"/>
    <x v="288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x v="0"/>
    <n v="1454734740"/>
    <n v="1451684437"/>
    <b v="0"/>
    <n v="5"/>
    <b v="0"/>
    <s v="theater/plays"/>
    <n v="0.1908"/>
    <n v="381.6"/>
    <x v="1"/>
    <s v="plays"/>
    <x v="2"/>
    <d v="2016-02-06T04:59:00"/>
    <x v="2883"/>
    <x v="2883"/>
    <x v="2883"/>
  </r>
  <r>
    <n v="2884"/>
    <s v="The Lizard King, a play by Jay Jeff Jones"/>
    <s v="Come explore the dream world of Jim Morrison, rock singer, mystic, poet, shaman."/>
    <x v="101"/>
    <n v="185"/>
    <x v="2"/>
    <x v="0"/>
    <x v="0"/>
    <n v="1417800435"/>
    <n v="1415208435"/>
    <b v="0"/>
    <n v="4"/>
    <b v="0"/>
    <s v="theater/plays"/>
    <n v="4.1111111111111114E-3"/>
    <n v="46.25"/>
    <x v="1"/>
    <s v="plays"/>
    <x v="2"/>
    <d v="2014-12-05T17:27:15"/>
    <x v="2884"/>
    <x v="2884"/>
    <x v="2884"/>
  </r>
  <r>
    <n v="2885"/>
    <s v="The Wedding"/>
    <s v="An historic and proud work of Polish nationalistic literature performed on stage."/>
    <x v="44"/>
    <n v="130"/>
    <x v="2"/>
    <x v="0"/>
    <x v="0"/>
    <n v="1426294201"/>
    <n v="1423705801"/>
    <b v="0"/>
    <n v="5"/>
    <b v="0"/>
    <s v="theater/plays"/>
    <n v="0.32500000000000001"/>
    <n v="26"/>
    <x v="1"/>
    <s v="plays"/>
    <x v="2"/>
    <d v="2015-03-14T00:50:01"/>
    <x v="2885"/>
    <x v="2885"/>
    <x v="2885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x v="0"/>
    <n v="1442635140"/>
    <n v="1442243484"/>
    <b v="0"/>
    <n v="1"/>
    <b v="0"/>
    <s v="theater/plays"/>
    <n v="0.05"/>
    <n v="10"/>
    <x v="1"/>
    <s v="plays"/>
    <x v="2"/>
    <d v="2015-09-19T03:59:00"/>
    <x v="2886"/>
    <x v="2886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x v="0"/>
    <n v="1420971324"/>
    <n v="1418379324"/>
    <b v="0"/>
    <n v="1"/>
    <b v="0"/>
    <s v="theater/plays"/>
    <n v="1.6666666666666668E-3"/>
    <n v="5"/>
    <x v="1"/>
    <s v="plays"/>
    <x v="2"/>
    <d v="2015-01-11T10:15:24"/>
    <x v="2887"/>
    <x v="2887"/>
    <x v="2887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x v="0"/>
    <n v="1413608340"/>
    <n v="1412945440"/>
    <b v="0"/>
    <n v="0"/>
    <b v="0"/>
    <s v="theater/plays"/>
    <n v="0"/>
    <n v="0"/>
    <x v="1"/>
    <s v="plays"/>
    <x v="2"/>
    <d v="2014-10-18T04:59:00"/>
    <x v="2888"/>
    <x v="2888"/>
    <x v="2888"/>
  </r>
  <r>
    <n v="2889"/>
    <s v="Halfway, Nebraska"/>
    <s v="Halfway, Nebraska explores the limits of hope and what it means to love someone who may be too far damaged to save."/>
    <x v="9"/>
    <n v="1142"/>
    <x v="2"/>
    <x v="0"/>
    <x v="0"/>
    <n v="1409344985"/>
    <n v="1406752985"/>
    <b v="0"/>
    <n v="14"/>
    <b v="0"/>
    <s v="theater/plays"/>
    <n v="0.38066666666666665"/>
    <n v="81.571428571428569"/>
    <x v="1"/>
    <s v="plays"/>
    <x v="2"/>
    <d v="2014-08-29T20:43:05"/>
    <x v="2889"/>
    <x v="2889"/>
    <x v="2889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x v="0"/>
    <n v="1407553200"/>
    <n v="1405100992"/>
    <b v="0"/>
    <n v="3"/>
    <b v="0"/>
    <s v="theater/plays"/>
    <n v="1.0500000000000001E-2"/>
    <n v="7"/>
    <x v="1"/>
    <s v="plays"/>
    <x v="2"/>
    <d v="2014-08-09T03:00:00"/>
    <x v="2890"/>
    <x v="2890"/>
    <x v="2890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x v="0"/>
    <n v="1460751128"/>
    <n v="1455570728"/>
    <b v="0"/>
    <n v="10"/>
    <b v="0"/>
    <s v="theater/plays"/>
    <n v="2.7300000000000001E-2"/>
    <n v="27.3"/>
    <x v="1"/>
    <s v="plays"/>
    <x v="2"/>
    <d v="2016-04-15T20:12:08"/>
    <x v="2891"/>
    <x v="2891"/>
    <x v="2891"/>
  </r>
  <r>
    <n v="2892"/>
    <s v="Something Precious"/>
    <s v="Something Precious is the world's first musical to alert folks to the harmful effects of technology on the human spirit."/>
    <x v="62"/>
    <n v="500"/>
    <x v="2"/>
    <x v="0"/>
    <x v="0"/>
    <n v="1409000400"/>
    <n v="1408381704"/>
    <b v="0"/>
    <n v="17"/>
    <b v="0"/>
    <s v="theater/plays"/>
    <n v="9.0909090909090912E-2"/>
    <n v="29.411764705882351"/>
    <x v="1"/>
    <s v="plays"/>
    <x v="2"/>
    <d v="2014-08-25T21:00:00"/>
    <x v="2892"/>
    <x v="2892"/>
    <x v="2892"/>
  </r>
  <r>
    <n v="2893"/>
    <s v="REDISCOVERING KIA THE PLAY"/>
    <s v="Fundraising for REDISCOVERING KIA THE PLAY"/>
    <x v="10"/>
    <n v="25"/>
    <x v="2"/>
    <x v="0"/>
    <x v="0"/>
    <n v="1420768800"/>
    <n v="1415644395"/>
    <b v="0"/>
    <n v="2"/>
    <b v="0"/>
    <s v="theater/plays"/>
    <n v="5.0000000000000001E-3"/>
    <n v="12.5"/>
    <x v="1"/>
    <s v="plays"/>
    <x v="2"/>
    <d v="2015-01-09T02:00:00"/>
    <x v="2893"/>
    <x v="2893"/>
    <x v="2893"/>
  </r>
  <r>
    <n v="2894"/>
    <s v="How Could You Do This To Me (The Stage Play)"/>
    <s v="This Is A Story About A Woman A Man And A Woman"/>
    <x v="63"/>
    <n v="0"/>
    <x v="2"/>
    <x v="0"/>
    <x v="0"/>
    <n v="1428100815"/>
    <n v="1422920415"/>
    <b v="0"/>
    <n v="0"/>
    <b v="0"/>
    <s v="theater/plays"/>
    <n v="0"/>
    <n v="0"/>
    <x v="1"/>
    <s v="plays"/>
    <x v="2"/>
    <d v="2015-04-03T22:40:15"/>
    <x v="2894"/>
    <x v="2894"/>
    <x v="2894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x v="0"/>
    <n v="1403470800"/>
    <n v="1403356792"/>
    <b v="0"/>
    <n v="4"/>
    <b v="0"/>
    <s v="theater/plays"/>
    <n v="4.5999999999999999E-2"/>
    <n v="5.75"/>
    <x v="1"/>
    <s v="plays"/>
    <x v="2"/>
    <d v="2014-06-22T21:00:00"/>
    <x v="2895"/>
    <x v="2895"/>
    <x v="2895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x v="0"/>
    <n v="1481522400"/>
    <n v="1480283321"/>
    <b v="0"/>
    <n v="12"/>
    <b v="0"/>
    <s v="theater/plays"/>
    <n v="0.20833333333333334"/>
    <n v="52.083333333333336"/>
    <x v="1"/>
    <s v="plays"/>
    <x v="2"/>
    <d v="2016-12-12T06:00:00"/>
    <x v="2896"/>
    <x v="2896"/>
    <x v="2896"/>
  </r>
  <r>
    <n v="2897"/>
    <s v="CAYCE"/>
    <s v="A unique stage play about the epic struggle of psychic Edgar Cayce to deal with his extraordinary abilities and find his place in life."/>
    <x v="14"/>
    <n v="550"/>
    <x v="2"/>
    <x v="0"/>
    <x v="0"/>
    <n v="1444577345"/>
    <n v="1441985458"/>
    <b v="0"/>
    <n v="3"/>
    <b v="0"/>
    <s v="theater/plays"/>
    <n v="4.583333333333333E-2"/>
    <n v="183.33333333333334"/>
    <x v="1"/>
    <s v="plays"/>
    <x v="2"/>
    <d v="2015-10-11T15:29:05"/>
    <x v="2897"/>
    <x v="2897"/>
    <x v="2897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x v="0"/>
    <n v="1446307053"/>
    <n v="1443715053"/>
    <b v="0"/>
    <n v="12"/>
    <b v="0"/>
    <s v="theater/plays"/>
    <n v="4.2133333333333335E-2"/>
    <n v="26.333333333333332"/>
    <x v="1"/>
    <s v="plays"/>
    <x v="2"/>
    <d v="2015-10-31T15:57:33"/>
    <x v="2898"/>
    <x v="2898"/>
    <x v="2898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x v="0"/>
    <n v="1469325158"/>
    <n v="1464141158"/>
    <b v="0"/>
    <n v="0"/>
    <b v="0"/>
    <s v="theater/plays"/>
    <n v="0"/>
    <n v="0"/>
    <x v="1"/>
    <s v="plays"/>
    <x v="2"/>
    <d v="2016-07-24T01:52:38"/>
    <x v="2899"/>
    <x v="2899"/>
    <x v="2899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x v="0"/>
    <n v="1407562632"/>
    <n v="1404970632"/>
    <b v="0"/>
    <n v="7"/>
    <b v="0"/>
    <s v="theater/plays"/>
    <n v="0.61909090909090914"/>
    <n v="486.42857142857144"/>
    <x v="1"/>
    <s v="plays"/>
    <x v="2"/>
    <d v="2014-08-09T05:37:12"/>
    <x v="2900"/>
    <x v="2900"/>
    <x v="2900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x v="0"/>
    <n v="1423345339"/>
    <n v="1418161339"/>
    <b v="0"/>
    <n v="2"/>
    <b v="0"/>
    <s v="theater/plays"/>
    <n v="8.0000000000000002E-3"/>
    <n v="3"/>
    <x v="1"/>
    <s v="plays"/>
    <x v="2"/>
    <d v="2015-02-07T21:42:19"/>
    <x v="2901"/>
    <x v="2901"/>
    <x v="2901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x v="0"/>
    <n v="1440412396"/>
    <n v="1437820396"/>
    <b v="0"/>
    <n v="1"/>
    <b v="0"/>
    <s v="theater/plays"/>
    <n v="1.6666666666666666E-4"/>
    <n v="25"/>
    <x v="1"/>
    <s v="plays"/>
    <x v="2"/>
    <d v="2015-08-24T10:33:16"/>
    <x v="2902"/>
    <x v="2902"/>
    <x v="2902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x v="0"/>
    <n v="1441771218"/>
    <n v="1436587218"/>
    <b v="0"/>
    <n v="4"/>
    <b v="0"/>
    <s v="theater/plays"/>
    <n v="7.7999999999999996E-3"/>
    <n v="9.75"/>
    <x v="1"/>
    <s v="plays"/>
    <x v="2"/>
    <d v="2015-09-09T04:00:18"/>
    <x v="2903"/>
    <x v="2903"/>
    <x v="2903"/>
  </r>
  <r>
    <n v="2904"/>
    <s v="The Love Shack"/>
    <s v="A Tequila slammer with a slice of Tarantino, a line of the London Fringe scene and a shot of â€œBreaking Badâ€. New Writing."/>
    <x v="15"/>
    <n v="75"/>
    <x v="2"/>
    <x v="1"/>
    <x v="1"/>
    <n v="1415534400"/>
    <n v="1414538031"/>
    <b v="0"/>
    <n v="4"/>
    <b v="0"/>
    <s v="theater/plays"/>
    <n v="0.05"/>
    <n v="18.75"/>
    <x v="1"/>
    <s v="plays"/>
    <x v="2"/>
    <d v="2014-11-09T12:00:00"/>
    <x v="2904"/>
    <x v="2904"/>
    <x v="2904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x v="0"/>
    <n v="1473211313"/>
    <n v="1472001713"/>
    <b v="0"/>
    <n v="17"/>
    <b v="0"/>
    <s v="theater/plays"/>
    <n v="0.17771428571428571"/>
    <n v="36.588235294117645"/>
    <x v="1"/>
    <s v="plays"/>
    <x v="2"/>
    <d v="2016-09-07T01:21:53"/>
    <x v="2905"/>
    <x v="2905"/>
    <x v="2905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x v="0"/>
    <n v="1438390800"/>
    <n v="1436888066"/>
    <b v="0"/>
    <n v="7"/>
    <b v="0"/>
    <s v="theater/plays"/>
    <n v="9.4166666666666662E-2"/>
    <n v="80.714285714285708"/>
    <x v="1"/>
    <s v="plays"/>
    <x v="2"/>
    <d v="2015-08-01T01:00:00"/>
    <x v="2906"/>
    <x v="2906"/>
    <x v="290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x v="0"/>
    <n v="1463259837"/>
    <n v="1458075837"/>
    <b v="0"/>
    <n v="2"/>
    <b v="0"/>
    <s v="theater/plays"/>
    <n v="8.0000000000000004E-4"/>
    <n v="1"/>
    <x v="1"/>
    <s v="plays"/>
    <x v="2"/>
    <d v="2016-05-14T21:03:57"/>
    <x v="2907"/>
    <x v="2907"/>
    <x v="290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x v="0"/>
    <n v="1465407219"/>
    <n v="1462815219"/>
    <b v="0"/>
    <n v="5"/>
    <b v="0"/>
    <s v="theater/plays"/>
    <n v="2.75E-2"/>
    <n v="52.8"/>
    <x v="1"/>
    <s v="plays"/>
    <x v="2"/>
    <d v="2016-06-08T17:33:39"/>
    <x v="2908"/>
    <x v="2908"/>
    <x v="2908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x v="0"/>
    <n v="1416944760"/>
    <n v="1413527001"/>
    <b v="0"/>
    <n v="1"/>
    <b v="0"/>
    <s v="theater/plays"/>
    <n v="1.1111111111111112E-4"/>
    <n v="20"/>
    <x v="1"/>
    <s v="plays"/>
    <x v="2"/>
    <d v="2014-11-25T19:46:00"/>
    <x v="2909"/>
    <x v="2909"/>
    <x v="2909"/>
  </r>
  <r>
    <n v="2910"/>
    <s v="Strive"/>
    <s v="Free drama, dance and singing workshops for disadvantaged young people to inspire, create and help them follow their dreams."/>
    <x v="11"/>
    <n v="1"/>
    <x v="2"/>
    <x v="1"/>
    <x v="1"/>
    <n v="1434139887"/>
    <n v="1428955887"/>
    <b v="0"/>
    <n v="1"/>
    <b v="0"/>
    <s v="theater/plays"/>
    <n v="3.3333333333333335E-5"/>
    <n v="1"/>
    <x v="1"/>
    <s v="plays"/>
    <x v="2"/>
    <d v="2015-06-12T20:11:27"/>
    <x v="2910"/>
    <x v="2910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x v="0"/>
    <n v="1435429626"/>
    <n v="1431973626"/>
    <b v="0"/>
    <n v="14"/>
    <b v="0"/>
    <s v="theater/plays"/>
    <n v="0.36499999999999999"/>
    <n v="46.928571428571431"/>
    <x v="1"/>
    <s v="plays"/>
    <x v="2"/>
    <d v="2015-06-27T18:27:06"/>
    <x v="2911"/>
    <x v="2911"/>
    <x v="2911"/>
  </r>
  <r>
    <n v="2912"/>
    <s v="Fair Play"/>
    <s v="Set in Iceland, Fair Play is a a dark comedy- a play within a play. An extravaganza, fueled by Absinthe, and touched by the Surreal."/>
    <x v="377"/>
    <n v="2030"/>
    <x v="2"/>
    <x v="0"/>
    <x v="0"/>
    <n v="1452827374"/>
    <n v="1450235374"/>
    <b v="0"/>
    <n v="26"/>
    <b v="0"/>
    <s v="theater/plays"/>
    <n v="0.14058171745152354"/>
    <n v="78.07692307692308"/>
    <x v="1"/>
    <s v="plays"/>
    <x v="2"/>
    <d v="2016-01-15T03:09:34"/>
    <x v="2912"/>
    <x v="2912"/>
    <x v="2912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x v="0"/>
    <n v="1410041339"/>
    <n v="1404857339"/>
    <b v="0"/>
    <n v="2"/>
    <b v="0"/>
    <s v="theater/plays"/>
    <n v="2.0000000000000001E-4"/>
    <n v="1"/>
    <x v="1"/>
    <s v="plays"/>
    <x v="2"/>
    <d v="2014-09-06T22:08:59"/>
    <x v="2913"/>
    <x v="2913"/>
    <x v="2913"/>
  </r>
  <r>
    <n v="2914"/>
    <s v="Hercules the Panto"/>
    <s v="Hercules must complete four challenges in order to meet the father he never knew"/>
    <x v="31"/>
    <n v="1"/>
    <x v="2"/>
    <x v="1"/>
    <x v="1"/>
    <n v="1426365994"/>
    <n v="1421185594"/>
    <b v="0"/>
    <n v="1"/>
    <b v="0"/>
    <s v="theater/plays"/>
    <n v="4.0000000000000003E-5"/>
    <n v="1"/>
    <x v="1"/>
    <s v="plays"/>
    <x v="2"/>
    <d v="2015-03-14T20:46:34"/>
    <x v="2914"/>
    <x v="2914"/>
    <x v="2914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x v="1"/>
    <n v="1458117190"/>
    <n v="1455528790"/>
    <b v="0"/>
    <n v="3"/>
    <b v="0"/>
    <s v="theater/plays"/>
    <n v="0.61099999999999999"/>
    <n v="203.66666666666666"/>
    <x v="1"/>
    <s v="plays"/>
    <x v="2"/>
    <d v="2016-03-16T08:33:10"/>
    <x v="2915"/>
    <x v="2915"/>
    <x v="2915"/>
  </r>
  <r>
    <n v="2916"/>
    <s v="An Interview With Gaddafi - The Stage Play"/>
    <s v="The moving dramatisation of one man's journey to find the truth behind the Libyan regime change."/>
    <x v="378"/>
    <n v="145"/>
    <x v="2"/>
    <x v="1"/>
    <x v="1"/>
    <n v="1400498789"/>
    <n v="1398511589"/>
    <b v="0"/>
    <n v="7"/>
    <b v="0"/>
    <s v="theater/plays"/>
    <n v="7.8378378378378383E-2"/>
    <n v="20.714285714285715"/>
    <x v="1"/>
    <s v="plays"/>
    <x v="2"/>
    <d v="2014-05-19T11:26:29"/>
    <x v="2916"/>
    <x v="2916"/>
    <x v="291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x v="0"/>
    <n v="1442381847"/>
    <n v="1440826647"/>
    <b v="0"/>
    <n v="9"/>
    <b v="0"/>
    <s v="theater/plays"/>
    <n v="0.2185"/>
    <n v="48.555555555555557"/>
    <x v="1"/>
    <s v="plays"/>
    <x v="2"/>
    <d v="2015-09-16T05:37:27"/>
    <x v="2917"/>
    <x v="2917"/>
    <x v="2917"/>
  </r>
  <r>
    <n v="2918"/>
    <s v="When Johnny Comes Marching Home"/>
    <s v="A meta-theatrical retelling of Chekhov's Three Sisters, framed with Civil War Hymns, Dance, and wild theatricality."/>
    <x v="10"/>
    <n v="1362"/>
    <x v="2"/>
    <x v="0"/>
    <x v="0"/>
    <n v="1446131207"/>
    <n v="1443712007"/>
    <b v="0"/>
    <n v="20"/>
    <b v="0"/>
    <s v="theater/plays"/>
    <n v="0.27239999999999998"/>
    <n v="68.099999999999994"/>
    <x v="1"/>
    <s v="plays"/>
    <x v="2"/>
    <d v="2015-10-29T15:06:47"/>
    <x v="2918"/>
    <x v="2918"/>
    <x v="2918"/>
  </r>
  <r>
    <n v="2919"/>
    <s v="While the Stars Fall"/>
    <s v="A full staged reading of a new play about a boy who learns how to be happy from the most unexpected person."/>
    <x v="20"/>
    <n v="51"/>
    <x v="2"/>
    <x v="0"/>
    <x v="0"/>
    <n v="1407250329"/>
    <n v="1404658329"/>
    <b v="0"/>
    <n v="6"/>
    <b v="0"/>
    <s v="theater/plays"/>
    <n v="8.5000000000000006E-2"/>
    <n v="8.5"/>
    <x v="1"/>
    <s v="plays"/>
    <x v="2"/>
    <d v="2014-08-05T14:52:09"/>
    <x v="2919"/>
    <x v="2919"/>
    <x v="291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x v="5"/>
    <n v="1427306470"/>
    <n v="1424718070"/>
    <b v="0"/>
    <n v="13"/>
    <b v="0"/>
    <s v="theater/plays"/>
    <n v="0.26840000000000003"/>
    <n v="51.615384615384613"/>
    <x v="1"/>
    <s v="plays"/>
    <x v="2"/>
    <d v="2015-03-25T18:01:10"/>
    <x v="2920"/>
    <x v="2920"/>
    <x v="2920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x v="0"/>
    <n v="1411679804"/>
    <n v="1409087804"/>
    <b v="0"/>
    <n v="3"/>
    <b v="1"/>
    <s v="theater/musical"/>
    <n v="1.29"/>
    <n v="43"/>
    <x v="1"/>
    <s v="musical"/>
    <x v="0"/>
    <d v="2014-09-25T21:16:44"/>
    <x v="2921"/>
    <x v="2921"/>
    <x v="2921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x v="1"/>
    <n v="1431982727"/>
    <n v="1428094727"/>
    <b v="0"/>
    <n v="6"/>
    <b v="1"/>
    <s v="theater/musical"/>
    <n v="1"/>
    <n v="83.333333333333329"/>
    <x v="1"/>
    <s v="musical"/>
    <x v="0"/>
    <d v="2015-05-18T20:58:47"/>
    <x v="2922"/>
    <x v="2922"/>
    <x v="2922"/>
  </r>
  <r>
    <n v="2923"/>
    <s v="Kaylee's Senior Project"/>
    <s v="Spreading the love of theatre, one step at a time. I would like to produce a reading of one of my favorite musicals"/>
    <x v="43"/>
    <n v="300"/>
    <x v="0"/>
    <x v="0"/>
    <x v="0"/>
    <n v="1422068400"/>
    <n v="1420774779"/>
    <b v="0"/>
    <n v="10"/>
    <b v="1"/>
    <s v="theater/musical"/>
    <n v="1"/>
    <n v="30"/>
    <x v="1"/>
    <s v="musical"/>
    <x v="0"/>
    <d v="2015-01-24T03:00:00"/>
    <x v="2923"/>
    <x v="2923"/>
    <x v="2923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x v="0"/>
    <n v="1431143940"/>
    <n v="1428585710"/>
    <b v="0"/>
    <n v="147"/>
    <b v="1"/>
    <s v="theater/musical"/>
    <n v="1.032"/>
    <n v="175.51020408163265"/>
    <x v="1"/>
    <s v="musical"/>
    <x v="0"/>
    <d v="2015-05-09T03:59:00"/>
    <x v="2924"/>
    <x v="2924"/>
    <x v="2924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x v="0"/>
    <n v="1410444068"/>
    <n v="1407852068"/>
    <b v="0"/>
    <n v="199"/>
    <b v="1"/>
    <s v="theater/musical"/>
    <n v="1.0244597777777777"/>
    <n v="231.66175879396985"/>
    <x v="1"/>
    <s v="musical"/>
    <x v="0"/>
    <d v="2014-09-11T14:01:08"/>
    <x v="2925"/>
    <x v="2925"/>
    <x v="2925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x v="0"/>
    <n v="1424715779"/>
    <n v="1423506179"/>
    <b v="0"/>
    <n v="50"/>
    <b v="1"/>
    <s v="theater/musical"/>
    <n v="1.25"/>
    <n v="75"/>
    <x v="1"/>
    <s v="musical"/>
    <x v="0"/>
    <d v="2015-02-23T18:22:59"/>
    <x v="2926"/>
    <x v="2926"/>
    <x v="2926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x v="0"/>
    <n v="1405400400"/>
    <n v="1402934629"/>
    <b v="0"/>
    <n v="21"/>
    <b v="1"/>
    <s v="theater/musical"/>
    <n v="1.3083333333333333"/>
    <n v="112.14285714285714"/>
    <x v="1"/>
    <s v="musical"/>
    <x v="0"/>
    <d v="2014-07-15T05:00:00"/>
    <x v="2927"/>
    <x v="2927"/>
    <x v="2927"/>
  </r>
  <r>
    <n v="2928"/>
    <s v="Music Theatre of Idaho Presents &quot;A Year with Frog and Toad"/>
    <s v="This is a touring production for schools in the Treasure Valley!"/>
    <x v="28"/>
    <n v="1000"/>
    <x v="0"/>
    <x v="0"/>
    <x v="0"/>
    <n v="1457135846"/>
    <n v="1454543846"/>
    <b v="0"/>
    <n v="24"/>
    <b v="1"/>
    <s v="theater/musical"/>
    <n v="1"/>
    <n v="41.666666666666664"/>
    <x v="1"/>
    <s v="musical"/>
    <x v="0"/>
    <d v="2016-03-04T23:57:26"/>
    <x v="2928"/>
    <x v="2928"/>
    <x v="2928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x v="0"/>
    <n v="1401024758"/>
    <n v="1398432758"/>
    <b v="0"/>
    <n v="32"/>
    <b v="1"/>
    <s v="theater/musical"/>
    <n v="1.02069375"/>
    <n v="255.17343750000001"/>
    <x v="1"/>
    <s v="musical"/>
    <x v="0"/>
    <d v="2014-05-25T13:32:38"/>
    <x v="2929"/>
    <x v="2929"/>
    <x v="2929"/>
  </r>
  <r>
    <n v="2930"/>
    <s v="Forbear! Theatre"/>
    <s v="Forbear! is a new theatre company aiming to produce exciting and innovative theatre using performers from a variety of disciplines."/>
    <x v="3"/>
    <n v="10092"/>
    <x v="0"/>
    <x v="1"/>
    <x v="1"/>
    <n v="1431007264"/>
    <n v="1428415264"/>
    <b v="0"/>
    <n v="62"/>
    <b v="1"/>
    <s v="theater/musical"/>
    <n v="1.0092000000000001"/>
    <n v="162.7741935483871"/>
    <x v="1"/>
    <s v="musical"/>
    <x v="0"/>
    <d v="2015-05-07T14:01:04"/>
    <x v="2930"/>
    <x v="2930"/>
    <x v="293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x v="5"/>
    <n v="1410761280"/>
    <n v="1408604363"/>
    <b v="0"/>
    <n v="9"/>
    <b v="1"/>
    <s v="theater/musical"/>
    <n v="1.06"/>
    <n v="88.333333333333329"/>
    <x v="1"/>
    <s v="musical"/>
    <x v="0"/>
    <d v="2014-09-15T06:08:00"/>
    <x v="2931"/>
    <x v="2931"/>
    <x v="2931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x v="2"/>
    <n v="1424516400"/>
    <n v="1421812637"/>
    <b v="0"/>
    <n v="38"/>
    <b v="1"/>
    <s v="theater/musical"/>
    <n v="1.0509677419354839"/>
    <n v="85.736842105263165"/>
    <x v="1"/>
    <s v="musical"/>
    <x v="0"/>
    <d v="2015-02-21T11:00:00"/>
    <x v="2932"/>
    <x v="2932"/>
    <x v="2932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x v="0"/>
    <n v="1465081053"/>
    <n v="1462489053"/>
    <b v="0"/>
    <n v="54"/>
    <b v="1"/>
    <s v="theater/musical"/>
    <n v="1.0276000000000001"/>
    <n v="47.574074074074076"/>
    <x v="1"/>
    <s v="musical"/>
    <x v="0"/>
    <d v="2016-06-04T22:57:33"/>
    <x v="2933"/>
    <x v="2933"/>
    <x v="2933"/>
  </r>
  <r>
    <n v="2934"/>
    <s v="Songs for a New World"/>
    <s v="Powerful community theatre production of Jason Robert Brown's &quot;Songs for a New World&quot; in London, Ontario."/>
    <x v="30"/>
    <n v="2700"/>
    <x v="0"/>
    <x v="5"/>
    <x v="5"/>
    <n v="1402845364"/>
    <n v="1400253364"/>
    <b v="0"/>
    <n v="37"/>
    <b v="1"/>
    <s v="theater/musical"/>
    <n v="1.08"/>
    <n v="72.972972972972968"/>
    <x v="1"/>
    <s v="musical"/>
    <x v="0"/>
    <d v="2014-06-15T15:16:04"/>
    <x v="2934"/>
    <x v="2934"/>
    <x v="2934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x v="0"/>
    <n v="1472490000"/>
    <n v="1467468008"/>
    <b v="0"/>
    <n v="39"/>
    <b v="1"/>
    <s v="theater/musical"/>
    <n v="1.0088571428571429"/>
    <n v="90.538461538461533"/>
    <x v="1"/>
    <s v="musical"/>
    <x v="0"/>
    <d v="2016-08-29T17:00:00"/>
    <x v="2935"/>
    <x v="2935"/>
    <x v="2935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x v="0"/>
    <n v="1413176340"/>
    <n v="1412091423"/>
    <b v="0"/>
    <n v="34"/>
    <b v="1"/>
    <s v="theater/musical"/>
    <n v="1.28"/>
    <n v="37.647058823529413"/>
    <x v="1"/>
    <s v="musical"/>
    <x v="0"/>
    <d v="2014-10-13T04:59:00"/>
    <x v="2936"/>
    <x v="2936"/>
    <x v="2936"/>
  </r>
  <r>
    <n v="2937"/>
    <s v="UCAS"/>
    <s v="UCAS is a new British musical premiering at the Edinburgh Fringe Festival 2014."/>
    <x v="15"/>
    <n v="2000"/>
    <x v="0"/>
    <x v="1"/>
    <x v="1"/>
    <n v="1405249113"/>
    <n v="1402657113"/>
    <b v="0"/>
    <n v="55"/>
    <b v="1"/>
    <s v="theater/musical"/>
    <n v="1.3333333333333333"/>
    <n v="36.363636363636367"/>
    <x v="1"/>
    <s v="musical"/>
    <x v="0"/>
    <d v="2014-07-13T10:58:33"/>
    <x v="2937"/>
    <x v="2937"/>
    <x v="2937"/>
  </r>
  <r>
    <n v="2938"/>
    <s v="Keep It Spinning."/>
    <s v="Keep It Spinning! Is an after-school, six week workshop, during which students create an musical based on on an overarching theme."/>
    <x v="23"/>
    <n v="4055"/>
    <x v="0"/>
    <x v="0"/>
    <x v="0"/>
    <n v="1422636814"/>
    <n v="1420044814"/>
    <b v="0"/>
    <n v="32"/>
    <b v="1"/>
    <s v="theater/musical"/>
    <n v="1.0137499999999999"/>
    <n v="126.71875"/>
    <x v="1"/>
    <s v="musical"/>
    <x v="0"/>
    <d v="2015-01-30T16:53:34"/>
    <x v="2938"/>
    <x v="2938"/>
    <x v="2938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x v="0"/>
    <n v="1409187600"/>
    <n v="1406316312"/>
    <b v="0"/>
    <n v="25"/>
    <b v="1"/>
    <s v="theater/musical"/>
    <n v="1.0287500000000001"/>
    <n v="329.2"/>
    <x v="1"/>
    <s v="musical"/>
    <x v="0"/>
    <d v="2014-08-28T01:00:00"/>
    <x v="2939"/>
    <x v="2939"/>
    <x v="2939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x v="0"/>
    <n v="1421606018"/>
    <n v="1418150018"/>
    <b v="0"/>
    <n v="33"/>
    <b v="1"/>
    <s v="theater/musical"/>
    <n v="1.0724"/>
    <n v="81.242424242424249"/>
    <x v="1"/>
    <s v="musical"/>
    <x v="0"/>
    <d v="2015-01-18T18:33:38"/>
    <x v="2940"/>
    <x v="2940"/>
    <x v="29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x v="0"/>
    <n v="1425250955"/>
    <n v="1422658955"/>
    <b v="0"/>
    <n v="1"/>
    <b v="0"/>
    <s v="theater/spaces"/>
    <n v="4.0000000000000003E-5"/>
    <n v="1"/>
    <x v="1"/>
    <s v="spaces"/>
    <x v="2"/>
    <d v="2015-03-01T23:02:35"/>
    <x v="2941"/>
    <x v="2941"/>
    <x v="2941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x v="5"/>
    <n v="1450297080"/>
    <n v="1448565459"/>
    <b v="0"/>
    <n v="202"/>
    <b v="0"/>
    <s v="theater/spaces"/>
    <n v="0.20424999999999999"/>
    <n v="202.22772277227722"/>
    <x v="1"/>
    <s v="spaces"/>
    <x v="2"/>
    <d v="2015-12-16T20:18:00"/>
    <x v="2942"/>
    <x v="2942"/>
    <x v="2942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x v="0"/>
    <n v="1428894380"/>
    <n v="1426302380"/>
    <b v="0"/>
    <n v="0"/>
    <b v="0"/>
    <s v="theater/spaces"/>
    <n v="0"/>
    <n v="0"/>
    <x v="1"/>
    <s v="spaces"/>
    <x v="2"/>
    <d v="2015-04-13T03:06:20"/>
    <x v="2943"/>
    <x v="2943"/>
    <x v="2943"/>
  </r>
  <r>
    <n v="2944"/>
    <s v="Guardian Theatre, Arts in Education Theatre"/>
    <s v="Our vision: build and operate a Theater Arts Center for south-central Washington state in Goldendale."/>
    <x v="3"/>
    <n v="100"/>
    <x v="2"/>
    <x v="0"/>
    <x v="0"/>
    <n v="1433714198"/>
    <n v="1431122198"/>
    <b v="0"/>
    <n v="1"/>
    <b v="0"/>
    <s v="theater/spaces"/>
    <n v="0.01"/>
    <n v="100"/>
    <x v="1"/>
    <s v="spaces"/>
    <x v="2"/>
    <d v="2015-06-07T21:56:38"/>
    <x v="2944"/>
    <x v="2944"/>
    <x v="2944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x v="0"/>
    <n v="1432437660"/>
    <n v="1429845660"/>
    <b v="0"/>
    <n v="0"/>
    <b v="0"/>
    <s v="theater/spaces"/>
    <n v="0"/>
    <n v="0"/>
    <x v="1"/>
    <s v="spaces"/>
    <x v="2"/>
    <d v="2015-05-24T03:21:00"/>
    <x v="2945"/>
    <x v="2945"/>
    <x v="2945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x v="1"/>
    <n v="1471265092"/>
    <n v="1468673092"/>
    <b v="0"/>
    <n v="2"/>
    <b v="0"/>
    <s v="theater/spaces"/>
    <n v="1E-3"/>
    <n v="1"/>
    <x v="1"/>
    <s v="spaces"/>
    <x v="2"/>
    <d v="2016-08-15T12:44:52"/>
    <x v="2946"/>
    <x v="2946"/>
    <x v="2946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x v="0"/>
    <n v="1480007460"/>
    <n v="1475760567"/>
    <b v="0"/>
    <n v="13"/>
    <b v="0"/>
    <s v="theater/spaces"/>
    <n v="4.2880000000000001E-2"/>
    <n v="82.461538461538467"/>
    <x v="1"/>
    <s v="spaces"/>
    <x v="2"/>
    <d v="2016-11-24T17:11:00"/>
    <x v="2947"/>
    <x v="2947"/>
    <x v="2947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x v="0"/>
    <n v="1433259293"/>
    <n v="1428075293"/>
    <b v="0"/>
    <n v="9"/>
    <b v="0"/>
    <s v="theater/spaces"/>
    <n v="4.8000000000000001E-5"/>
    <n v="2.6666666666666665"/>
    <x v="1"/>
    <s v="spaces"/>
    <x v="2"/>
    <d v="2015-06-02T15:34:53"/>
    <x v="2948"/>
    <x v="2948"/>
    <x v="294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x v="0"/>
    <n v="1447965917"/>
    <n v="1445370317"/>
    <b v="0"/>
    <n v="2"/>
    <b v="0"/>
    <s v="theater/spaces"/>
    <n v="2.5000000000000001E-2"/>
    <n v="12.5"/>
    <x v="1"/>
    <s v="spaces"/>
    <x v="2"/>
    <d v="2015-11-19T20:45:17"/>
    <x v="2949"/>
    <x v="2949"/>
    <x v="2949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x v="0"/>
    <n v="1453538752"/>
    <n v="1450946752"/>
    <b v="0"/>
    <n v="0"/>
    <b v="0"/>
    <s v="theater/spaces"/>
    <n v="0"/>
    <n v="0"/>
    <x v="1"/>
    <s v="spaces"/>
    <x v="2"/>
    <d v="2016-01-23T08:45:52"/>
    <x v="2950"/>
    <x v="2950"/>
    <x v="295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x v="0"/>
    <n v="1412536573"/>
    <n v="1408648573"/>
    <b v="0"/>
    <n v="58"/>
    <b v="0"/>
    <s v="theater/spaces"/>
    <n v="2.1919999999999999E-2"/>
    <n v="18.896551724137932"/>
    <x v="1"/>
    <s v="spaces"/>
    <x v="1"/>
    <d v="2014-10-05T19:16:13"/>
    <x v="2951"/>
    <x v="2951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x v="0"/>
    <n v="1476676800"/>
    <n v="1473957239"/>
    <b v="0"/>
    <n v="8"/>
    <b v="0"/>
    <s v="theater/spaces"/>
    <n v="8.0250000000000002E-2"/>
    <n v="200.625"/>
    <x v="1"/>
    <s v="spaces"/>
    <x v="1"/>
    <d v="2016-10-17T04:00:00"/>
    <x v="2952"/>
    <x v="2952"/>
    <x v="2952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x v="0"/>
    <n v="1444330821"/>
    <n v="1441738821"/>
    <b v="0"/>
    <n v="3"/>
    <b v="0"/>
    <s v="theater/spaces"/>
    <n v="1.5125E-3"/>
    <n v="201.66666666666666"/>
    <x v="1"/>
    <s v="spaces"/>
    <x v="1"/>
    <d v="2015-10-08T19:00:21"/>
    <x v="2953"/>
    <x v="2953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x v="0"/>
    <n v="1489669203"/>
    <n v="1487944803"/>
    <b v="0"/>
    <n v="0"/>
    <b v="0"/>
    <s v="theater/spaces"/>
    <n v="0"/>
    <n v="0"/>
    <x v="1"/>
    <s v="spaces"/>
    <x v="1"/>
    <d v="2017-03-16T13:00:03"/>
    <x v="2954"/>
    <x v="2954"/>
    <x v="2954"/>
  </r>
  <r>
    <n v="2955"/>
    <s v="A Stage for Stage Door Theater Company (Canceled)"/>
    <s v="Stage Door Theater needs a stage for its current and future productions. Can you help?"/>
    <x v="38"/>
    <n v="715"/>
    <x v="1"/>
    <x v="0"/>
    <x v="0"/>
    <n v="1434476849"/>
    <n v="1431884849"/>
    <b v="0"/>
    <n v="11"/>
    <b v="0"/>
    <s v="theater/spaces"/>
    <n v="0.59583333333333333"/>
    <n v="65"/>
    <x v="1"/>
    <s v="spaces"/>
    <x v="1"/>
    <d v="2015-06-16T17:47:29"/>
    <x v="2955"/>
    <x v="2955"/>
    <x v="2955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x v="0"/>
    <n v="1462402850"/>
    <n v="1459810850"/>
    <b v="0"/>
    <n v="20"/>
    <b v="0"/>
    <s v="theater/spaces"/>
    <n v="0.16734177215189874"/>
    <n v="66.099999999999994"/>
    <x v="1"/>
    <s v="spaces"/>
    <x v="1"/>
    <d v="2016-05-04T23:00:50"/>
    <x v="2956"/>
    <x v="2956"/>
    <x v="2956"/>
  </r>
  <r>
    <n v="2957"/>
    <s v="BAMA Theatre Headset Campaign (Canceled)"/>
    <s v="Theatre in Tuscaloosa, AL built in the 1930s.  The headsets seem about that old. They are almost unusable."/>
    <x v="36"/>
    <n v="280"/>
    <x v="1"/>
    <x v="0"/>
    <x v="0"/>
    <n v="1427498172"/>
    <n v="1422317772"/>
    <b v="0"/>
    <n v="3"/>
    <b v="0"/>
    <s v="theater/spaces"/>
    <n v="1.8666666666666668E-2"/>
    <n v="93.333333333333329"/>
    <x v="1"/>
    <s v="spaces"/>
    <x v="1"/>
    <d v="2015-03-27T23:16:12"/>
    <x v="2957"/>
    <x v="2957"/>
    <x v="2957"/>
  </r>
  <r>
    <n v="2958"/>
    <s v="Uprising Theater (Canceled)"/>
    <s v="Chicago Based Theater Company and Venue Dedicated to Social Justice and Mainstreaming the Palestinian Narrative"/>
    <x v="58"/>
    <n v="0"/>
    <x v="1"/>
    <x v="0"/>
    <x v="0"/>
    <n v="1462729317"/>
    <n v="1457548917"/>
    <b v="0"/>
    <n v="0"/>
    <b v="0"/>
    <s v="theater/spaces"/>
    <n v="0"/>
    <n v="0"/>
    <x v="1"/>
    <s v="spaces"/>
    <x v="1"/>
    <d v="2016-05-08T17:41:57"/>
    <x v="2958"/>
    <x v="2958"/>
    <x v="2958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x v="1"/>
    <n v="1465258325"/>
    <n v="1462666325"/>
    <b v="0"/>
    <n v="0"/>
    <b v="0"/>
    <s v="theater/spaces"/>
    <n v="0"/>
    <n v="0"/>
    <x v="1"/>
    <s v="spaces"/>
    <x v="1"/>
    <d v="2016-06-07T00:12:05"/>
    <x v="2959"/>
    <x v="2959"/>
    <x v="2959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x v="0"/>
    <n v="1410459023"/>
    <n v="1407867023"/>
    <b v="0"/>
    <n v="0"/>
    <b v="0"/>
    <s v="theater/spaces"/>
    <n v="0"/>
    <n v="0"/>
    <x v="1"/>
    <s v="spaces"/>
    <x v="1"/>
    <d v="2014-09-11T18:10:23"/>
    <x v="2960"/>
    <x v="2960"/>
    <x v="2960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x v="0"/>
    <n v="1427342400"/>
    <n v="1424927159"/>
    <b v="0"/>
    <n v="108"/>
    <b v="1"/>
    <s v="theater/plays"/>
    <n v="1.0962000000000001"/>
    <n v="50.75"/>
    <x v="1"/>
    <s v="plays"/>
    <x v="0"/>
    <d v="2015-03-26T04:00:00"/>
    <x v="2961"/>
    <x v="2961"/>
    <x v="2961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x v="0"/>
    <n v="1425193140"/>
    <n v="1422769906"/>
    <b v="0"/>
    <n v="20"/>
    <b v="1"/>
    <s v="theater/plays"/>
    <n v="1.218"/>
    <n v="60.9"/>
    <x v="1"/>
    <s v="plays"/>
    <x v="0"/>
    <d v="2015-03-01T06:59:00"/>
    <x v="2962"/>
    <x v="2962"/>
    <x v="2962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x v="0"/>
    <n v="1435835824"/>
    <n v="1433243824"/>
    <b v="0"/>
    <n v="98"/>
    <b v="1"/>
    <s v="theater/plays"/>
    <n v="1.0685"/>
    <n v="109.03061224489795"/>
    <x v="1"/>
    <s v="plays"/>
    <x v="0"/>
    <d v="2015-07-02T11:17:04"/>
    <x v="2963"/>
    <x v="2963"/>
    <x v="2963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x v="0"/>
    <n v="1407360720"/>
    <n v="1404769819"/>
    <b v="0"/>
    <n v="196"/>
    <b v="1"/>
    <s v="theater/plays"/>
    <n v="1.0071379999999999"/>
    <n v="25.692295918367346"/>
    <x v="1"/>
    <s v="plays"/>
    <x v="0"/>
    <d v="2014-08-06T21:32:00"/>
    <x v="2964"/>
    <x v="2964"/>
    <x v="2964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x v="0"/>
    <n v="1436290233"/>
    <n v="1433698233"/>
    <b v="0"/>
    <n v="39"/>
    <b v="1"/>
    <s v="theater/plays"/>
    <n v="1.0900000000000001"/>
    <n v="41.92307692307692"/>
    <x v="1"/>
    <s v="plays"/>
    <x v="0"/>
    <d v="2015-07-07T17:30:33"/>
    <x v="2965"/>
    <x v="2965"/>
    <x v="2965"/>
  </r>
  <r>
    <n v="2966"/>
    <s v="Fat Pig, The Play!"/>
    <s v="Bringing one of Neil LaBute's incredibly witty and viciously honest plays, about body image and the effect it has on us, to life!"/>
    <x v="3"/>
    <n v="11363"/>
    <x v="0"/>
    <x v="0"/>
    <x v="0"/>
    <n v="1442425412"/>
    <n v="1439833412"/>
    <b v="0"/>
    <n v="128"/>
    <b v="1"/>
    <s v="theater/plays"/>
    <n v="1.1363000000000001"/>
    <n v="88.7734375"/>
    <x v="1"/>
    <s v="plays"/>
    <x v="0"/>
    <d v="2015-09-16T17:43:32"/>
    <x v="2966"/>
    <x v="2966"/>
    <x v="296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x v="0"/>
    <n v="1425872692"/>
    <n v="1423284292"/>
    <b v="0"/>
    <n v="71"/>
    <b v="1"/>
    <s v="theater/plays"/>
    <n v="1.1392"/>
    <n v="80.225352112676063"/>
    <x v="1"/>
    <s v="plays"/>
    <x v="0"/>
    <d v="2015-03-09T03:44:52"/>
    <x v="2967"/>
    <x v="2967"/>
    <x v="2967"/>
  </r>
  <r>
    <n v="2968"/>
    <s v="The Curse of the Babywoman @ FringeNYC"/>
    <s v="The Curse of the Babywoman is real â€” and it is coming to FringeNYC this August."/>
    <x v="8"/>
    <n v="3710"/>
    <x v="0"/>
    <x v="0"/>
    <x v="0"/>
    <n v="1471406340"/>
    <n v="1470227660"/>
    <b v="0"/>
    <n v="47"/>
    <b v="1"/>
    <s v="theater/plays"/>
    <n v="1.06"/>
    <n v="78.936170212765958"/>
    <x v="1"/>
    <s v="plays"/>
    <x v="0"/>
    <d v="2016-08-17T03:59:00"/>
    <x v="2968"/>
    <x v="2968"/>
    <x v="2968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x v="5"/>
    <n v="1430693460"/>
    <n v="1428087153"/>
    <b v="0"/>
    <n v="17"/>
    <b v="1"/>
    <s v="theater/plays"/>
    <n v="1.625"/>
    <n v="95.588235294117652"/>
    <x v="1"/>
    <s v="plays"/>
    <x v="0"/>
    <d v="2015-05-03T22:51:00"/>
    <x v="2969"/>
    <x v="2969"/>
    <x v="2969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x v="0"/>
    <n v="1405699451"/>
    <n v="1403107451"/>
    <b v="0"/>
    <n v="91"/>
    <b v="1"/>
    <s v="theater/plays"/>
    <n v="1.06"/>
    <n v="69.890109890109883"/>
    <x v="1"/>
    <s v="plays"/>
    <x v="0"/>
    <d v="2014-07-18T16:04:11"/>
    <x v="2970"/>
    <x v="2970"/>
    <x v="2970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x v="0"/>
    <n v="1409500078"/>
    <n v="1406908078"/>
    <b v="0"/>
    <n v="43"/>
    <b v="1"/>
    <s v="theater/plays"/>
    <n v="1.0015624999999999"/>
    <n v="74.534883720930239"/>
    <x v="1"/>
    <s v="plays"/>
    <x v="0"/>
    <d v="2014-08-31T15:47:58"/>
    <x v="2971"/>
    <x v="2971"/>
    <x v="2971"/>
  </r>
  <r>
    <n v="2972"/>
    <s v="A Bad Plan"/>
    <s v="A group of artists. A mythical art piece. A harrowing quest. And some margaritas."/>
    <x v="13"/>
    <n v="2107"/>
    <x v="0"/>
    <x v="0"/>
    <x v="0"/>
    <n v="1480899600"/>
    <n v="1479609520"/>
    <b v="0"/>
    <n v="17"/>
    <b v="1"/>
    <s v="theater/plays"/>
    <n v="1.0535000000000001"/>
    <n v="123.94117647058823"/>
    <x v="1"/>
    <s v="plays"/>
    <x v="0"/>
    <d v="2016-12-05T01:00:00"/>
    <x v="2972"/>
    <x v="2972"/>
    <x v="297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x v="0"/>
    <n v="1451620800"/>
    <n v="1449171508"/>
    <b v="0"/>
    <n v="33"/>
    <b v="1"/>
    <s v="theater/plays"/>
    <n v="1.748"/>
    <n v="264.84848484848487"/>
    <x v="1"/>
    <s v="plays"/>
    <x v="0"/>
    <d v="2016-01-01T04:00:00"/>
    <x v="2973"/>
    <x v="2973"/>
    <x v="2973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x v="0"/>
    <n v="1411695300"/>
    <n v="1409275671"/>
    <b v="0"/>
    <n v="87"/>
    <b v="1"/>
    <s v="theater/plays"/>
    <n v="1.02"/>
    <n v="58.620689655172413"/>
    <x v="1"/>
    <s v="plays"/>
    <x v="0"/>
    <d v="2014-09-26T01:35:00"/>
    <x v="2974"/>
    <x v="2974"/>
    <x v="2974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x v="0"/>
    <n v="1417057200"/>
    <n v="1414599886"/>
    <b v="0"/>
    <n v="113"/>
    <b v="1"/>
    <s v="theater/plays"/>
    <n v="1.00125"/>
    <n v="70.884955752212392"/>
    <x v="1"/>
    <s v="plays"/>
    <x v="0"/>
    <d v="2014-11-27T03:00:00"/>
    <x v="2975"/>
    <x v="2975"/>
    <x v="2975"/>
  </r>
  <r>
    <n v="2976"/>
    <s v="Pizza Delique"/>
    <s v="A play that addresses an important social issue, brought to light by members of the UoM Drama Society."/>
    <x v="159"/>
    <n v="120"/>
    <x v="0"/>
    <x v="1"/>
    <x v="1"/>
    <n v="1457870400"/>
    <n v="1456421530"/>
    <b v="0"/>
    <n v="14"/>
    <b v="1"/>
    <s v="theater/plays"/>
    <n v="1.7142857142857142"/>
    <n v="8.5714285714285712"/>
    <x v="1"/>
    <s v="plays"/>
    <x v="0"/>
    <d v="2016-03-13T12:00:00"/>
    <x v="2976"/>
    <x v="2976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x v="0"/>
    <n v="1427076840"/>
    <n v="1421960934"/>
    <b v="0"/>
    <n v="30"/>
    <b v="1"/>
    <s v="theater/plays"/>
    <n v="1.1356666666666666"/>
    <n v="113.56666666666666"/>
    <x v="1"/>
    <s v="plays"/>
    <x v="0"/>
    <d v="2015-03-23T02:14:00"/>
    <x v="2977"/>
    <x v="2977"/>
    <x v="2977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x v="0"/>
    <n v="1413784740"/>
    <n v="1412954547"/>
    <b v="0"/>
    <n v="16"/>
    <b v="1"/>
    <s v="theater/plays"/>
    <n v="1.2946666666666666"/>
    <n v="60.6875"/>
    <x v="1"/>
    <s v="plays"/>
    <x v="0"/>
    <d v="2014-10-20T05:59:00"/>
    <x v="2978"/>
    <x v="2978"/>
    <x v="2978"/>
  </r>
  <r>
    <n v="2979"/>
    <s v="'ART'"/>
    <s v="Dear Stone returns with Yasmina Reza's 'ART', a compelling, clever exploration of friendship under duress. Thanks for watching!"/>
    <x v="10"/>
    <n v="5070"/>
    <x v="0"/>
    <x v="0"/>
    <x v="0"/>
    <n v="1420524000"/>
    <n v="1419104823"/>
    <b v="0"/>
    <n v="46"/>
    <b v="1"/>
    <s v="theater/plays"/>
    <n v="1.014"/>
    <n v="110.21739130434783"/>
    <x v="1"/>
    <s v="plays"/>
    <x v="0"/>
    <d v="2015-01-06T06:00:00"/>
    <x v="2979"/>
    <x v="2979"/>
    <x v="2979"/>
  </r>
  <r>
    <n v="2980"/>
    <s v="INDEPENDENCE NYC"/>
    <s v="1 director, 4 actors, and a whole lotta determination. Help us bring this brilliant story to the heart of NYC!"/>
    <x v="9"/>
    <n v="3275"/>
    <x v="0"/>
    <x v="0"/>
    <x v="0"/>
    <n v="1440381600"/>
    <n v="1438639130"/>
    <b v="0"/>
    <n v="24"/>
    <b v="1"/>
    <s v="theater/plays"/>
    <n v="1.0916666666666666"/>
    <n v="136.45833333333334"/>
    <x v="1"/>
    <s v="plays"/>
    <x v="0"/>
    <d v="2015-08-24T02:00:00"/>
    <x v="2980"/>
    <x v="2980"/>
    <x v="298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x v="3"/>
    <n v="1443014756"/>
    <n v="1439126756"/>
    <b v="1"/>
    <n v="97"/>
    <b v="1"/>
    <s v="theater/spaces"/>
    <n v="1.28925"/>
    <n v="53.164948453608247"/>
    <x v="1"/>
    <s v="spaces"/>
    <x v="0"/>
    <d v="2015-09-23T13:25:56"/>
    <x v="2981"/>
    <x v="2981"/>
    <x v="2981"/>
  </r>
  <r>
    <n v="2982"/>
    <s v="Railway Playhouse: Setting up a community arts space"/>
    <s v="Renovating this historical landmark, into an arts venue and theatre space for the community."/>
    <x v="10"/>
    <n v="5103"/>
    <x v="0"/>
    <x v="1"/>
    <x v="1"/>
    <n v="1455208143"/>
    <n v="1452616143"/>
    <b v="1"/>
    <n v="59"/>
    <b v="1"/>
    <s v="theater/spaces"/>
    <n v="1.0206"/>
    <n v="86.491525423728817"/>
    <x v="1"/>
    <s v="spaces"/>
    <x v="0"/>
    <d v="2016-02-11T16:29:03"/>
    <x v="2982"/>
    <x v="2982"/>
    <x v="2982"/>
  </r>
  <r>
    <n v="2983"/>
    <s v="Build the House of Dad's!"/>
    <s v="Dad's Garage Theatre Company needs your help buying our new, forever home by hitting our $150,000 STRETCH GOAL!"/>
    <x v="382"/>
    <n v="169985.91"/>
    <x v="0"/>
    <x v="0"/>
    <x v="0"/>
    <n v="1415722236"/>
    <n v="1410534636"/>
    <b v="1"/>
    <n v="1095"/>
    <b v="1"/>
    <s v="theater/spaces"/>
    <n v="1.465395775862069"/>
    <n v="155.23827397260274"/>
    <x v="1"/>
    <s v="spaces"/>
    <x v="0"/>
    <d v="2014-11-11T16:10:36"/>
    <x v="2983"/>
    <x v="2983"/>
    <x v="298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x v="0"/>
    <n v="1472020881"/>
    <n v="1469428881"/>
    <b v="1"/>
    <n v="218"/>
    <b v="1"/>
    <s v="theater/spaces"/>
    <n v="1.00352"/>
    <n v="115.08256880733946"/>
    <x v="1"/>
    <s v="spaces"/>
    <x v="0"/>
    <d v="2016-08-24T06:41:21"/>
    <x v="2984"/>
    <x v="2984"/>
    <x v="2984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x v="4"/>
    <n v="1477886400"/>
    <n v="1476228128"/>
    <b v="0"/>
    <n v="111"/>
    <b v="1"/>
    <s v="theater/spaces"/>
    <n v="1.2164999999999999"/>
    <n v="109.5945945945946"/>
    <x v="1"/>
    <s v="spaces"/>
    <x v="0"/>
    <d v="2016-10-31T04:00:00"/>
    <x v="2985"/>
    <x v="2985"/>
    <x v="2985"/>
  </r>
  <r>
    <n v="2986"/>
    <s v="Higher Education"/>
    <s v="Support the circus arts and help our aerial students work with more height. With your support, we will install beams at 19ft!"/>
    <x v="262"/>
    <n v="2532"/>
    <x v="0"/>
    <x v="1"/>
    <x v="1"/>
    <n v="1462100406"/>
    <n v="1456920006"/>
    <b v="0"/>
    <n v="56"/>
    <b v="1"/>
    <s v="theater/spaces"/>
    <n v="1.0549999999999999"/>
    <n v="45.214285714285715"/>
    <x v="1"/>
    <s v="spaces"/>
    <x v="0"/>
    <d v="2016-05-01T11:00:06"/>
    <x v="2986"/>
    <x v="2986"/>
    <x v="298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x v="0"/>
    <n v="1476316800"/>
    <n v="1473837751"/>
    <b v="0"/>
    <n v="265"/>
    <b v="1"/>
    <s v="theater/spaces"/>
    <n v="1.1040080000000001"/>
    <n v="104.15169811320754"/>
    <x v="1"/>
    <s v="spaces"/>
    <x v="0"/>
    <d v="2016-10-13T00:00:00"/>
    <x v="2987"/>
    <x v="2987"/>
    <x v="2987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x v="1"/>
    <n v="1466412081"/>
    <n v="1463820081"/>
    <b v="0"/>
    <n v="28"/>
    <b v="1"/>
    <s v="theater/spaces"/>
    <n v="1"/>
    <n v="35.714285714285715"/>
    <x v="1"/>
    <s v="spaces"/>
    <x v="0"/>
    <d v="2016-06-20T08:41:21"/>
    <x v="2988"/>
    <x v="2988"/>
    <x v="2988"/>
  </r>
  <r>
    <n v="2989"/>
    <s v="Let's Light Up The Gem!"/>
    <s v="Bring the movies back to Bethel, Maine."/>
    <x v="22"/>
    <n v="35307"/>
    <x v="0"/>
    <x v="0"/>
    <x v="0"/>
    <n v="1450673940"/>
    <n v="1448756962"/>
    <b v="0"/>
    <n v="364"/>
    <b v="1"/>
    <s v="theater/spaces"/>
    <n v="1.76535"/>
    <n v="96.997252747252745"/>
    <x v="1"/>
    <s v="spaces"/>
    <x v="0"/>
    <d v="2015-12-21T04:59:00"/>
    <x v="2989"/>
    <x v="2989"/>
    <x v="2989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x v="0"/>
    <n v="1452174420"/>
    <n v="1449150420"/>
    <b v="0"/>
    <n v="27"/>
    <b v="1"/>
    <s v="theater/spaces"/>
    <n v="1"/>
    <n v="370.37037037037038"/>
    <x v="1"/>
    <s v="spaces"/>
    <x v="0"/>
    <d v="2016-01-07T13:47:00"/>
    <x v="2990"/>
    <x v="2990"/>
    <x v="2990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x v="0"/>
    <n v="1485547530"/>
    <n v="1483646730"/>
    <b v="0"/>
    <n v="93"/>
    <b v="1"/>
    <s v="theater/spaces"/>
    <n v="1.0329411764705883"/>
    <n v="94.408602150537632"/>
    <x v="1"/>
    <s v="spaces"/>
    <x v="0"/>
    <d v="2017-01-27T20:05:30"/>
    <x v="2991"/>
    <x v="2991"/>
    <x v="2991"/>
  </r>
  <r>
    <n v="2992"/>
    <s v="Th'underGrounds"/>
    <s v="Creating a non-profit CAFE &amp; VILLAGE COMMONS in SE Portland, in service to Neighbors, Kids, Artists &amp; the Underserved"/>
    <x v="9"/>
    <n v="3135"/>
    <x v="0"/>
    <x v="0"/>
    <x v="0"/>
    <n v="1476037510"/>
    <n v="1473445510"/>
    <b v="0"/>
    <n v="64"/>
    <b v="1"/>
    <s v="theater/spaces"/>
    <n v="1.0449999999999999"/>
    <n v="48.984375"/>
    <x v="1"/>
    <s v="spaces"/>
    <x v="0"/>
    <d v="2016-10-09T18:25:10"/>
    <x v="2992"/>
    <x v="2992"/>
    <x v="2992"/>
  </r>
  <r>
    <n v="2993"/>
    <s v="TRUE WEST: Think, Dog! Productions"/>
    <s v="Help us build the Kitchen from Hell!"/>
    <x v="28"/>
    <n v="1003"/>
    <x v="0"/>
    <x v="0"/>
    <x v="0"/>
    <n v="1455998867"/>
    <n v="1453406867"/>
    <b v="0"/>
    <n v="22"/>
    <b v="1"/>
    <s v="theater/spaces"/>
    <n v="1.0029999999999999"/>
    <n v="45.590909090909093"/>
    <x v="1"/>
    <s v="spaces"/>
    <x v="0"/>
    <d v="2016-02-20T20:07:47"/>
    <x v="2993"/>
    <x v="2993"/>
    <x v="2993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x v="1"/>
    <n v="1412335772"/>
    <n v="1409743772"/>
    <b v="0"/>
    <n v="59"/>
    <b v="1"/>
    <s v="theater/spaces"/>
    <n v="4.577466666666667"/>
    <n v="23.275254237288134"/>
    <x v="1"/>
    <s v="spaces"/>
    <x v="0"/>
    <d v="2014-10-03T11:29:32"/>
    <x v="2994"/>
    <x v="2994"/>
    <x v="2994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x v="0"/>
    <n v="1484841471"/>
    <n v="1482249471"/>
    <b v="0"/>
    <n v="249"/>
    <b v="1"/>
    <s v="theater/spaces"/>
    <n v="1.0496000000000001"/>
    <n v="63.2289156626506"/>
    <x v="1"/>
    <s v="spaces"/>
    <x v="0"/>
    <d v="2017-01-19T15:57:51"/>
    <x v="2995"/>
    <x v="2995"/>
    <x v="2995"/>
  </r>
  <r>
    <n v="2996"/>
    <s v="Sea Tea Improv's Comedy Theater in Hartford, CT"/>
    <s v="A permanent home for comedy in Connecticut in the heart of downtown Hartford."/>
    <x v="19"/>
    <n v="60180"/>
    <x v="0"/>
    <x v="0"/>
    <x v="0"/>
    <n v="1432677240"/>
    <n v="1427493240"/>
    <b v="0"/>
    <n v="392"/>
    <b v="1"/>
    <s v="theater/spaces"/>
    <n v="1.7194285714285715"/>
    <n v="153.5204081632653"/>
    <x v="1"/>
    <s v="spaces"/>
    <x v="0"/>
    <d v="2015-05-26T21:54:00"/>
    <x v="2996"/>
    <x v="2996"/>
    <x v="2996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x v="0"/>
    <n v="1488171540"/>
    <n v="1486661793"/>
    <b v="0"/>
    <n v="115"/>
    <b v="1"/>
    <s v="theater/spaces"/>
    <n v="1.0373000000000001"/>
    <n v="90.2"/>
    <x v="1"/>
    <s v="spaces"/>
    <x v="0"/>
    <d v="2017-02-27T04:59:00"/>
    <x v="2997"/>
    <x v="2997"/>
    <x v="2997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x v="0"/>
    <n v="1402892700"/>
    <n v="1400474329"/>
    <b v="0"/>
    <n v="433"/>
    <b v="1"/>
    <s v="theater/spaces"/>
    <n v="1.0302899999999999"/>
    <n v="118.97113163972287"/>
    <x v="1"/>
    <s v="spaces"/>
    <x v="0"/>
    <d v="2014-06-16T04:25:00"/>
    <x v="2998"/>
    <x v="2998"/>
    <x v="2998"/>
  </r>
  <r>
    <n v="2999"/>
    <s v="RAT Fund-Riser"/>
    <s v="Restless Artists' Theatre is building risers and installing better lighting for our patrons.  We need to purchase raw materials."/>
    <x v="383"/>
    <n v="1605"/>
    <x v="0"/>
    <x v="0"/>
    <x v="0"/>
    <n v="1488333600"/>
    <n v="1487094360"/>
    <b v="0"/>
    <n v="20"/>
    <b v="1"/>
    <s v="theater/spaces"/>
    <n v="1.1888888888888889"/>
    <n v="80.25"/>
    <x v="1"/>
    <s v="spaces"/>
    <x v="0"/>
    <d v="2017-03-01T02:00:00"/>
    <x v="2999"/>
    <x v="2999"/>
    <x v="2999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x v="0"/>
    <n v="1485885600"/>
    <n v="1484682670"/>
    <b v="0"/>
    <n v="8"/>
    <b v="1"/>
    <s v="theater/spaces"/>
    <n v="1"/>
    <n v="62.5"/>
    <x v="1"/>
    <s v="spaces"/>
    <x v="0"/>
    <d v="2017-01-31T18:00:00"/>
    <x v="3000"/>
    <x v="3000"/>
    <x v="30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x v="0"/>
    <n v="1468445382"/>
    <n v="1465853382"/>
    <b v="0"/>
    <n v="175"/>
    <b v="1"/>
    <s v="theater/spaces"/>
    <n v="3.1869988910451896"/>
    <n v="131.37719999999999"/>
    <x v="1"/>
    <s v="spaces"/>
    <x v="0"/>
    <d v="2016-07-13T21:29:42"/>
    <x v="3001"/>
    <x v="3001"/>
    <x v="3001"/>
  </r>
  <r>
    <n v="3002"/>
    <s v="Help Fund the &quot;Back Room&quot; Arts Space at Jimmy's No 43!"/>
    <s v="Make the workshop/ small stage space at Jimmy's No 43 even better than before!"/>
    <x v="39"/>
    <n v="7595.43"/>
    <x v="0"/>
    <x v="0"/>
    <x v="0"/>
    <n v="1356552252"/>
    <n v="1353960252"/>
    <b v="0"/>
    <n v="104"/>
    <b v="1"/>
    <s v="theater/spaces"/>
    <n v="1.0850614285714286"/>
    <n v="73.032980769230775"/>
    <x v="1"/>
    <s v="spaces"/>
    <x v="0"/>
    <d v="2012-12-26T20:04:12"/>
    <x v="3002"/>
    <x v="3002"/>
    <x v="300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x v="0"/>
    <n v="1456811940"/>
    <n v="1454098976"/>
    <b v="0"/>
    <n v="17"/>
    <b v="1"/>
    <s v="theater/spaces"/>
    <n v="1.0116666666666667"/>
    <n v="178.52941176470588"/>
    <x v="1"/>
    <s v="spaces"/>
    <x v="0"/>
    <d v="2016-03-01T05:59:00"/>
    <x v="3003"/>
    <x v="3003"/>
    <x v="3003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x v="0"/>
    <n v="1416089324"/>
    <n v="1413493724"/>
    <b v="0"/>
    <n v="277"/>
    <b v="1"/>
    <s v="theater/spaces"/>
    <n v="1.12815"/>
    <n v="162.90974729241879"/>
    <x v="1"/>
    <s v="spaces"/>
    <x v="0"/>
    <d v="2014-11-15T22:08:44"/>
    <x v="3004"/>
    <x v="3004"/>
    <x v="300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x v="0"/>
    <n v="1412611905"/>
    <n v="1410019905"/>
    <b v="0"/>
    <n v="118"/>
    <b v="1"/>
    <s v="theater/spaces"/>
    <n v="1.2049622641509434"/>
    <n v="108.24237288135593"/>
    <x v="1"/>
    <s v="spaces"/>
    <x v="0"/>
    <d v="2014-10-06T16:11:45"/>
    <x v="3005"/>
    <x v="3005"/>
    <x v="3005"/>
  </r>
  <r>
    <n v="3006"/>
    <s v="ONTARIO STREET THEATRE in Port Hope."/>
    <s v="We're an affordable theatre and rental space that can be molded into anything by anyone."/>
    <x v="6"/>
    <n v="8620"/>
    <x v="0"/>
    <x v="5"/>
    <x v="5"/>
    <n v="1418580591"/>
    <n v="1415988591"/>
    <b v="0"/>
    <n v="97"/>
    <b v="1"/>
    <s v="theater/spaces"/>
    <n v="1.0774999999999999"/>
    <n v="88.865979381443296"/>
    <x v="1"/>
    <s v="spaces"/>
    <x v="0"/>
    <d v="2014-12-14T18:09:51"/>
    <x v="3006"/>
    <x v="3006"/>
    <x v="3006"/>
  </r>
  <r>
    <n v="3007"/>
    <s v="Bethlem"/>
    <s v="Consuite for 2015 CoreCon.  An adventure into insanity."/>
    <x v="20"/>
    <n v="1080"/>
    <x v="0"/>
    <x v="0"/>
    <x v="0"/>
    <n v="1429938683"/>
    <n v="1428124283"/>
    <b v="0"/>
    <n v="20"/>
    <b v="1"/>
    <s v="theater/spaces"/>
    <n v="1.8"/>
    <n v="54"/>
    <x v="1"/>
    <s v="spaces"/>
    <x v="0"/>
    <d v="2015-04-25T05:11:23"/>
    <x v="3007"/>
    <x v="3007"/>
    <x v="3007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x v="0"/>
    <n v="1453352719"/>
    <n v="1450760719"/>
    <b v="0"/>
    <n v="26"/>
    <b v="1"/>
    <s v="theater/spaces"/>
    <n v="1.0116666666666667"/>
    <n v="116.73076923076923"/>
    <x v="1"/>
    <s v="spaces"/>
    <x v="0"/>
    <d v="2016-01-21T05:05:19"/>
    <x v="3008"/>
    <x v="3008"/>
    <x v="300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x v="0"/>
    <n v="1417012840"/>
    <n v="1414417240"/>
    <b v="0"/>
    <n v="128"/>
    <b v="1"/>
    <s v="theater/spaces"/>
    <n v="1.19756"/>
    <n v="233.8984375"/>
    <x v="1"/>
    <s v="spaces"/>
    <x v="0"/>
    <d v="2014-11-26T14:40:40"/>
    <x v="3009"/>
    <x v="3009"/>
    <x v="3009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x v="0"/>
    <n v="1424548719"/>
    <n v="1419364719"/>
    <b v="0"/>
    <n v="15"/>
    <b v="1"/>
    <s v="theater/spaces"/>
    <n v="1.58"/>
    <n v="158"/>
    <x v="1"/>
    <s v="spaces"/>
    <x v="0"/>
    <d v="2015-02-21T19:58:39"/>
    <x v="3010"/>
    <x v="3010"/>
    <x v="3010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x v="3"/>
    <n v="1450911540"/>
    <n v="1448536516"/>
    <b v="0"/>
    <n v="25"/>
    <b v="1"/>
    <s v="theater/spaces"/>
    <n v="1.2366666666666666"/>
    <n v="14.84"/>
    <x v="1"/>
    <s v="spaces"/>
    <x v="0"/>
    <d v="2015-12-23T22:59:00"/>
    <x v="3011"/>
    <x v="3011"/>
    <x v="3011"/>
  </r>
  <r>
    <n v="3012"/>
    <s v="Up-lifting Up-Fit!"/>
    <s v="Spring Theatre has recently found a new home in the heart of Winston Salem. We need your help for an up-lifting up-fit!"/>
    <x v="23"/>
    <n v="4685"/>
    <x v="0"/>
    <x v="0"/>
    <x v="0"/>
    <n v="1423587130"/>
    <n v="1421772730"/>
    <b v="0"/>
    <n v="55"/>
    <b v="1"/>
    <s v="theater/spaces"/>
    <n v="1.1712499999999999"/>
    <n v="85.181818181818187"/>
    <x v="1"/>
    <s v="spaces"/>
    <x v="0"/>
    <d v="2015-02-10T16:52:10"/>
    <x v="3012"/>
    <x v="3012"/>
    <x v="3012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x v="0"/>
    <n v="1434917049"/>
    <n v="1432325049"/>
    <b v="0"/>
    <n v="107"/>
    <b v="1"/>
    <s v="theater/spaces"/>
    <n v="1.5696000000000001"/>
    <n v="146.69158878504672"/>
    <x v="1"/>
    <s v="spaces"/>
    <x v="0"/>
    <d v="2015-06-21T20:04:09"/>
    <x v="3013"/>
    <x v="3013"/>
    <x v="3013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x v="0"/>
    <n v="1415163600"/>
    <n v="1412737080"/>
    <b v="0"/>
    <n v="557"/>
    <b v="1"/>
    <s v="theater/spaces"/>
    <n v="1.13104"/>
    <n v="50.764811490125673"/>
    <x v="1"/>
    <s v="spaces"/>
    <x v="0"/>
    <d v="2014-11-05T05:00:00"/>
    <x v="3014"/>
    <x v="3014"/>
    <x v="3014"/>
  </r>
  <r>
    <n v="3015"/>
    <s v="A Sign for 34 West"/>
    <s v="We're turning an old yogurt shop into a live theater in downtown Charleston.   Please help us hang our sign!"/>
    <x v="104"/>
    <n v="3508"/>
    <x v="0"/>
    <x v="0"/>
    <x v="0"/>
    <n v="1402459200"/>
    <n v="1401125238"/>
    <b v="0"/>
    <n v="40"/>
    <b v="1"/>
    <s v="theater/spaces"/>
    <n v="1.0317647058823529"/>
    <n v="87.7"/>
    <x v="1"/>
    <s v="spaces"/>
    <x v="0"/>
    <d v="2014-06-11T04:00:00"/>
    <x v="3015"/>
    <x v="3015"/>
    <x v="3015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x v="0"/>
    <n v="1405688952"/>
    <n v="1400504952"/>
    <b v="0"/>
    <n v="36"/>
    <b v="1"/>
    <s v="theater/spaces"/>
    <n v="1.0261176470588236"/>
    <n v="242.27777777777777"/>
    <x v="1"/>
    <s v="spaces"/>
    <x v="0"/>
    <d v="2014-07-18T13:09:12"/>
    <x v="3016"/>
    <x v="3016"/>
    <x v="3016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x v="0"/>
    <n v="1408566243"/>
    <n v="1405974243"/>
    <b v="0"/>
    <n v="159"/>
    <b v="1"/>
    <s v="theater/spaces"/>
    <n v="1.0584090909090909"/>
    <n v="146.44654088050314"/>
    <x v="1"/>
    <s v="spaces"/>
    <x v="0"/>
    <d v="2014-08-20T20:24:03"/>
    <x v="3017"/>
    <x v="3017"/>
    <x v="3017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x v="3"/>
    <n v="1437429600"/>
    <n v="1433747376"/>
    <b v="0"/>
    <n v="41"/>
    <b v="1"/>
    <s v="theater/spaces"/>
    <n v="1.0071428571428571"/>
    <n v="103.17073170731707"/>
    <x v="1"/>
    <s v="spaces"/>
    <x v="0"/>
    <d v="2015-07-20T22:00:00"/>
    <x v="3018"/>
    <x v="3018"/>
    <x v="301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x v="0"/>
    <n v="1401159600"/>
    <n v="1398801620"/>
    <b v="0"/>
    <n v="226"/>
    <b v="1"/>
    <s v="theater/spaces"/>
    <n v="1.2123333333333333"/>
    <n v="80.464601769911511"/>
    <x v="1"/>
    <s v="spaces"/>
    <x v="0"/>
    <d v="2014-05-27T03:00:00"/>
    <x v="3019"/>
    <x v="3019"/>
    <x v="3019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x v="0"/>
    <n v="1439583533"/>
    <n v="1434399533"/>
    <b v="0"/>
    <n v="30"/>
    <b v="1"/>
    <s v="theater/spaces"/>
    <n v="1.0057142857142858"/>
    <n v="234.66666666666666"/>
    <x v="1"/>
    <s v="spaces"/>
    <x v="0"/>
    <d v="2015-08-14T20:18:53"/>
    <x v="3020"/>
    <x v="3020"/>
    <x v="302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x v="0"/>
    <n v="1479794340"/>
    <n v="1476715869"/>
    <b v="0"/>
    <n v="103"/>
    <b v="1"/>
    <s v="theater/spaces"/>
    <n v="1.1602222222222223"/>
    <n v="50.689320388349515"/>
    <x v="1"/>
    <s v="spaces"/>
    <x v="0"/>
    <d v="2016-11-22T05:59:00"/>
    <x v="3021"/>
    <x v="3021"/>
    <x v="3021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x v="0"/>
    <n v="1472338409"/>
    <n v="1468450409"/>
    <b v="0"/>
    <n v="62"/>
    <b v="1"/>
    <s v="theater/spaces"/>
    <n v="1.0087999999999999"/>
    <n v="162.70967741935485"/>
    <x v="1"/>
    <s v="spaces"/>
    <x v="0"/>
    <d v="2016-08-27T22:53:29"/>
    <x v="3022"/>
    <x v="3022"/>
    <x v="3022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x v="1"/>
    <n v="1434039186"/>
    <n v="1430151186"/>
    <b v="0"/>
    <n v="6"/>
    <b v="1"/>
    <s v="theater/spaces"/>
    <n v="1.03"/>
    <n v="120.16666666666667"/>
    <x v="1"/>
    <s v="spaces"/>
    <x v="0"/>
    <d v="2015-06-11T16:13:06"/>
    <x v="3023"/>
    <x v="3023"/>
    <x v="3023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x v="0"/>
    <n v="1349567475"/>
    <n v="1346975475"/>
    <b v="0"/>
    <n v="182"/>
    <b v="1"/>
    <s v="theater/spaces"/>
    <n v="2.4641999999999999"/>
    <n v="67.697802197802204"/>
    <x v="1"/>
    <s v="spaces"/>
    <x v="0"/>
    <d v="2012-10-06T23:51:15"/>
    <x v="3024"/>
    <x v="3024"/>
    <x v="3024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x v="1"/>
    <n v="1401465600"/>
    <n v="1399032813"/>
    <b v="0"/>
    <n v="145"/>
    <b v="1"/>
    <s v="theater/spaces"/>
    <n v="3.0219999999999998"/>
    <n v="52.103448275862071"/>
    <x v="1"/>
    <s v="spaces"/>
    <x v="0"/>
    <d v="2014-05-30T16:00:00"/>
    <x v="3025"/>
    <x v="3025"/>
    <x v="3025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x v="1"/>
    <n v="1488538892"/>
    <n v="1487329292"/>
    <b v="0"/>
    <n v="25"/>
    <b v="1"/>
    <s v="theater/spaces"/>
    <n v="1.4333333333333333"/>
    <n v="51.6"/>
    <x v="1"/>
    <s v="spaces"/>
    <x v="0"/>
    <d v="2017-03-03T11:01:32"/>
    <x v="3026"/>
    <x v="3026"/>
    <x v="3026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x v="0"/>
    <n v="1426866851"/>
    <n v="1424278451"/>
    <b v="0"/>
    <n v="320"/>
    <b v="1"/>
    <s v="theater/spaces"/>
    <n v="1.3144"/>
    <n v="164.3"/>
    <x v="1"/>
    <s v="spaces"/>
    <x v="0"/>
    <d v="2015-03-20T15:54:11"/>
    <x v="3027"/>
    <x v="3027"/>
    <x v="3027"/>
  </r>
  <r>
    <n v="3028"/>
    <s v="A Home for Vegas Theatre Hub"/>
    <s v="We have a space! Help us fill it with a stage, chairs, gear and audiences' laughter!"/>
    <x v="10"/>
    <n v="8401"/>
    <x v="0"/>
    <x v="0"/>
    <x v="0"/>
    <n v="1471242025"/>
    <n v="1468650025"/>
    <b v="0"/>
    <n v="99"/>
    <b v="1"/>
    <s v="theater/spaces"/>
    <n v="1.6801999999999999"/>
    <n v="84.858585858585855"/>
    <x v="1"/>
    <s v="spaces"/>
    <x v="0"/>
    <d v="2016-08-15T06:20:25"/>
    <x v="3028"/>
    <x v="3028"/>
    <x v="3028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x v="0"/>
    <n v="1416285300"/>
    <n v="1413824447"/>
    <b v="0"/>
    <n v="348"/>
    <b v="1"/>
    <s v="theater/spaces"/>
    <n v="1.0967666666666667"/>
    <n v="94.548850574712645"/>
    <x v="1"/>
    <s v="spaces"/>
    <x v="0"/>
    <d v="2014-11-18T04:35:00"/>
    <x v="3029"/>
    <x v="3029"/>
    <x v="3029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x v="0"/>
    <n v="1442426171"/>
    <n v="1439834171"/>
    <b v="0"/>
    <n v="41"/>
    <b v="1"/>
    <s v="theater/spaces"/>
    <n v="1.0668571428571429"/>
    <n v="45.536585365853661"/>
    <x v="1"/>
    <s v="spaces"/>
    <x v="0"/>
    <d v="2015-09-16T17:56:11"/>
    <x v="3030"/>
    <x v="3030"/>
    <x v="3030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x v="0"/>
    <n v="1476479447"/>
    <n v="1471295447"/>
    <b v="0"/>
    <n v="29"/>
    <b v="1"/>
    <s v="theater/spaces"/>
    <n v="1"/>
    <n v="51.724137931034484"/>
    <x v="1"/>
    <s v="spaces"/>
    <x v="0"/>
    <d v="2016-10-14T21:10:47"/>
    <x v="3031"/>
    <x v="3031"/>
    <x v="3031"/>
  </r>
  <r>
    <n v="3032"/>
    <s v="Silent Valley : A Haunting"/>
    <s v="One night only, not-for-profit, neighborhood haunted attraction that will scare your mask off! Coming this Halloween."/>
    <x v="28"/>
    <n v="1272"/>
    <x v="0"/>
    <x v="0"/>
    <x v="0"/>
    <n v="1441933459"/>
    <n v="1439341459"/>
    <b v="0"/>
    <n v="25"/>
    <b v="1"/>
    <s v="theater/spaces"/>
    <n v="1.272"/>
    <n v="50.88"/>
    <x v="1"/>
    <s v="spaces"/>
    <x v="0"/>
    <d v="2015-09-11T01:04:19"/>
    <x v="3032"/>
    <x v="3032"/>
    <x v="3032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x v="0"/>
    <n v="1471487925"/>
    <n v="1468895925"/>
    <b v="0"/>
    <n v="23"/>
    <b v="1"/>
    <s v="theater/spaces"/>
    <n v="1.4653333333333334"/>
    <n v="191.13043478260869"/>
    <x v="1"/>
    <s v="spaces"/>
    <x v="0"/>
    <d v="2016-08-18T02:38:45"/>
    <x v="3033"/>
    <x v="3033"/>
    <x v="3033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x v="0"/>
    <n v="1477972740"/>
    <n v="1475326255"/>
    <b v="0"/>
    <n v="1260"/>
    <b v="1"/>
    <s v="theater/spaces"/>
    <n v="1.1253599999999999"/>
    <n v="89.314285714285717"/>
    <x v="1"/>
    <s v="spaces"/>
    <x v="0"/>
    <d v="2016-11-01T03:59:00"/>
    <x v="3034"/>
    <x v="3034"/>
    <x v="3034"/>
  </r>
  <r>
    <n v="3035"/>
    <s v="The Coalition Theater"/>
    <s v="Help create a permanent home for live comedy shows and classes in Downtown RVA."/>
    <x v="31"/>
    <n v="27196.71"/>
    <x v="0"/>
    <x v="0"/>
    <x v="0"/>
    <n v="1367674009"/>
    <n v="1365082009"/>
    <b v="0"/>
    <n v="307"/>
    <b v="1"/>
    <s v="theater/spaces"/>
    <n v="1.0878684000000001"/>
    <n v="88.588631921824103"/>
    <x v="1"/>
    <s v="spaces"/>
    <x v="0"/>
    <d v="2013-05-04T13:26:49"/>
    <x v="3035"/>
    <x v="3035"/>
    <x v="3035"/>
  </r>
  <r>
    <n v="3036"/>
    <s v="Save the Studio!"/>
    <s v="Help Synetic Theater create a new Studio to produce amazing  shows in the 2013/14 season and train awesome artists of all ages!"/>
    <x v="31"/>
    <n v="31683"/>
    <x v="0"/>
    <x v="0"/>
    <x v="0"/>
    <n v="1376654340"/>
    <n v="1373568644"/>
    <b v="0"/>
    <n v="329"/>
    <b v="1"/>
    <s v="theater/spaces"/>
    <n v="1.26732"/>
    <n v="96.300911854103347"/>
    <x v="1"/>
    <s v="spaces"/>
    <x v="0"/>
    <d v="2013-08-16T11:59:00"/>
    <x v="3036"/>
    <x v="3036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x v="0"/>
    <n v="1285995540"/>
    <n v="1279574773"/>
    <b v="0"/>
    <n v="32"/>
    <b v="1"/>
    <s v="theater/spaces"/>
    <n v="2.1320000000000001"/>
    <n v="33.3125"/>
    <x v="1"/>
    <s v="spaces"/>
    <x v="0"/>
    <d v="2010-10-02T04:59:00"/>
    <x v="3037"/>
    <x v="3037"/>
    <x v="3037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x v="0"/>
    <n v="1457071397"/>
    <n v="1451887397"/>
    <b v="0"/>
    <n v="27"/>
    <b v="1"/>
    <s v="theater/spaces"/>
    <n v="1.0049999999999999"/>
    <n v="37.222222222222221"/>
    <x v="1"/>
    <s v="spaces"/>
    <x v="0"/>
    <d v="2016-03-04T06:03:17"/>
    <x v="3038"/>
    <x v="3038"/>
    <x v="3038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x v="0"/>
    <n v="1388303940"/>
    <n v="1386011038"/>
    <b v="0"/>
    <n v="236"/>
    <b v="1"/>
    <s v="theater/spaces"/>
    <n v="1.0871389999999999"/>
    <n v="92.130423728813554"/>
    <x v="1"/>
    <s v="spaces"/>
    <x v="0"/>
    <d v="2013-12-29T07:59:00"/>
    <x v="3039"/>
    <x v="3039"/>
    <x v="3039"/>
  </r>
  <r>
    <n v="3040"/>
    <s v="Jayhawk Makeover"/>
    <s v="48 hours of deck screws, dry wall, hard hats and needed renovation to help the Jayhawk rise from the ashes."/>
    <x v="9"/>
    <n v="3225"/>
    <x v="0"/>
    <x v="0"/>
    <x v="0"/>
    <n v="1435359600"/>
    <n v="1434999621"/>
    <b v="0"/>
    <n v="42"/>
    <b v="1"/>
    <s v="theater/spaces"/>
    <n v="1.075"/>
    <n v="76.785714285714292"/>
    <x v="1"/>
    <s v="spaces"/>
    <x v="0"/>
    <d v="2015-06-26T23:00:00"/>
    <x v="3040"/>
    <x v="3040"/>
    <x v="3040"/>
  </r>
  <r>
    <n v="3041"/>
    <s v="Lend a Hand in Our Home"/>
    <s v="Privet! Hello! Bon Jour! We are the Arlekin Players Theatre and we need a home."/>
    <x v="386"/>
    <n v="9170"/>
    <x v="0"/>
    <x v="0"/>
    <x v="0"/>
    <n v="1453323048"/>
    <n v="1450731048"/>
    <b v="0"/>
    <n v="95"/>
    <b v="1"/>
    <s v="theater/spaces"/>
    <n v="1.1048192771084338"/>
    <n v="96.526315789473685"/>
    <x v="1"/>
    <s v="spaces"/>
    <x v="0"/>
    <d v="2016-01-20T20:50:48"/>
    <x v="3041"/>
    <x v="3041"/>
    <x v="3041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x v="1"/>
    <n v="1444149047"/>
    <n v="1441557047"/>
    <b v="0"/>
    <n v="37"/>
    <b v="1"/>
    <s v="theater/spaces"/>
    <n v="1.28"/>
    <n v="51.891891891891895"/>
    <x v="1"/>
    <s v="spaces"/>
    <x v="0"/>
    <d v="2015-10-06T16:30:47"/>
    <x v="3042"/>
    <x v="3042"/>
    <x v="3042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x v="5"/>
    <n v="1429152600"/>
    <n v="1426815699"/>
    <b v="0"/>
    <n v="128"/>
    <b v="1"/>
    <s v="theater/spaces"/>
    <n v="1.1000666666666667"/>
    <n v="128.9140625"/>
    <x v="1"/>
    <s v="spaces"/>
    <x v="0"/>
    <d v="2015-04-16T02:50:00"/>
    <x v="3043"/>
    <x v="3043"/>
    <x v="3043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x v="0"/>
    <n v="1454433998"/>
    <n v="1453137998"/>
    <b v="0"/>
    <n v="156"/>
    <b v="1"/>
    <s v="theater/spaces"/>
    <n v="1.0934166666666667"/>
    <n v="84.108974358974365"/>
    <x v="1"/>
    <s v="spaces"/>
    <x v="0"/>
    <d v="2016-02-02T17:26:38"/>
    <x v="3044"/>
    <x v="3044"/>
    <x v="3044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x v="0"/>
    <n v="1408679055"/>
    <n v="1406087055"/>
    <b v="0"/>
    <n v="64"/>
    <b v="1"/>
    <s v="theater/spaces"/>
    <n v="1.3270650000000002"/>
    <n v="82.941562500000003"/>
    <x v="1"/>
    <s v="spaces"/>
    <x v="0"/>
    <d v="2014-08-22T03:44:15"/>
    <x v="3045"/>
    <x v="3045"/>
    <x v="304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x v="0"/>
    <n v="1410324720"/>
    <n v="1407784586"/>
    <b v="0"/>
    <n v="58"/>
    <b v="1"/>
    <s v="theater/spaces"/>
    <n v="1.9084810126582279"/>
    <n v="259.94827586206895"/>
    <x v="1"/>
    <s v="spaces"/>
    <x v="0"/>
    <d v="2014-09-10T04:52:00"/>
    <x v="3046"/>
    <x v="3046"/>
    <x v="3046"/>
  </r>
  <r>
    <n v="3047"/>
    <s v="Acting V Senior Showcase"/>
    <s v="Hi! We're the Graduating Seniors Acting V Seniors at Temple University! Welcome to our Kick starter Page!"/>
    <x v="2"/>
    <n v="745"/>
    <x v="0"/>
    <x v="0"/>
    <x v="0"/>
    <n v="1461762960"/>
    <n v="1457999054"/>
    <b v="0"/>
    <n v="20"/>
    <b v="1"/>
    <s v="theater/spaces"/>
    <n v="1.49"/>
    <n v="37.25"/>
    <x v="1"/>
    <s v="spaces"/>
    <x v="0"/>
    <d v="2016-04-27T13:16:00"/>
    <x v="3047"/>
    <x v="3047"/>
    <x v="3047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x v="0"/>
    <n v="1420060920"/>
    <n v="1417556262"/>
    <b v="0"/>
    <n v="47"/>
    <b v="1"/>
    <s v="theater/spaces"/>
    <n v="1.6639999999999999"/>
    <n v="177.02127659574469"/>
    <x v="1"/>
    <s v="spaces"/>
    <x v="0"/>
    <d v="2014-12-31T21:22:00"/>
    <x v="3048"/>
    <x v="3048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x v="0"/>
    <n v="1434241255"/>
    <n v="1431649255"/>
    <b v="0"/>
    <n v="54"/>
    <b v="1"/>
    <s v="theater/spaces"/>
    <n v="1.0666666666666667"/>
    <n v="74.074074074074076"/>
    <x v="1"/>
    <s v="spaces"/>
    <x v="0"/>
    <d v="2015-06-14T00:20:55"/>
    <x v="3049"/>
    <x v="3049"/>
    <x v="3049"/>
  </r>
  <r>
    <n v="3050"/>
    <s v="The Black Pearl Consuite at CoreCon VIII: On Ancient Seas"/>
    <s v="Help fund The Black Pearl Consuite at CoreCon VIII: On Ancient Seas!"/>
    <x v="20"/>
    <n v="636"/>
    <x v="0"/>
    <x v="0"/>
    <x v="0"/>
    <n v="1462420960"/>
    <n v="1459828960"/>
    <b v="0"/>
    <n v="9"/>
    <b v="1"/>
    <s v="theater/spaces"/>
    <n v="1.06"/>
    <n v="70.666666666666671"/>
    <x v="1"/>
    <s v="spaces"/>
    <x v="0"/>
    <d v="2016-05-05T04:02:40"/>
    <x v="3050"/>
    <x v="3050"/>
    <x v="3050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x v="1"/>
    <n v="1486547945"/>
    <n v="1483955945"/>
    <b v="1"/>
    <n v="35"/>
    <b v="0"/>
    <s v="theater/spaces"/>
    <n v="0.23628571428571429"/>
    <n v="23.62857142857143"/>
    <x v="1"/>
    <s v="spaces"/>
    <x v="2"/>
    <d v="2017-02-08T09:59:05"/>
    <x v="3051"/>
    <x v="3051"/>
    <x v="3051"/>
  </r>
  <r>
    <n v="3052"/>
    <s v="Funding for a new theater facility in Walker Minnesota"/>
    <s v="To let the arts continue in Walker Minnesota We need a performing arts space and art gallery"/>
    <x v="63"/>
    <n v="75"/>
    <x v="2"/>
    <x v="0"/>
    <x v="0"/>
    <n v="1432828740"/>
    <n v="1430237094"/>
    <b v="0"/>
    <n v="2"/>
    <b v="0"/>
    <s v="theater/spaces"/>
    <n v="1.5E-3"/>
    <n v="37.5"/>
    <x v="1"/>
    <s v="spaces"/>
    <x v="2"/>
    <d v="2015-05-28T15:59:00"/>
    <x v="3052"/>
    <x v="3052"/>
    <x v="3052"/>
  </r>
  <r>
    <n v="3053"/>
    <s v="Showroom"/>
    <s v="Showroom is a multi-disciplinary space providing unorthodox concerts, events &amp; a platform creatives can express their creative vision"/>
    <x v="3"/>
    <n v="40"/>
    <x v="2"/>
    <x v="0"/>
    <x v="0"/>
    <n v="1412222340"/>
    <n v="1407781013"/>
    <b v="0"/>
    <n v="3"/>
    <b v="0"/>
    <s v="theater/spaces"/>
    <n v="4.0000000000000001E-3"/>
    <n v="13.333333333333334"/>
    <x v="1"/>
    <s v="spaces"/>
    <x v="2"/>
    <d v="2014-10-02T03:59:00"/>
    <x v="3053"/>
    <x v="3053"/>
    <x v="305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x v="0"/>
    <n v="1425258240"/>
    <n v="1422043154"/>
    <b v="0"/>
    <n v="0"/>
    <b v="0"/>
    <s v="theater/spaces"/>
    <n v="0"/>
    <n v="0"/>
    <x v="1"/>
    <s v="spaces"/>
    <x v="2"/>
    <d v="2015-03-02T01:04:00"/>
    <x v="3054"/>
    <x v="3054"/>
    <x v="3054"/>
  </r>
  <r>
    <n v="3055"/>
    <s v="Bungers surfing Museum"/>
    <s v="I have been in the Surfing business since 1962 have a collection of surfing memorabilia I would like to open a surfing museum"/>
    <x v="22"/>
    <n v="1"/>
    <x v="2"/>
    <x v="0"/>
    <x v="0"/>
    <n v="1420844390"/>
    <n v="1415660390"/>
    <b v="0"/>
    <n v="1"/>
    <b v="0"/>
    <s v="theater/spaces"/>
    <n v="5.0000000000000002E-5"/>
    <n v="1"/>
    <x v="1"/>
    <s v="spaces"/>
    <x v="2"/>
    <d v="2015-01-09T22:59:50"/>
    <x v="3055"/>
    <x v="3055"/>
    <x v="3055"/>
  </r>
  <r>
    <n v="3056"/>
    <s v="Palace Flophouse Theater"/>
    <s v="Looking to establish a communal space for art shows, bands, farmer's markets, environmental education, and traditional skills."/>
    <x v="31"/>
    <n v="0"/>
    <x v="2"/>
    <x v="0"/>
    <x v="0"/>
    <n v="1412003784"/>
    <n v="1406819784"/>
    <b v="0"/>
    <n v="0"/>
    <b v="0"/>
    <s v="theater/spaces"/>
    <n v="0"/>
    <n v="0"/>
    <x v="1"/>
    <s v="spaces"/>
    <x v="2"/>
    <d v="2014-09-29T15:16:24"/>
    <x v="3056"/>
    <x v="3056"/>
    <x v="3056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x v="1"/>
    <n v="1459694211"/>
    <n v="1457105811"/>
    <b v="0"/>
    <n v="0"/>
    <b v="0"/>
    <s v="theater/spaces"/>
    <n v="0"/>
    <n v="0"/>
    <x v="1"/>
    <s v="spaces"/>
    <x v="2"/>
    <d v="2016-04-03T14:36:51"/>
    <x v="3057"/>
    <x v="3057"/>
    <x v="3057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x v="3"/>
    <n v="1463734740"/>
    <n v="1459414740"/>
    <b v="0"/>
    <n v="3"/>
    <b v="0"/>
    <s v="theater/spaces"/>
    <n v="1.6666666666666666E-4"/>
    <n v="1"/>
    <x v="1"/>
    <s v="spaces"/>
    <x v="2"/>
    <d v="2016-05-20T08:59:00"/>
    <x v="3058"/>
    <x v="3058"/>
    <x v="305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x v="0"/>
    <n v="1407536846"/>
    <n v="1404944846"/>
    <b v="0"/>
    <n v="11"/>
    <b v="0"/>
    <s v="theater/spaces"/>
    <n v="3.0066666666666665E-2"/>
    <n v="41"/>
    <x v="1"/>
    <s v="spaces"/>
    <x v="2"/>
    <d v="2014-08-08T22:27:26"/>
    <x v="3059"/>
    <x v="3059"/>
    <x v="3059"/>
  </r>
  <r>
    <n v="3060"/>
    <s v="Save the Roxy Theatre in Bremerton WA"/>
    <s v="Save the historic Roxy theatre in Bremerton WA from being repurposed as office space."/>
    <x v="135"/>
    <n v="335"/>
    <x v="2"/>
    <x v="0"/>
    <x v="0"/>
    <n v="1443422134"/>
    <n v="1440830134"/>
    <b v="0"/>
    <n v="6"/>
    <b v="0"/>
    <s v="theater/spaces"/>
    <n v="1.5227272727272728E-3"/>
    <n v="55.833333333333336"/>
    <x v="1"/>
    <s v="spaces"/>
    <x v="2"/>
    <d v="2015-09-28T06:35:34"/>
    <x v="3060"/>
    <x v="3060"/>
    <x v="3060"/>
  </r>
  <r>
    <n v="3061"/>
    <s v="Help Save Parkway Cinemas!"/>
    <s v="Save a historic Local theater."/>
    <x v="80"/>
    <n v="0"/>
    <x v="2"/>
    <x v="0"/>
    <x v="0"/>
    <n v="1407955748"/>
    <n v="1405363748"/>
    <b v="0"/>
    <n v="0"/>
    <b v="0"/>
    <s v="theater/spaces"/>
    <n v="0"/>
    <n v="0"/>
    <x v="1"/>
    <s v="spaces"/>
    <x v="2"/>
    <d v="2014-08-13T18:49:08"/>
    <x v="3061"/>
    <x v="3061"/>
    <x v="3061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x v="0"/>
    <n v="1443636000"/>
    <n v="1441111892"/>
    <b v="0"/>
    <n v="67"/>
    <b v="0"/>
    <s v="theater/spaces"/>
    <n v="0.66839999999999999"/>
    <n v="99.761194029850742"/>
    <x v="1"/>
    <s v="spaces"/>
    <x v="2"/>
    <d v="2015-09-30T18:00:00"/>
    <x v="3062"/>
    <x v="3062"/>
    <x v="3062"/>
  </r>
  <r>
    <n v="3063"/>
    <s v="Spec Haus"/>
    <s v="Members of the local Miami music scene are putting together a venue/creative space in Kendall!"/>
    <x v="9"/>
    <n v="587"/>
    <x v="2"/>
    <x v="0"/>
    <x v="0"/>
    <n v="1477174138"/>
    <n v="1474150138"/>
    <b v="0"/>
    <n v="23"/>
    <b v="0"/>
    <s v="theater/spaces"/>
    <n v="0.19566666666666666"/>
    <n v="25.521739130434781"/>
    <x v="1"/>
    <s v="spaces"/>
    <x v="2"/>
    <d v="2016-10-22T22:08:58"/>
    <x v="3063"/>
    <x v="3063"/>
    <x v="3063"/>
  </r>
  <r>
    <n v="3064"/>
    <s v="Kickstart the Crossroads Community"/>
    <s v="An epicenter for connection, creation and expression of the community."/>
    <x v="96"/>
    <n v="8471"/>
    <x v="2"/>
    <x v="0"/>
    <x v="0"/>
    <n v="1448175540"/>
    <n v="1445483246"/>
    <b v="0"/>
    <n v="72"/>
    <b v="0"/>
    <s v="theater/spaces"/>
    <n v="0.11294666666666667"/>
    <n v="117.65277777777777"/>
    <x v="1"/>
    <s v="spaces"/>
    <x v="2"/>
    <d v="2015-11-22T06:59:00"/>
    <x v="3064"/>
    <x v="3064"/>
    <x v="3064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x v="0"/>
    <n v="1406683172"/>
    <n v="1404523172"/>
    <b v="0"/>
    <n v="2"/>
    <b v="0"/>
    <s v="theater/spaces"/>
    <n v="4.0000000000000002E-4"/>
    <n v="5"/>
    <x v="1"/>
    <s v="spaces"/>
    <x v="2"/>
    <d v="2014-07-30T01:19:32"/>
    <x v="3065"/>
    <x v="3065"/>
    <x v="3065"/>
  </r>
  <r>
    <n v="3066"/>
    <s v="Gold Coast Wake Park"/>
    <s v="Our mission is to offer an innovative family watersports attraction that is fun, safe, economical and a leader in its field."/>
    <x v="90"/>
    <n v="41950"/>
    <x v="2"/>
    <x v="2"/>
    <x v="2"/>
    <n v="1468128537"/>
    <n v="1465536537"/>
    <b v="0"/>
    <n v="15"/>
    <b v="0"/>
    <s v="theater/spaces"/>
    <n v="0.11985714285714286"/>
    <n v="2796.6666666666665"/>
    <x v="1"/>
    <s v="spaces"/>
    <x v="2"/>
    <d v="2016-07-10T05:28:57"/>
    <x v="3066"/>
    <x v="3066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x v="4"/>
    <n v="1441837879"/>
    <n v="1439245879"/>
    <b v="0"/>
    <n v="1"/>
    <b v="0"/>
    <s v="theater/spaces"/>
    <n v="2.5000000000000001E-2"/>
    <n v="200"/>
    <x v="1"/>
    <s v="spaces"/>
    <x v="2"/>
    <d v="2015-09-09T22:31:19"/>
    <x v="3067"/>
    <x v="3067"/>
    <x v="3067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x v="0"/>
    <n v="1445013352"/>
    <n v="1442421352"/>
    <b v="0"/>
    <n v="2"/>
    <b v="0"/>
    <s v="theater/spaces"/>
    <n v="6.9999999999999999E-4"/>
    <n v="87.5"/>
    <x v="1"/>
    <s v="spaces"/>
    <x v="2"/>
    <d v="2015-10-16T16:35:52"/>
    <x v="3068"/>
    <x v="3068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x v="0"/>
    <n v="1418587234"/>
    <n v="1415995234"/>
    <b v="0"/>
    <n v="7"/>
    <b v="0"/>
    <s v="theater/spaces"/>
    <n v="0.14099999999999999"/>
    <n v="20.142857142857142"/>
    <x v="1"/>
    <s v="spaces"/>
    <x v="2"/>
    <d v="2014-12-14T20:00:34"/>
    <x v="3069"/>
    <x v="3069"/>
    <x v="3069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x v="1"/>
    <n v="1481132169"/>
    <n v="1479317769"/>
    <b v="0"/>
    <n v="16"/>
    <b v="0"/>
    <s v="theater/spaces"/>
    <n v="3.3399999999999999E-2"/>
    <n v="20.875"/>
    <x v="1"/>
    <s v="spaces"/>
    <x v="2"/>
    <d v="2016-12-07T17:36:09"/>
    <x v="3070"/>
    <x v="3070"/>
    <x v="3070"/>
  </r>
  <r>
    <n v="3071"/>
    <s v="The Echo Theatre 2015"/>
    <s v="Anyone can create. They just need a place and an opportunity. The Echo Theatre (Provo) provides that opportunity."/>
    <x v="14"/>
    <n v="7173"/>
    <x v="2"/>
    <x v="0"/>
    <x v="0"/>
    <n v="1429595940"/>
    <n v="1428082481"/>
    <b v="0"/>
    <n v="117"/>
    <b v="0"/>
    <s v="theater/spaces"/>
    <n v="0.59775"/>
    <n v="61.307692307692307"/>
    <x v="1"/>
    <s v="spaces"/>
    <x v="2"/>
    <d v="2015-04-21T05:59:00"/>
    <x v="3071"/>
    <x v="3071"/>
    <x v="3071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x v="0"/>
    <n v="1477791960"/>
    <n v="1476549262"/>
    <b v="0"/>
    <n v="2"/>
    <b v="0"/>
    <s v="theater/spaces"/>
    <n v="1.6666666666666666E-4"/>
    <n v="1"/>
    <x v="1"/>
    <s v="spaces"/>
    <x v="2"/>
    <d v="2016-10-30T01:46:00"/>
    <x v="3072"/>
    <x v="3072"/>
    <x v="307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x v="0"/>
    <n v="1434309540"/>
    <n v="1429287900"/>
    <b v="0"/>
    <n v="7"/>
    <b v="0"/>
    <s v="theater/spaces"/>
    <n v="2.3035714285714285E-4"/>
    <n v="92.142857142857139"/>
    <x v="1"/>
    <s v="spaces"/>
    <x v="2"/>
    <d v="2015-06-14T19:19:00"/>
    <x v="3073"/>
    <x v="3073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x v="3"/>
    <n v="1457617359"/>
    <n v="1455025359"/>
    <b v="0"/>
    <n v="3"/>
    <b v="0"/>
    <s v="theater/spaces"/>
    <n v="8.8000000000000003E-4"/>
    <n v="7.333333333333333"/>
    <x v="1"/>
    <s v="spaces"/>
    <x v="2"/>
    <d v="2016-03-10T13:42:39"/>
    <x v="3074"/>
    <x v="3074"/>
    <x v="3074"/>
  </r>
  <r>
    <n v="3075"/>
    <s v="The Little MAGIC Theatre"/>
    <s v="Magic Morgan &amp; Liliana are raising funds to expand their famed traveling magic show to a theater of magic."/>
    <x v="36"/>
    <n v="1296"/>
    <x v="2"/>
    <x v="0"/>
    <x v="0"/>
    <n v="1471573640"/>
    <n v="1467253640"/>
    <b v="0"/>
    <n v="20"/>
    <b v="0"/>
    <s v="theater/spaces"/>
    <n v="8.6400000000000005E-2"/>
    <n v="64.8"/>
    <x v="1"/>
    <s v="spaces"/>
    <x v="2"/>
    <d v="2016-08-19T02:27:20"/>
    <x v="3075"/>
    <x v="3075"/>
    <x v="3075"/>
  </r>
  <r>
    <n v="3076"/>
    <s v="10,000 Hours"/>
    <s v="Helping female comedians get in their 10,000 Hours of practice!"/>
    <x v="3"/>
    <n v="1506"/>
    <x v="2"/>
    <x v="0"/>
    <x v="0"/>
    <n v="1444405123"/>
    <n v="1439221123"/>
    <b v="0"/>
    <n v="50"/>
    <b v="0"/>
    <s v="theater/spaces"/>
    <n v="0.15060000000000001"/>
    <n v="30.12"/>
    <x v="1"/>
    <s v="spaces"/>
    <x v="2"/>
    <d v="2015-10-09T15:38:43"/>
    <x v="3076"/>
    <x v="3076"/>
    <x v="3076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x v="5"/>
    <n v="1488495478"/>
    <n v="1485903478"/>
    <b v="0"/>
    <n v="2"/>
    <b v="0"/>
    <s v="theater/spaces"/>
    <n v="4.7727272727272731E-3"/>
    <n v="52.5"/>
    <x v="1"/>
    <s v="spaces"/>
    <x v="2"/>
    <d v="2017-03-02T22:57:58"/>
    <x v="3077"/>
    <x v="3077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x v="0"/>
    <n v="1424920795"/>
    <n v="1422328795"/>
    <b v="0"/>
    <n v="3"/>
    <b v="0"/>
    <s v="theater/spaces"/>
    <n v="1.1833333333333333E-3"/>
    <n v="23.666666666666668"/>
    <x v="1"/>
    <s v="spaces"/>
    <x v="2"/>
    <d v="2015-02-26T03:19:55"/>
    <x v="3078"/>
    <x v="3078"/>
    <x v="307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x v="0"/>
    <n v="1427040435"/>
    <n v="1424452035"/>
    <b v="0"/>
    <n v="27"/>
    <b v="0"/>
    <s v="theater/spaces"/>
    <n v="8.4173998587352451E-3"/>
    <n v="415.77777777777777"/>
    <x v="1"/>
    <s v="spaces"/>
    <x v="2"/>
    <d v="2015-03-22T16:07:15"/>
    <x v="3079"/>
    <x v="3079"/>
    <x v="3079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x v="0"/>
    <n v="1419644444"/>
    <n v="1414456844"/>
    <b v="0"/>
    <n v="7"/>
    <b v="0"/>
    <s v="theater/spaces"/>
    <n v="1.8799999999999999E-4"/>
    <n v="53.714285714285715"/>
    <x v="1"/>
    <s v="spaces"/>
    <x v="2"/>
    <d v="2014-12-27T01:40:44"/>
    <x v="3080"/>
    <x v="3080"/>
    <x v="3080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x v="0"/>
    <n v="1442722891"/>
    <n v="1440130891"/>
    <b v="0"/>
    <n v="5"/>
    <b v="0"/>
    <s v="theater/spaces"/>
    <n v="2.1029999999999998E-3"/>
    <n v="420.6"/>
    <x v="1"/>
    <s v="spaces"/>
    <x v="2"/>
    <d v="2015-09-20T04:21:31"/>
    <x v="3081"/>
    <x v="3081"/>
    <x v="3081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x v="0"/>
    <n v="1447628946"/>
    <n v="1445033346"/>
    <b v="0"/>
    <n v="0"/>
    <b v="0"/>
    <s v="theater/spaces"/>
    <n v="0"/>
    <n v="0"/>
    <x v="1"/>
    <s v="spaces"/>
    <x v="2"/>
    <d v="2015-11-15T23:09:06"/>
    <x v="3082"/>
    <x v="3082"/>
    <x v="3082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x v="0"/>
    <n v="1409547600"/>
    <n v="1406986278"/>
    <b v="0"/>
    <n v="3"/>
    <b v="0"/>
    <s v="theater/spaces"/>
    <n v="2.8E-3"/>
    <n v="18.666666666666668"/>
    <x v="1"/>
    <s v="spaces"/>
    <x v="2"/>
    <d v="2014-09-01T05:00:00"/>
    <x v="3083"/>
    <x v="3083"/>
    <x v="308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x v="0"/>
    <n v="1430851680"/>
    <n v="1428340931"/>
    <b v="0"/>
    <n v="6"/>
    <b v="0"/>
    <s v="theater/spaces"/>
    <n v="0.11579206701157921"/>
    <n v="78.333333333333329"/>
    <x v="1"/>
    <s v="spaces"/>
    <x v="2"/>
    <d v="2015-05-05T18:48:00"/>
    <x v="3084"/>
    <x v="3084"/>
    <x v="3084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x v="0"/>
    <n v="1443561159"/>
    <n v="1440969159"/>
    <b v="0"/>
    <n v="9"/>
    <b v="0"/>
    <s v="theater/spaces"/>
    <n v="2.4400000000000002E-2"/>
    <n v="67.777777777777771"/>
    <x v="1"/>
    <s v="spaces"/>
    <x v="2"/>
    <d v="2015-09-29T21:12:39"/>
    <x v="3085"/>
    <x v="3085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x v="3"/>
    <n v="1439827559"/>
    <n v="1434643559"/>
    <b v="0"/>
    <n v="3"/>
    <b v="0"/>
    <s v="theater/spaces"/>
    <n v="2.5000000000000001E-3"/>
    <n v="16.666666666666668"/>
    <x v="1"/>
    <s v="spaces"/>
    <x v="2"/>
    <d v="2015-08-17T16:05:59"/>
    <x v="3086"/>
    <x v="3086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x v="0"/>
    <n v="1482294990"/>
    <n v="1477107390"/>
    <b v="0"/>
    <n v="2"/>
    <b v="0"/>
    <s v="theater/spaces"/>
    <n v="6.2500000000000003E-3"/>
    <n v="62.5"/>
    <x v="1"/>
    <s v="spaces"/>
    <x v="2"/>
    <d v="2016-12-21T04:36:30"/>
    <x v="3087"/>
    <x v="3087"/>
    <x v="3087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x v="0"/>
    <n v="1420724460"/>
    <n v="1418046247"/>
    <b v="0"/>
    <n v="3"/>
    <b v="0"/>
    <s v="theater/spaces"/>
    <n v="1.9384615384615384E-3"/>
    <n v="42"/>
    <x v="1"/>
    <s v="spaces"/>
    <x v="2"/>
    <d v="2015-01-08T13:41:00"/>
    <x v="3088"/>
    <x v="3088"/>
    <x v="308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x v="0"/>
    <n v="1468029540"/>
    <n v="1465304483"/>
    <b v="0"/>
    <n v="45"/>
    <b v="0"/>
    <s v="theater/spaces"/>
    <n v="0.23416000000000001"/>
    <n v="130.0888888888889"/>
    <x v="1"/>
    <s v="spaces"/>
    <x v="2"/>
    <d v="2016-07-09T01:59:00"/>
    <x v="3089"/>
    <x v="3089"/>
    <x v="3089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x v="0"/>
    <n v="1430505545"/>
    <n v="1425325145"/>
    <b v="0"/>
    <n v="9"/>
    <b v="0"/>
    <s v="theater/spaces"/>
    <n v="5.080888888888889E-2"/>
    <n v="1270.2222222222222"/>
    <x v="1"/>
    <s v="spaces"/>
    <x v="2"/>
    <d v="2015-05-01T18:39:05"/>
    <x v="3090"/>
    <x v="3090"/>
    <x v="3090"/>
  </r>
  <r>
    <n v="3091"/>
    <s v="Bustduck Theatre"/>
    <s v="Roanoke, Virginia's first long-form improv theatre company. Producing improv and scripted theatre, with a dynamic training program."/>
    <x v="10"/>
    <n v="796"/>
    <x v="2"/>
    <x v="0"/>
    <x v="0"/>
    <n v="1471214743"/>
    <n v="1468622743"/>
    <b v="0"/>
    <n v="9"/>
    <b v="0"/>
    <s v="theater/spaces"/>
    <n v="0.15920000000000001"/>
    <n v="88.444444444444443"/>
    <x v="1"/>
    <s v="spaces"/>
    <x v="2"/>
    <d v="2016-08-14T22:45:43"/>
    <x v="3091"/>
    <x v="3091"/>
    <x v="3091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x v="0"/>
    <n v="1444946400"/>
    <n v="1441723912"/>
    <b v="0"/>
    <n v="21"/>
    <b v="0"/>
    <s v="theater/spaces"/>
    <n v="1.1831900000000001E-2"/>
    <n v="56.342380952380957"/>
    <x v="1"/>
    <s v="spaces"/>
    <x v="2"/>
    <d v="2015-10-15T22:00:00"/>
    <x v="3092"/>
    <x v="3092"/>
    <x v="3092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x v="5"/>
    <n v="1401595140"/>
    <n v="1398980941"/>
    <b v="0"/>
    <n v="17"/>
    <b v="0"/>
    <s v="theater/spaces"/>
    <n v="0.22750000000000001"/>
    <n v="53.529411764705884"/>
    <x v="1"/>
    <s v="spaces"/>
    <x v="2"/>
    <d v="2014-06-01T03:59:00"/>
    <x v="3093"/>
    <x v="3093"/>
    <x v="3093"/>
  </r>
  <r>
    <n v="3094"/>
    <s v="Nothing Up My Sleeves Tour: Summer 2016"/>
    <s v="This is a Kickstarter to help with the start up costs for Illusionist, Chris Lengyel's Summer 2016 Tour!"/>
    <x v="57"/>
    <n v="25"/>
    <x v="2"/>
    <x v="0"/>
    <x v="0"/>
    <n v="1442775956"/>
    <n v="1437591956"/>
    <b v="0"/>
    <n v="1"/>
    <b v="0"/>
    <s v="theater/spaces"/>
    <n v="2.5000000000000001E-4"/>
    <n v="25"/>
    <x v="1"/>
    <s v="spaces"/>
    <x v="2"/>
    <d v="2015-09-20T19:05:56"/>
    <x v="3094"/>
    <x v="3094"/>
    <x v="3094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x v="0"/>
    <n v="1470011780"/>
    <n v="1464827780"/>
    <b v="0"/>
    <n v="1"/>
    <b v="0"/>
    <s v="theater/spaces"/>
    <n v="3.351206434316354E-3"/>
    <n v="50"/>
    <x v="1"/>
    <s v="spaces"/>
    <x v="2"/>
    <d v="2016-08-01T00:36:20"/>
    <x v="3095"/>
    <x v="3095"/>
    <x v="3095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x v="0"/>
    <n v="1432151326"/>
    <n v="1429559326"/>
    <b v="0"/>
    <n v="14"/>
    <b v="0"/>
    <s v="theater/spaces"/>
    <n v="3.9750000000000001E-2"/>
    <n v="56.785714285714285"/>
    <x v="1"/>
    <s v="spaces"/>
    <x v="2"/>
    <d v="2015-05-20T19:48:46"/>
    <x v="3096"/>
    <x v="3096"/>
    <x v="309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x v="1"/>
    <n v="1475848800"/>
    <n v="1474027501"/>
    <b v="0"/>
    <n v="42"/>
    <b v="0"/>
    <s v="theater/spaces"/>
    <n v="0.17150000000000001"/>
    <n v="40.833333333333336"/>
    <x v="1"/>
    <s v="spaces"/>
    <x v="2"/>
    <d v="2016-10-07T14:00:00"/>
    <x v="3097"/>
    <x v="3097"/>
    <x v="3097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x v="0"/>
    <n v="1454890620"/>
    <n v="1450724449"/>
    <b v="0"/>
    <n v="27"/>
    <b v="0"/>
    <s v="theater/spaces"/>
    <n v="3.608004104669061E-2"/>
    <n v="65.111111111111114"/>
    <x v="1"/>
    <s v="spaces"/>
    <x v="2"/>
    <d v="2016-02-08T00:17:00"/>
    <x v="3098"/>
    <x v="3098"/>
    <x v="309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x v="0"/>
    <n v="1455251591"/>
    <n v="1452659591"/>
    <b v="0"/>
    <n v="5"/>
    <b v="0"/>
    <s v="theater/spaces"/>
    <n v="0.13900000000000001"/>
    <n v="55.6"/>
    <x v="1"/>
    <s v="spaces"/>
    <x v="2"/>
    <d v="2016-02-12T04:33:11"/>
    <x v="3099"/>
    <x v="3099"/>
    <x v="3099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x v="0"/>
    <n v="1413816975"/>
    <n v="1411224975"/>
    <b v="0"/>
    <n v="13"/>
    <b v="0"/>
    <s v="theater/spaces"/>
    <n v="0.15225"/>
    <n v="140.53846153846155"/>
    <x v="1"/>
    <s v="spaces"/>
    <x v="2"/>
    <d v="2014-10-20T14:56:15"/>
    <x v="3100"/>
    <x v="3100"/>
    <x v="3100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x v="3"/>
    <n v="1437033360"/>
    <n v="1434445937"/>
    <b v="0"/>
    <n v="12"/>
    <b v="0"/>
    <s v="theater/spaces"/>
    <n v="0.12"/>
    <n v="25"/>
    <x v="1"/>
    <s v="spaces"/>
    <x v="2"/>
    <d v="2015-07-16T07:56:00"/>
    <x v="3101"/>
    <x v="3101"/>
    <x v="3101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x v="1"/>
    <n v="1471939818"/>
    <n v="1467619818"/>
    <b v="0"/>
    <n v="90"/>
    <b v="0"/>
    <s v="theater/spaces"/>
    <n v="0.391125"/>
    <n v="69.533333333333331"/>
    <x v="1"/>
    <s v="spaces"/>
    <x v="2"/>
    <d v="2016-08-23T08:10:18"/>
    <x v="3102"/>
    <x v="3102"/>
    <x v="3102"/>
  </r>
  <r>
    <n v="3103"/>
    <s v="Professional Venue for local artists!!"/>
    <s v="Creating a place for local artists to perform, at substantially less cost for them"/>
    <x v="393"/>
    <n v="11"/>
    <x v="2"/>
    <x v="0"/>
    <x v="0"/>
    <n v="1434080706"/>
    <n v="1428896706"/>
    <b v="0"/>
    <n v="2"/>
    <b v="0"/>
    <s v="theater/spaces"/>
    <n v="2.6829268292682929E-3"/>
    <n v="5.5"/>
    <x v="1"/>
    <s v="spaces"/>
    <x v="2"/>
    <d v="2015-06-12T03:45:06"/>
    <x v="3103"/>
    <x v="3103"/>
    <x v="3103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x v="2"/>
    <n v="1422928800"/>
    <n v="1420235311"/>
    <b v="0"/>
    <n v="5"/>
    <b v="0"/>
    <s v="theater/spaces"/>
    <n v="0.29625000000000001"/>
    <n v="237"/>
    <x v="1"/>
    <s v="spaces"/>
    <x v="2"/>
    <d v="2015-02-03T02:00:00"/>
    <x v="3104"/>
    <x v="3104"/>
    <x v="3104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x v="0"/>
    <n v="1413694800"/>
    <n v="1408986916"/>
    <b v="0"/>
    <n v="31"/>
    <b v="0"/>
    <s v="theater/spaces"/>
    <n v="0.4236099230111206"/>
    <n v="79.870967741935488"/>
    <x v="1"/>
    <s v="spaces"/>
    <x v="2"/>
    <d v="2014-10-19T05:00:00"/>
    <x v="3105"/>
    <x v="3105"/>
    <x v="3105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x v="1"/>
    <n v="1442440800"/>
    <n v="1440497876"/>
    <b v="0"/>
    <n v="4"/>
    <b v="0"/>
    <s v="theater/spaces"/>
    <n v="4.1000000000000002E-2"/>
    <n v="10.25"/>
    <x v="1"/>
    <s v="spaces"/>
    <x v="2"/>
    <d v="2015-09-16T22:00:00"/>
    <x v="3106"/>
    <x v="3106"/>
    <x v="3106"/>
  </r>
  <r>
    <n v="3107"/>
    <s v="Creating Cabaret"/>
    <s v="When opportunity knocks, we answer!  Help expand the ravishingly talented troupe into a new and exciting market and venue!"/>
    <x v="79"/>
    <n v="7905"/>
    <x v="2"/>
    <x v="0"/>
    <x v="0"/>
    <n v="1431372751"/>
    <n v="1430767951"/>
    <b v="0"/>
    <n v="29"/>
    <b v="0"/>
    <s v="theater/spaces"/>
    <n v="0.197625"/>
    <n v="272.58620689655174"/>
    <x v="1"/>
    <s v="spaces"/>
    <x v="2"/>
    <d v="2015-05-11T19:32:31"/>
    <x v="3107"/>
    <x v="3107"/>
    <x v="3107"/>
  </r>
  <r>
    <n v="3108"/>
    <s v="Funding a home for our Children's Theater"/>
    <s v="We need a permanent home for the theater!"/>
    <x v="63"/>
    <n v="26"/>
    <x v="2"/>
    <x v="0"/>
    <x v="0"/>
    <n v="1430234394"/>
    <n v="1425053994"/>
    <b v="0"/>
    <n v="2"/>
    <b v="0"/>
    <s v="theater/spaces"/>
    <n v="5.1999999999999995E-4"/>
    <n v="13"/>
    <x v="1"/>
    <s v="spaces"/>
    <x v="2"/>
    <d v="2015-04-28T15:19:54"/>
    <x v="3108"/>
    <x v="3108"/>
    <x v="310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x v="0"/>
    <n v="1409194810"/>
    <n v="1406170810"/>
    <b v="0"/>
    <n v="114"/>
    <b v="0"/>
    <s v="theater/spaces"/>
    <n v="0.25030188679245285"/>
    <n v="58.184210526315788"/>
    <x v="1"/>
    <s v="spaces"/>
    <x v="2"/>
    <d v="2014-08-28T03:00:10"/>
    <x v="3109"/>
    <x v="3109"/>
    <x v="3109"/>
  </r>
  <r>
    <n v="3110"/>
    <s v="Hip Justice Catmunity Center"/>
    <s v="Cat People Unite! It's time we get a space of our own to relax, socialize and learn! Join the Catmunity!"/>
    <x v="31"/>
    <n v="10"/>
    <x v="2"/>
    <x v="0"/>
    <x v="0"/>
    <n v="1487465119"/>
    <n v="1484009119"/>
    <b v="0"/>
    <n v="1"/>
    <b v="0"/>
    <s v="theater/spaces"/>
    <n v="4.0000000000000002E-4"/>
    <n v="10"/>
    <x v="1"/>
    <s v="spaces"/>
    <x v="2"/>
    <d v="2017-02-19T00:45:19"/>
    <x v="3110"/>
    <x v="3110"/>
    <x v="3110"/>
  </r>
  <r>
    <n v="3111"/>
    <s v="All Puppet Players Need a Home"/>
    <s v="Help All Puppet Players perform it's 2015 season in a beautiful 200 seat theater for an entire year."/>
    <x v="22"/>
    <n v="5328"/>
    <x v="2"/>
    <x v="0"/>
    <x v="0"/>
    <n v="1412432220"/>
    <n v="1409753820"/>
    <b v="0"/>
    <n v="76"/>
    <b v="0"/>
    <s v="theater/spaces"/>
    <n v="0.26640000000000003"/>
    <n v="70.10526315789474"/>
    <x v="1"/>
    <s v="spaces"/>
    <x v="2"/>
    <d v="2014-10-04T14:17:00"/>
    <x v="3111"/>
    <x v="3111"/>
    <x v="3111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x v="0"/>
    <n v="1477968934"/>
    <n v="1472784934"/>
    <b v="0"/>
    <n v="9"/>
    <b v="0"/>
    <s v="theater/spaces"/>
    <n v="4.7363636363636365E-2"/>
    <n v="57.888888888888886"/>
    <x v="1"/>
    <s v="spaces"/>
    <x v="2"/>
    <d v="2016-11-01T02:55:34"/>
    <x v="3112"/>
    <x v="3112"/>
    <x v="3112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x v="0"/>
    <n v="1429291982"/>
    <n v="1426699982"/>
    <b v="0"/>
    <n v="37"/>
    <b v="0"/>
    <s v="theater/spaces"/>
    <n v="4.2435339894712751E-2"/>
    <n v="125.27027027027027"/>
    <x v="1"/>
    <s v="spaces"/>
    <x v="2"/>
    <d v="2015-04-17T17:33:02"/>
    <x v="3113"/>
    <x v="3113"/>
    <x v="3113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x v="0"/>
    <n v="1411312250"/>
    <n v="1406128250"/>
    <b v="0"/>
    <n v="0"/>
    <b v="0"/>
    <s v="theater/spaces"/>
    <n v="0"/>
    <n v="0"/>
    <x v="1"/>
    <s v="spaces"/>
    <x v="2"/>
    <d v="2014-09-21T15:10:50"/>
    <x v="3114"/>
    <x v="3114"/>
    <x v="3114"/>
  </r>
  <r>
    <n v="3115"/>
    <s v="spoken word pop-up:"/>
    <s v="We are creating a mobile community devoted to the spreading and sharing of spoken word and other kinds of storytelling."/>
    <x v="3"/>
    <n v="300"/>
    <x v="2"/>
    <x v="11"/>
    <x v="9"/>
    <n v="1465123427"/>
    <n v="1462531427"/>
    <b v="0"/>
    <n v="1"/>
    <b v="0"/>
    <s v="theater/spaces"/>
    <n v="0.03"/>
    <n v="300"/>
    <x v="1"/>
    <s v="spaces"/>
    <x v="2"/>
    <d v="2016-06-05T10:43:47"/>
    <x v="3115"/>
    <x v="3115"/>
    <x v="3115"/>
  </r>
  <r>
    <n v="3116"/>
    <s v="CoreCon Asylum"/>
    <s v="Creating a consuite for CoreCon. A focus on the insanity of asylums and early medical practices from history."/>
    <x v="47"/>
    <n v="430"/>
    <x v="2"/>
    <x v="0"/>
    <x v="0"/>
    <n v="1427890925"/>
    <n v="1426681325"/>
    <b v="0"/>
    <n v="10"/>
    <b v="0"/>
    <s v="theater/spaces"/>
    <n v="0.57333333333333336"/>
    <n v="43"/>
    <x v="1"/>
    <s v="spaces"/>
    <x v="2"/>
    <d v="2015-04-01T12:22:05"/>
    <x v="3116"/>
    <x v="3116"/>
    <x v="3116"/>
  </r>
  <r>
    <n v="3117"/>
    <s v="Cowes and The Sea"/>
    <s v="Performing Arts workshops, for young people aged 5 -16, exploring how the sea has shaped Cowes as a settlement."/>
    <x v="28"/>
    <n v="1"/>
    <x v="2"/>
    <x v="1"/>
    <x v="1"/>
    <n v="1464354720"/>
    <n v="1463648360"/>
    <b v="0"/>
    <n v="1"/>
    <b v="0"/>
    <s v="theater/spaces"/>
    <n v="1E-3"/>
    <n v="1"/>
    <x v="1"/>
    <s v="spaces"/>
    <x v="2"/>
    <d v="2016-05-27T13:12:00"/>
    <x v="3117"/>
    <x v="3117"/>
    <x v="3117"/>
  </r>
  <r>
    <n v="3118"/>
    <s v="Garden Eden, theatre, meeting, culture, music, art"/>
    <s v="a magical place for all kind of people, like a fairytaile in all colours"/>
    <x v="69"/>
    <n v="1550"/>
    <x v="2"/>
    <x v="11"/>
    <x v="9"/>
    <n v="1467473723"/>
    <n v="1465832123"/>
    <b v="0"/>
    <n v="2"/>
    <b v="0"/>
    <s v="theater/spaces"/>
    <n v="3.0999999999999999E-3"/>
    <n v="775"/>
    <x v="1"/>
    <s v="spaces"/>
    <x v="2"/>
    <d v="2016-07-02T15:35:23"/>
    <x v="3118"/>
    <x v="3118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x v="0"/>
    <n v="1427414732"/>
    <n v="1424826332"/>
    <b v="0"/>
    <n v="1"/>
    <b v="0"/>
    <s v="theater/spaces"/>
    <n v="5.0000000000000001E-4"/>
    <n v="5"/>
    <x v="1"/>
    <s v="spaces"/>
    <x v="2"/>
    <d v="2015-03-27T00:05:32"/>
    <x v="3119"/>
    <x v="3119"/>
    <x v="3119"/>
  </r>
  <r>
    <n v="3120"/>
    <s v="Subtropisch zwemparadijs Tropicana"/>
    <s v="Wij willen Tropicana het subtropisch zwemparadijs van Rotterdam op een nieuwe locatie gaan bouwen."/>
    <x v="396"/>
    <n v="128"/>
    <x v="2"/>
    <x v="9"/>
    <x v="3"/>
    <n v="1462484196"/>
    <n v="1457303796"/>
    <b v="0"/>
    <n v="10"/>
    <b v="0"/>
    <s v="theater/spaces"/>
    <n v="9.8461538461538464E-5"/>
    <n v="12.8"/>
    <x v="1"/>
    <s v="spaces"/>
    <x v="2"/>
    <d v="2016-05-05T21:36:36"/>
    <x v="3120"/>
    <x v="3120"/>
    <x v="3120"/>
  </r>
  <r>
    <n v="3121"/>
    <s v="Ant Farm Theatre Project (Canceled)"/>
    <s v="I going to build a theatre for a local ant farm so that Ants can put on their theatre productions."/>
    <x v="15"/>
    <n v="10"/>
    <x v="1"/>
    <x v="5"/>
    <x v="5"/>
    <n v="1411748335"/>
    <n v="1406564335"/>
    <b v="0"/>
    <n v="1"/>
    <b v="0"/>
    <s v="theater/spaces"/>
    <n v="6.6666666666666671E-3"/>
    <n v="10"/>
    <x v="1"/>
    <s v="spaces"/>
    <x v="1"/>
    <d v="2014-09-26T16:18:55"/>
    <x v="3121"/>
    <x v="3121"/>
    <x v="3121"/>
  </r>
  <r>
    <n v="3122"/>
    <s v="be back soon (Canceled)"/>
    <s v="cancelled until further notice"/>
    <x v="212"/>
    <n v="116"/>
    <x v="1"/>
    <x v="0"/>
    <x v="0"/>
    <n v="1478733732"/>
    <n v="1478298132"/>
    <b v="0"/>
    <n v="2"/>
    <b v="0"/>
    <s v="theater/spaces"/>
    <n v="0.58291457286432158"/>
    <n v="58"/>
    <x v="1"/>
    <s v="spaces"/>
    <x v="1"/>
    <d v="2016-11-09T23:22:12"/>
    <x v="3122"/>
    <x v="3122"/>
    <x v="312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x v="0"/>
    <n v="1468108198"/>
    <n v="1465516198"/>
    <b v="0"/>
    <n v="348"/>
    <b v="0"/>
    <s v="theater/spaces"/>
    <n v="0.68153600000000003"/>
    <n v="244.80459770114942"/>
    <x v="1"/>
    <s v="spaces"/>
    <x v="1"/>
    <d v="2016-07-09T23:49:58"/>
    <x v="3123"/>
    <x v="3123"/>
    <x v="3123"/>
  </r>
  <r>
    <n v="3124"/>
    <s v="Theater &amp; Arts &amp; Day Care (Canceled)"/>
    <s v="A place where kids/ teens' dreams come true, and one finds there home without sparkly red shoes!"/>
    <x v="397"/>
    <n v="26"/>
    <x v="1"/>
    <x v="0"/>
    <x v="0"/>
    <n v="1422902601"/>
    <n v="1417718601"/>
    <b v="0"/>
    <n v="4"/>
    <b v="0"/>
    <s v="theater/spaces"/>
    <n v="3.2499999999999997E-5"/>
    <n v="6.5"/>
    <x v="1"/>
    <s v="spaces"/>
    <x v="1"/>
    <d v="2015-02-02T18:43:21"/>
    <x v="3124"/>
    <x v="3124"/>
    <x v="3124"/>
  </r>
  <r>
    <n v="3125"/>
    <s v="N/A (Canceled)"/>
    <s v="N/A"/>
    <x v="86"/>
    <n v="0"/>
    <x v="1"/>
    <x v="0"/>
    <x v="0"/>
    <n v="1452142672"/>
    <n v="1449550672"/>
    <b v="0"/>
    <n v="0"/>
    <b v="0"/>
    <s v="theater/spaces"/>
    <n v="0"/>
    <n v="0"/>
    <x v="1"/>
    <s v="spaces"/>
    <x v="1"/>
    <d v="2016-01-07T04:57:52"/>
    <x v="3125"/>
    <x v="3125"/>
    <x v="3125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x v="0"/>
    <n v="1459121162"/>
    <n v="1456532762"/>
    <b v="0"/>
    <n v="17"/>
    <b v="0"/>
    <s v="theater/spaces"/>
    <n v="4.1599999999999998E-2"/>
    <n v="61.176470588235297"/>
    <x v="1"/>
    <s v="spaces"/>
    <x v="1"/>
    <d v="2016-03-27T23:26:02"/>
    <x v="3126"/>
    <x v="3126"/>
    <x v="3126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x v="0"/>
    <n v="1425242029"/>
    <n v="1422650029"/>
    <b v="0"/>
    <n v="0"/>
    <b v="0"/>
    <s v="theater/spaces"/>
    <n v="0"/>
    <n v="0"/>
    <x v="1"/>
    <s v="spaces"/>
    <x v="1"/>
    <d v="2015-03-01T20:33:49"/>
    <x v="3127"/>
    <x v="3127"/>
    <x v="3127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x v="0"/>
    <n v="1489690141"/>
    <n v="1487101741"/>
    <b v="0"/>
    <n v="117"/>
    <b v="0"/>
    <s v="theater/plays"/>
    <n v="1.0860666666666667"/>
    <n v="139.23931623931625"/>
    <x v="1"/>
    <s v="plays"/>
    <x v="3"/>
    <d v="2017-03-16T18:49:01"/>
    <x v="3128"/>
    <x v="3128"/>
    <x v="3128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x v="0"/>
    <n v="1492542819"/>
    <n v="1489090419"/>
    <b v="0"/>
    <n v="1"/>
    <b v="0"/>
    <s v="theater/plays"/>
    <n v="8.0000000000000002E-3"/>
    <n v="10"/>
    <x v="1"/>
    <s v="plays"/>
    <x v="3"/>
    <d v="2017-04-18T19:13:39"/>
    <x v="3129"/>
    <x v="3129"/>
    <x v="3129"/>
  </r>
  <r>
    <n v="3130"/>
    <s v="MEDEA | A New Vision"/>
    <s v="A shockingly relevant modern take on a 2,000-year-old tragedy that confronts current gender politics."/>
    <x v="3"/>
    <n v="375"/>
    <x v="3"/>
    <x v="0"/>
    <x v="0"/>
    <n v="1492145940"/>
    <n v="1489504916"/>
    <b v="0"/>
    <n v="4"/>
    <b v="0"/>
    <s v="theater/plays"/>
    <n v="3.7499999999999999E-2"/>
    <n v="93.75"/>
    <x v="1"/>
    <s v="plays"/>
    <x v="3"/>
    <d v="2017-04-14T04:59:00"/>
    <x v="3130"/>
    <x v="3130"/>
    <x v="3130"/>
  </r>
  <r>
    <n v="3131"/>
    <s v="SNAKE EYES"/>
    <s v="A Staged Reading of &quot;Snake Eyes,&quot; a new play by Alex Rafala"/>
    <x v="393"/>
    <n v="645"/>
    <x v="3"/>
    <x v="0"/>
    <x v="0"/>
    <n v="1491656045"/>
    <n v="1489067645"/>
    <b v="0"/>
    <n v="12"/>
    <b v="0"/>
    <s v="theater/plays"/>
    <n v="0.15731707317073171"/>
    <n v="53.75"/>
    <x v="1"/>
    <s v="plays"/>
    <x v="3"/>
    <d v="2017-04-08T12:54:05"/>
    <x v="3131"/>
    <x v="3131"/>
    <x v="3131"/>
  </r>
  <r>
    <n v="3132"/>
    <s v="A Bite of a Snake Play"/>
    <s v="Smells Like Money, Drips Like Honey, Taste Like Mocha, Better Run AWAY"/>
    <x v="11"/>
    <n v="10"/>
    <x v="3"/>
    <x v="0"/>
    <x v="0"/>
    <n v="1492759460"/>
    <n v="1487579060"/>
    <b v="0"/>
    <n v="1"/>
    <b v="0"/>
    <s v="theater/plays"/>
    <n v="3.3333333333333332E-4"/>
    <n v="10"/>
    <x v="1"/>
    <s v="plays"/>
    <x v="3"/>
    <d v="2017-04-21T07:24:20"/>
    <x v="3132"/>
    <x v="3132"/>
    <x v="3132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x v="1"/>
    <n v="1490358834"/>
    <n v="1487770434"/>
    <b v="0"/>
    <n v="16"/>
    <b v="0"/>
    <s v="theater/plays"/>
    <n v="1.08"/>
    <n v="33.75"/>
    <x v="1"/>
    <s v="plays"/>
    <x v="3"/>
    <d v="2017-03-24T12:33:54"/>
    <x v="3133"/>
    <x v="3133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x v="1"/>
    <n v="1490631419"/>
    <n v="1488820619"/>
    <b v="0"/>
    <n v="12"/>
    <b v="0"/>
    <s v="theater/plays"/>
    <n v="0.22500000000000001"/>
    <n v="18.75"/>
    <x v="1"/>
    <s v="plays"/>
    <x v="3"/>
    <d v="2017-03-27T16:16:59"/>
    <x v="3134"/>
    <x v="3134"/>
    <x v="3134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x v="0"/>
    <n v="1491277121"/>
    <n v="1489376321"/>
    <b v="0"/>
    <n v="7"/>
    <b v="0"/>
    <s v="theater/plays"/>
    <n v="0.20849420849420849"/>
    <n v="23.142857142857142"/>
    <x v="1"/>
    <s v="plays"/>
    <x v="3"/>
    <d v="2017-04-04T03:38:41"/>
    <x v="3135"/>
    <x v="3135"/>
    <x v="3135"/>
  </r>
  <r>
    <n v="3136"/>
    <s v="Heroines"/>
    <s v="Help emberfly theatre put on their first production Heroines and pay our actors and creative team! Follow us @emberflytheatre"/>
    <x v="2"/>
    <n v="639"/>
    <x v="3"/>
    <x v="1"/>
    <x v="1"/>
    <n v="1491001140"/>
    <n v="1487847954"/>
    <b v="0"/>
    <n v="22"/>
    <b v="0"/>
    <s v="theater/plays"/>
    <n v="1.278"/>
    <n v="29.045454545454547"/>
    <x v="1"/>
    <s v="plays"/>
    <x v="3"/>
    <d v="2017-03-31T22:59:00"/>
    <x v="3136"/>
    <x v="3136"/>
    <x v="3136"/>
  </r>
  <r>
    <n v="3137"/>
    <s v="Richard III - Presented by REBATEnsemble/Theatre Off Jackson"/>
    <s v="Set in 1930s Chinatown, evocative of old world South Jackson Street during the Jazz era."/>
    <x v="15"/>
    <n v="50"/>
    <x v="3"/>
    <x v="0"/>
    <x v="0"/>
    <n v="1493838720"/>
    <n v="1489439669"/>
    <b v="0"/>
    <n v="1"/>
    <b v="0"/>
    <s v="theater/plays"/>
    <n v="3.3333333333333333E-2"/>
    <n v="50"/>
    <x v="1"/>
    <s v="plays"/>
    <x v="3"/>
    <d v="2017-05-03T19:12:00"/>
    <x v="3137"/>
    <x v="3137"/>
    <x v="3137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x v="1"/>
    <n v="1491233407"/>
    <n v="1489591807"/>
    <b v="0"/>
    <n v="0"/>
    <b v="0"/>
    <s v="theater/plays"/>
    <n v="0"/>
    <n v="0"/>
    <x v="1"/>
    <s v="plays"/>
    <x v="3"/>
    <d v="2017-04-03T15:30:07"/>
    <x v="3138"/>
    <x v="3138"/>
    <x v="3138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x v="10"/>
    <n v="1490416380"/>
    <n v="1487485760"/>
    <b v="0"/>
    <n v="6"/>
    <b v="0"/>
    <s v="theater/plays"/>
    <n v="5.3999999999999999E-2"/>
    <n v="450"/>
    <x v="1"/>
    <s v="plays"/>
    <x v="3"/>
    <d v="2017-03-25T04:33:00"/>
    <x v="3139"/>
    <x v="3139"/>
    <x v="3139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x v="3"/>
    <n v="1491581703"/>
    <n v="1488993303"/>
    <b v="0"/>
    <n v="4"/>
    <b v="0"/>
    <s v="theater/plays"/>
    <n v="9.5999999999999992E-3"/>
    <n v="24"/>
    <x v="1"/>
    <s v="plays"/>
    <x v="3"/>
    <d v="2017-04-07T16:15:03"/>
    <x v="3140"/>
    <x v="3140"/>
    <x v="3140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x v="3"/>
    <n v="1492372800"/>
    <n v="1488823488"/>
    <b v="0"/>
    <n v="8"/>
    <b v="0"/>
    <s v="theater/plays"/>
    <n v="0.51600000000000001"/>
    <n v="32.25"/>
    <x v="1"/>
    <s v="plays"/>
    <x v="3"/>
    <d v="2017-04-16T20:00:00"/>
    <x v="3141"/>
    <x v="3141"/>
    <x v="3141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x v="1"/>
    <n v="1489922339"/>
    <n v="1487333939"/>
    <b v="0"/>
    <n v="3"/>
    <b v="0"/>
    <s v="theater/plays"/>
    <n v="1.6363636363636365E-2"/>
    <n v="15"/>
    <x v="1"/>
    <s v="plays"/>
    <x v="3"/>
    <d v="2017-03-19T11:18:59"/>
    <x v="3142"/>
    <x v="3142"/>
    <x v="3142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x v="1"/>
    <n v="1491726956"/>
    <n v="1489480556"/>
    <b v="0"/>
    <n v="0"/>
    <b v="0"/>
    <s v="theater/plays"/>
    <n v="0"/>
    <n v="0"/>
    <x v="1"/>
    <s v="plays"/>
    <x v="3"/>
    <d v="2017-04-09T08:35:56"/>
    <x v="3143"/>
    <x v="3143"/>
    <x v="3143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x v="0"/>
    <n v="1489903200"/>
    <n v="1488459307"/>
    <b v="0"/>
    <n v="30"/>
    <b v="0"/>
    <s v="theater/plays"/>
    <n v="0.754"/>
    <n v="251.33333333333334"/>
    <x v="1"/>
    <s v="plays"/>
    <x v="3"/>
    <d v="2017-03-19T06:00:00"/>
    <x v="3144"/>
    <x v="3144"/>
    <x v="3144"/>
  </r>
  <r>
    <n v="3145"/>
    <s v="Arlington's 1st Dinner Theatre"/>
    <s v="Dominion Theatre Company is the first community dinner theatre  to be established in Arlington TX."/>
    <x v="31"/>
    <n v="0"/>
    <x v="3"/>
    <x v="0"/>
    <x v="0"/>
    <n v="1490659134"/>
    <n v="1485478734"/>
    <b v="0"/>
    <n v="0"/>
    <b v="0"/>
    <s v="theater/plays"/>
    <n v="0"/>
    <n v="0"/>
    <x v="1"/>
    <s v="plays"/>
    <x v="3"/>
    <d v="2017-03-27T23:58:54"/>
    <x v="3145"/>
    <x v="3145"/>
    <x v="3145"/>
  </r>
  <r>
    <n v="3146"/>
    <s v="SoÃ±Ã© una ciudad amurallada"/>
    <s v="Somos... Podemos... Amamos... Nuestra muralla, nuestra utopÃ­a. Que el amor sea el lÃ­mite"/>
    <x v="63"/>
    <n v="5250"/>
    <x v="3"/>
    <x v="14"/>
    <x v="10"/>
    <n v="1492356166"/>
    <n v="1488471766"/>
    <b v="0"/>
    <n v="12"/>
    <b v="0"/>
    <s v="theater/plays"/>
    <n v="0.105"/>
    <n v="437.5"/>
    <x v="1"/>
    <s v="plays"/>
    <x v="3"/>
    <d v="2017-04-16T15:22:46"/>
    <x v="3146"/>
    <x v="3146"/>
    <x v="31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x v="0"/>
    <n v="1415319355"/>
    <n v="1411859755"/>
    <b v="1"/>
    <n v="213"/>
    <b v="1"/>
    <s v="theater/plays"/>
    <n v="1.1752499999999999"/>
    <n v="110.35211267605634"/>
    <x v="1"/>
    <s v="plays"/>
    <x v="0"/>
    <d v="2014-11-07T00:15:55"/>
    <x v="3147"/>
    <x v="3147"/>
    <x v="3147"/>
  </r>
  <r>
    <n v="3148"/>
    <s v="The Aurora Project: A Sci-Fi Epic by Bella Poynton"/>
    <s v="Help fund The Aurora Project, an immersive science fiction epic."/>
    <x v="40"/>
    <n v="2361"/>
    <x v="0"/>
    <x v="0"/>
    <x v="0"/>
    <n v="1412136000"/>
    <n v="1410278284"/>
    <b v="1"/>
    <n v="57"/>
    <b v="1"/>
    <s v="theater/plays"/>
    <n v="1.3116666666666668"/>
    <n v="41.421052631578945"/>
    <x v="1"/>
    <s v="plays"/>
    <x v="0"/>
    <d v="2014-10-01T04:00:00"/>
    <x v="3148"/>
    <x v="3148"/>
    <x v="3148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x v="0"/>
    <n v="1354845600"/>
    <n v="1352766300"/>
    <b v="1"/>
    <n v="25"/>
    <b v="1"/>
    <s v="theater/plays"/>
    <n v="1.04"/>
    <n v="52"/>
    <x v="1"/>
    <s v="plays"/>
    <x v="0"/>
    <d v="2012-12-07T02:00:00"/>
    <x v="3149"/>
    <x v="3149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x v="0"/>
    <n v="1295928000"/>
    <n v="1288160403"/>
    <b v="1"/>
    <n v="104"/>
    <b v="1"/>
    <s v="theater/plays"/>
    <n v="1.01"/>
    <n v="33.990384615384613"/>
    <x v="1"/>
    <s v="plays"/>
    <x v="0"/>
    <d v="2011-01-25T04:00:00"/>
    <x v="3150"/>
    <x v="3150"/>
    <x v="3150"/>
  </r>
  <r>
    <n v="3151"/>
    <s v="&quot;The Holiday Bug&quot; 2014 Puppet Show"/>
    <s v="A Multi-Media Puppet Show, with large cable control puppets to tell a hilarious story for all ages."/>
    <x v="8"/>
    <n v="3514"/>
    <x v="0"/>
    <x v="0"/>
    <x v="0"/>
    <n v="1410379774"/>
    <n v="1407787774"/>
    <b v="1"/>
    <n v="34"/>
    <b v="1"/>
    <s v="theater/plays"/>
    <n v="1.004"/>
    <n v="103.35294117647059"/>
    <x v="1"/>
    <s v="plays"/>
    <x v="0"/>
    <d v="2014-09-10T20:09:34"/>
    <x v="3151"/>
    <x v="3151"/>
    <x v="3151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x v="1"/>
    <n v="1383425367"/>
    <n v="1380833367"/>
    <b v="1"/>
    <n v="67"/>
    <b v="1"/>
    <s v="theater/plays"/>
    <n v="1.0595454545454546"/>
    <n v="34.791044776119406"/>
    <x v="1"/>
    <s v="plays"/>
    <x v="0"/>
    <d v="2013-11-02T20:49:27"/>
    <x v="3152"/>
    <x v="3152"/>
    <x v="3152"/>
  </r>
  <r>
    <n v="3153"/>
    <s v="Terminator the Second"/>
    <s v="A stage production of Terminator 2: Judgment Day, composed entirely of the words of William Shakespeare"/>
    <x v="9"/>
    <n v="10067.5"/>
    <x v="0"/>
    <x v="0"/>
    <x v="0"/>
    <n v="1304225940"/>
    <n v="1301542937"/>
    <b v="1"/>
    <n v="241"/>
    <b v="1"/>
    <s v="theater/plays"/>
    <n v="3.3558333333333334"/>
    <n v="41.773858921161825"/>
    <x v="1"/>
    <s v="plays"/>
    <x v="0"/>
    <d v="2011-05-01T04:59:00"/>
    <x v="3153"/>
    <x v="3153"/>
    <x v="3153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x v="0"/>
    <n v="1333310458"/>
    <n v="1330722058"/>
    <b v="1"/>
    <n v="123"/>
    <b v="1"/>
    <s v="theater/plays"/>
    <n v="1.1292857142857142"/>
    <n v="64.268292682926827"/>
    <x v="1"/>
    <s v="plays"/>
    <x v="0"/>
    <d v="2012-04-01T20:00:58"/>
    <x v="3154"/>
    <x v="3154"/>
    <x v="3154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x v="1"/>
    <n v="1356004725"/>
    <n v="1353412725"/>
    <b v="1"/>
    <n v="302"/>
    <b v="1"/>
    <s v="theater/plays"/>
    <n v="1.885046"/>
    <n v="31.209370860927152"/>
    <x v="1"/>
    <s v="plays"/>
    <x v="0"/>
    <d v="2012-12-20T11:58:45"/>
    <x v="3155"/>
    <x v="3155"/>
    <x v="315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x v="0"/>
    <n v="1338591144"/>
    <n v="1335567144"/>
    <b v="1"/>
    <n v="89"/>
    <b v="1"/>
    <s v="theater/plays"/>
    <n v="1.0181818181818181"/>
    <n v="62.921348314606739"/>
    <x v="1"/>
    <s v="plays"/>
    <x v="0"/>
    <d v="2012-06-01T22:52:24"/>
    <x v="3156"/>
    <x v="3156"/>
    <x v="3156"/>
  </r>
  <r>
    <n v="3157"/>
    <s v="Summer FourPlay"/>
    <s v="Four Directors.  Four One Acts.  Four Genres.  For You."/>
    <x v="23"/>
    <n v="4040"/>
    <x v="0"/>
    <x v="0"/>
    <x v="0"/>
    <n v="1405746000"/>
    <n v="1404932105"/>
    <b v="1"/>
    <n v="41"/>
    <b v="1"/>
    <s v="theater/plays"/>
    <n v="1.01"/>
    <n v="98.536585365853654"/>
    <x v="1"/>
    <s v="plays"/>
    <x v="0"/>
    <d v="2014-07-19T05:00:00"/>
    <x v="3157"/>
    <x v="3157"/>
    <x v="3157"/>
  </r>
  <r>
    <n v="3158"/>
    <s v="Nursery Crimes"/>
    <s v="A 40s crime-noir play using nursery rhyme characters."/>
    <x v="10"/>
    <n v="5700"/>
    <x v="0"/>
    <x v="0"/>
    <x v="0"/>
    <n v="1374523752"/>
    <n v="1371931752"/>
    <b v="1"/>
    <n v="69"/>
    <b v="1"/>
    <s v="theater/plays"/>
    <n v="1.1399999999999999"/>
    <n v="82.608695652173907"/>
    <x v="1"/>
    <s v="plays"/>
    <x v="0"/>
    <d v="2013-07-22T20:09:12"/>
    <x v="3158"/>
    <x v="3158"/>
    <x v="3158"/>
  </r>
  <r>
    <n v="3159"/>
    <s v="Waxwing: A New Play"/>
    <s v="WAXWING is an exciting new world premiere of mythic (perhaps even apocalyptic!) proportions."/>
    <x v="15"/>
    <n v="2002.22"/>
    <x v="0"/>
    <x v="0"/>
    <x v="0"/>
    <n v="1326927600"/>
    <n v="1323221761"/>
    <b v="1"/>
    <n v="52"/>
    <b v="1"/>
    <s v="theater/plays"/>
    <n v="1.3348133333333334"/>
    <n v="38.504230769230773"/>
    <x v="1"/>
    <s v="plays"/>
    <x v="0"/>
    <d v="2012-01-18T23:00:00"/>
    <x v="3159"/>
    <x v="3159"/>
    <x v="3159"/>
  </r>
  <r>
    <n v="3160"/>
    <s v="We Play Chekhov"/>
    <s v="Two stories by Anton Chekhov adapted for the stage and performed back-to-back in a stunning live theatrical performance."/>
    <x v="37"/>
    <n v="4569"/>
    <x v="0"/>
    <x v="0"/>
    <x v="0"/>
    <n v="1407905940"/>
    <n v="1405923687"/>
    <b v="1"/>
    <n v="57"/>
    <b v="1"/>
    <s v="theater/plays"/>
    <n v="1.0153333333333334"/>
    <n v="80.15789473684211"/>
    <x v="1"/>
    <s v="plays"/>
    <x v="0"/>
    <d v="2014-08-13T04:59:00"/>
    <x v="3160"/>
    <x v="3160"/>
    <x v="3160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x v="1"/>
    <n v="1413377522"/>
    <n v="1410785522"/>
    <b v="1"/>
    <n v="74"/>
    <b v="1"/>
    <s v="theater/plays"/>
    <n v="1.0509999999999999"/>
    <n v="28.405405405405407"/>
    <x v="1"/>
    <s v="plays"/>
    <x v="0"/>
    <d v="2014-10-15T12:52:02"/>
    <x v="3161"/>
    <x v="3161"/>
    <x v="3161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x v="0"/>
    <n v="1404698400"/>
    <n v="1402331262"/>
    <b v="1"/>
    <n v="63"/>
    <b v="1"/>
    <s v="theater/plays"/>
    <n v="1.2715000000000001"/>
    <n v="80.730158730158735"/>
    <x v="1"/>
    <s v="plays"/>
    <x v="0"/>
    <d v="2014-07-07T02:00:00"/>
    <x v="3162"/>
    <x v="3162"/>
    <x v="3162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x v="0"/>
    <n v="1402855525"/>
    <n v="1400263525"/>
    <b v="1"/>
    <n v="72"/>
    <b v="1"/>
    <s v="theater/plays"/>
    <n v="1.1115384615384616"/>
    <n v="200.69444444444446"/>
    <x v="1"/>
    <s v="plays"/>
    <x v="0"/>
    <d v="2014-06-15T18:05:25"/>
    <x v="3163"/>
    <x v="3163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x v="0"/>
    <n v="1402341615"/>
    <n v="1399490415"/>
    <b v="1"/>
    <n v="71"/>
    <b v="1"/>
    <s v="theater/plays"/>
    <n v="1.0676000000000001"/>
    <n v="37.591549295774648"/>
    <x v="1"/>
    <s v="plays"/>
    <x v="0"/>
    <d v="2014-06-09T19:20:15"/>
    <x v="3164"/>
    <x v="3164"/>
    <x v="3164"/>
  </r>
  <r>
    <n v="3165"/>
    <s v="THE MOON PLAY"/>
    <s v="THE MOON PLAY is a new play written by Carolyn Gilliam. The play follows an astronaut on the moon who has lost his reason to explore."/>
    <x v="47"/>
    <n v="1220"/>
    <x v="0"/>
    <x v="0"/>
    <x v="0"/>
    <n v="1304395140"/>
    <n v="1302493760"/>
    <b v="1"/>
    <n v="21"/>
    <b v="1"/>
    <s v="theater/plays"/>
    <n v="1.6266666666666667"/>
    <n v="58.095238095238095"/>
    <x v="1"/>
    <s v="plays"/>
    <x v="0"/>
    <d v="2011-05-03T03:59:00"/>
    <x v="3165"/>
    <x v="3165"/>
    <x v="3165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x v="0"/>
    <n v="1416988740"/>
    <n v="1414514153"/>
    <b v="1"/>
    <n v="930"/>
    <b v="1"/>
    <s v="theater/plays"/>
    <n v="1.6022808571428573"/>
    <n v="60.300892473118282"/>
    <x v="1"/>
    <s v="plays"/>
    <x v="0"/>
    <d v="2014-11-26T07:59:00"/>
    <x v="3166"/>
    <x v="3166"/>
    <x v="3166"/>
  </r>
  <r>
    <n v="3167"/>
    <s v="Destiny is Judd Nelson: a new play at FringeNYC"/>
    <s v="What is destiny? Explore it with us this August at FringeNYC."/>
    <x v="9"/>
    <n v="3485"/>
    <x v="0"/>
    <x v="0"/>
    <x v="0"/>
    <n v="1406952781"/>
    <n v="1405743181"/>
    <b v="1"/>
    <n v="55"/>
    <b v="1"/>
    <s v="theater/plays"/>
    <n v="1.1616666666666666"/>
    <n v="63.363636363636367"/>
    <x v="1"/>
    <s v="plays"/>
    <x v="0"/>
    <d v="2014-08-02T04:13:01"/>
    <x v="3167"/>
    <x v="3167"/>
    <x v="3167"/>
  </r>
  <r>
    <n v="3168"/>
    <s v="Cosmicomics"/>
    <s v="A dazzling aerial show that brings to life the whimsical and romantic short stories of beloved fantasy author Italo Calvino."/>
    <x v="30"/>
    <n v="3105"/>
    <x v="0"/>
    <x v="0"/>
    <x v="0"/>
    <n v="1402696800"/>
    <n v="1399948353"/>
    <b v="1"/>
    <n v="61"/>
    <b v="1"/>
    <s v="theater/plays"/>
    <n v="1.242"/>
    <n v="50.901639344262293"/>
    <x v="1"/>
    <s v="plays"/>
    <x v="0"/>
    <d v="2014-06-13T22:00:00"/>
    <x v="3168"/>
    <x v="3168"/>
    <x v="3168"/>
  </r>
  <r>
    <n v="3169"/>
    <s v="The Window"/>
    <s v="We're bringing The Window to the Cherry Lane Theater in January 2014."/>
    <x v="6"/>
    <n v="8241"/>
    <x v="0"/>
    <x v="0"/>
    <x v="0"/>
    <n v="1386910740"/>
    <n v="1384364561"/>
    <b v="1"/>
    <n v="82"/>
    <b v="1"/>
    <s v="theater/plays"/>
    <n v="1.030125"/>
    <n v="100.5"/>
    <x v="1"/>
    <s v="plays"/>
    <x v="0"/>
    <d v="2013-12-13T04:59:00"/>
    <x v="3169"/>
    <x v="3169"/>
    <x v="3169"/>
  </r>
  <r>
    <n v="3170"/>
    <s v="Ain't She Brave FringeNYC 2014 Project"/>
    <s v="An emotionally-charged journey through the history of black women in America told in reverse."/>
    <x v="13"/>
    <n v="2245"/>
    <x v="0"/>
    <x v="0"/>
    <x v="0"/>
    <n v="1404273600"/>
    <n v="1401414944"/>
    <b v="1"/>
    <n v="71"/>
    <b v="1"/>
    <s v="theater/plays"/>
    <n v="1.1225000000000001"/>
    <n v="31.619718309859156"/>
    <x v="1"/>
    <s v="plays"/>
    <x v="0"/>
    <d v="2014-07-02T04:00:00"/>
    <x v="3170"/>
    <x v="3170"/>
    <x v="317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x v="1"/>
    <n v="1462545358"/>
    <n v="1459953358"/>
    <b v="1"/>
    <n v="117"/>
    <b v="1"/>
    <s v="theater/plays"/>
    <n v="1.0881428571428571"/>
    <n v="65.102564102564102"/>
    <x v="1"/>
    <s v="plays"/>
    <x v="0"/>
    <d v="2016-05-06T14:35:58"/>
    <x v="3171"/>
    <x v="3171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x v="0"/>
    <n v="1329240668"/>
    <n v="1326648668"/>
    <b v="1"/>
    <n v="29"/>
    <b v="1"/>
    <s v="theater/plays"/>
    <n v="1.1499999999999999"/>
    <n v="79.310344827586206"/>
    <x v="1"/>
    <s v="plays"/>
    <x v="0"/>
    <d v="2012-02-14T17:31:08"/>
    <x v="3172"/>
    <x v="3172"/>
    <x v="3172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x v="0"/>
    <n v="1411765492"/>
    <n v="1409173492"/>
    <b v="1"/>
    <n v="74"/>
    <b v="1"/>
    <s v="theater/plays"/>
    <n v="1.03"/>
    <n v="139.18918918918919"/>
    <x v="1"/>
    <s v="plays"/>
    <x v="0"/>
    <d v="2014-09-26T21:04:52"/>
    <x v="3173"/>
    <x v="3173"/>
    <x v="3173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x v="0"/>
    <n v="1408999508"/>
    <n v="1407789908"/>
    <b v="1"/>
    <n v="23"/>
    <b v="1"/>
    <s v="theater/plays"/>
    <n v="1.0113333333333334"/>
    <n v="131.91304347826087"/>
    <x v="1"/>
    <s v="plays"/>
    <x v="0"/>
    <d v="2014-08-25T20:45:08"/>
    <x v="3174"/>
    <x v="3174"/>
    <x v="3174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x v="0"/>
    <n v="1297977427"/>
    <n v="1292793427"/>
    <b v="1"/>
    <n v="60"/>
    <b v="1"/>
    <s v="theater/plays"/>
    <n v="1.0955999999999999"/>
    <n v="91.3"/>
    <x v="1"/>
    <s v="plays"/>
    <x v="0"/>
    <d v="2011-02-17T21:17:07"/>
    <x v="3175"/>
    <x v="3175"/>
    <x v="3175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x v="0"/>
    <n v="1376838000"/>
    <n v="1374531631"/>
    <b v="1"/>
    <n v="55"/>
    <b v="1"/>
    <s v="theater/plays"/>
    <n v="1.148421052631579"/>
    <n v="39.672727272727272"/>
    <x v="1"/>
    <s v="plays"/>
    <x v="0"/>
    <d v="2013-08-18T15:00:00"/>
    <x v="3176"/>
    <x v="3176"/>
    <x v="317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x v="0"/>
    <n v="1403366409"/>
    <n v="1400774409"/>
    <b v="1"/>
    <n v="51"/>
    <b v="1"/>
    <s v="theater/plays"/>
    <n v="1.1739999999999999"/>
    <n v="57.549019607843135"/>
    <x v="1"/>
    <s v="plays"/>
    <x v="0"/>
    <d v="2014-06-21T16:00:09"/>
    <x v="3177"/>
    <x v="3177"/>
    <x v="3177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x v="1"/>
    <n v="1405521075"/>
    <n v="1402929075"/>
    <b v="1"/>
    <n v="78"/>
    <b v="1"/>
    <s v="theater/plays"/>
    <n v="1.7173333333333334"/>
    <n v="33.025641025641029"/>
    <x v="1"/>
    <s v="plays"/>
    <x v="0"/>
    <d v="2014-07-16T14:31:15"/>
    <x v="3178"/>
    <x v="3178"/>
    <x v="3178"/>
  </r>
  <r>
    <n v="3179"/>
    <s v="I Do Wonder"/>
    <s v="A Sci-fi play in several vignettes that will narrate an alternate history in the mid-20th century."/>
    <x v="285"/>
    <n v="4794.82"/>
    <x v="0"/>
    <x v="0"/>
    <x v="0"/>
    <n v="1367859071"/>
    <n v="1365699071"/>
    <b v="1"/>
    <n v="62"/>
    <b v="1"/>
    <s v="theater/plays"/>
    <n v="1.1416238095238094"/>
    <n v="77.335806451612896"/>
    <x v="1"/>
    <s v="plays"/>
    <x v="0"/>
    <d v="2013-05-06T16:51:11"/>
    <x v="3179"/>
    <x v="3179"/>
    <x v="3179"/>
  </r>
  <r>
    <n v="3180"/>
    <s v="Glass Mountain: An Original Fairytale"/>
    <s v="A new tale of witches, fairies, cat-hunters and and bone-boilers from London theatre company Broken Glass."/>
    <x v="38"/>
    <n v="1437"/>
    <x v="0"/>
    <x v="1"/>
    <x v="1"/>
    <n v="1403258049"/>
    <n v="1400666049"/>
    <b v="1"/>
    <n v="45"/>
    <b v="1"/>
    <s v="theater/plays"/>
    <n v="1.1975"/>
    <n v="31.933333333333334"/>
    <x v="1"/>
    <s v="plays"/>
    <x v="0"/>
    <d v="2014-06-20T09:54:09"/>
    <x v="3180"/>
    <x v="3180"/>
    <x v="3180"/>
  </r>
  <r>
    <n v="3181"/>
    <s v="ENDURING SONG"/>
    <s v="ENDURING SONG by award-winning Bear Trap Theatre, is a sweeping historical epic about love, loss and family set in the First Crusade."/>
    <x v="2"/>
    <n v="545"/>
    <x v="0"/>
    <x v="1"/>
    <x v="1"/>
    <n v="1402848000"/>
    <n v="1400570787"/>
    <b v="1"/>
    <n v="15"/>
    <b v="1"/>
    <s v="theater/plays"/>
    <n v="1.0900000000000001"/>
    <n v="36.333333333333336"/>
    <x v="1"/>
    <s v="plays"/>
    <x v="0"/>
    <d v="2014-06-15T16:00:00"/>
    <x v="3181"/>
    <x v="3181"/>
    <x v="3181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x v="0"/>
    <n v="1328029200"/>
    <n v="1323211621"/>
    <b v="1"/>
    <n v="151"/>
    <b v="1"/>
    <s v="theater/plays"/>
    <n v="1.0088571428571429"/>
    <n v="46.768211920529801"/>
    <x v="1"/>
    <s v="plays"/>
    <x v="0"/>
    <d v="2012-01-31T17:00:00"/>
    <x v="3182"/>
    <x v="3182"/>
    <x v="3182"/>
  </r>
  <r>
    <n v="3183"/>
    <s v="The Seagull on The River"/>
    <s v="Anton Chekhov's The Seagull. An outdoor Amphitheater in Manhattan. Trees. A River. Daybreak."/>
    <x v="30"/>
    <n v="2725"/>
    <x v="0"/>
    <x v="0"/>
    <x v="0"/>
    <n v="1377284669"/>
    <n v="1375729469"/>
    <b v="1"/>
    <n v="68"/>
    <b v="1"/>
    <s v="theater/plays"/>
    <n v="1.0900000000000001"/>
    <n v="40.073529411764703"/>
    <x v="1"/>
    <s v="plays"/>
    <x v="0"/>
    <d v="2013-08-23T19:04:29"/>
    <x v="3183"/>
    <x v="3183"/>
    <x v="3183"/>
  </r>
  <r>
    <n v="3184"/>
    <s v="Equus at Frenetic Theatre"/>
    <s v="Equus is the story of a psychiatrist treating a teenaged boy who blinds six horses with a metal spike."/>
    <x v="270"/>
    <n v="4610"/>
    <x v="0"/>
    <x v="0"/>
    <x v="0"/>
    <n v="1404258631"/>
    <n v="1401666631"/>
    <b v="1"/>
    <n v="46"/>
    <b v="1"/>
    <s v="theater/plays"/>
    <n v="1.0720930232558139"/>
    <n v="100.21739130434783"/>
    <x v="1"/>
    <s v="plays"/>
    <x v="0"/>
    <d v="2014-07-01T23:50:31"/>
    <x v="3184"/>
    <x v="3184"/>
    <x v="3184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x v="1"/>
    <n v="1405553241"/>
    <n v="1404948441"/>
    <b v="1"/>
    <n v="24"/>
    <b v="1"/>
    <s v="theater/plays"/>
    <n v="1"/>
    <n v="41.666666666666664"/>
    <x v="1"/>
    <s v="plays"/>
    <x v="0"/>
    <d v="2014-07-16T23:27:21"/>
    <x v="3185"/>
    <x v="3185"/>
    <x v="3185"/>
  </r>
  <r>
    <n v="3186"/>
    <s v="Honest"/>
    <s v="Honest is an exciting and dark new play by Bristol based writer Alice Nicholas, touring the South of England and London this October."/>
    <x v="50"/>
    <n v="3270"/>
    <x v="0"/>
    <x v="1"/>
    <x v="1"/>
    <n v="1410901200"/>
    <n v="1408313438"/>
    <b v="1"/>
    <n v="70"/>
    <b v="1"/>
    <s v="theater/plays"/>
    <n v="1.0218750000000001"/>
    <n v="46.714285714285715"/>
    <x v="1"/>
    <s v="plays"/>
    <x v="0"/>
    <d v="2014-09-16T21:00:00"/>
    <x v="3186"/>
    <x v="3186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x v="0"/>
    <n v="1407167973"/>
    <n v="1405439973"/>
    <b v="1"/>
    <n v="244"/>
    <b v="1"/>
    <s v="theater/plays"/>
    <n v="1.1629333333333334"/>
    <n v="71.491803278688522"/>
    <x v="1"/>
    <s v="plays"/>
    <x v="0"/>
    <d v="2014-08-04T15:59:33"/>
    <x v="3187"/>
    <x v="3187"/>
    <x v="3187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x v="1"/>
    <n v="1433930302"/>
    <n v="1432115902"/>
    <b v="0"/>
    <n v="9"/>
    <b v="0"/>
    <s v="theater/musical"/>
    <n v="0.65"/>
    <n v="14.444444444444445"/>
    <x v="1"/>
    <s v="musical"/>
    <x v="2"/>
    <d v="2015-06-10T09:58:22"/>
    <x v="3188"/>
    <x v="3188"/>
    <x v="3188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x v="9"/>
    <n v="1432455532"/>
    <n v="1429863532"/>
    <b v="0"/>
    <n v="19"/>
    <b v="0"/>
    <s v="theater/musical"/>
    <n v="0.12327272727272727"/>
    <n v="356.84210526315792"/>
    <x v="1"/>
    <s v="musical"/>
    <x v="2"/>
    <d v="2015-05-24T08:18:52"/>
    <x v="3189"/>
    <x v="3189"/>
    <x v="3189"/>
  </r>
  <r>
    <n v="3190"/>
    <s v="Call It A Day Productions - THE LIFE"/>
    <s v="Call It A Day Productions is putting on their first full production in December and every little bit helps!"/>
    <x v="23"/>
    <n v="0"/>
    <x v="2"/>
    <x v="5"/>
    <x v="5"/>
    <n v="1481258275"/>
    <n v="1478662675"/>
    <b v="0"/>
    <n v="0"/>
    <b v="0"/>
    <s v="theater/musical"/>
    <n v="0"/>
    <n v="0"/>
    <x v="1"/>
    <s v="musical"/>
    <x v="2"/>
    <d v="2016-12-09T04:37:55"/>
    <x v="3190"/>
    <x v="3190"/>
    <x v="3190"/>
  </r>
  <r>
    <n v="3191"/>
    <s v="Decree 770: Europa"/>
    <s v="A brand new musical about the ban of contraception and abortion in Romania and the revolution that ended it all in 1989."/>
    <x v="192"/>
    <n v="151"/>
    <x v="2"/>
    <x v="0"/>
    <x v="0"/>
    <n v="1471370869"/>
    <n v="1466186869"/>
    <b v="0"/>
    <n v="4"/>
    <b v="0"/>
    <s v="theater/musical"/>
    <n v="4.0266666666666666E-2"/>
    <n v="37.75"/>
    <x v="1"/>
    <s v="musical"/>
    <x v="2"/>
    <d v="2016-08-16T18:07:49"/>
    <x v="3191"/>
    <x v="3191"/>
    <x v="3191"/>
  </r>
  <r>
    <n v="3192"/>
    <s v="Arts in Conflict"/>
    <s v="This project challenges social issues affecting young people in areas of deprivation within the Belfast area (Northern Ireland)."/>
    <x v="3"/>
    <n v="102"/>
    <x v="2"/>
    <x v="1"/>
    <x v="1"/>
    <n v="1425160800"/>
    <n v="1421274859"/>
    <b v="0"/>
    <n v="8"/>
    <b v="0"/>
    <s v="theater/musical"/>
    <n v="1.0200000000000001E-2"/>
    <n v="12.75"/>
    <x v="1"/>
    <s v="musical"/>
    <x v="2"/>
    <d v="2015-02-28T22:00:00"/>
    <x v="3192"/>
    <x v="3192"/>
    <x v="3192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x v="1"/>
    <n v="1424474056"/>
    <n v="1420586056"/>
    <b v="0"/>
    <n v="24"/>
    <b v="0"/>
    <s v="theater/musical"/>
    <n v="0.1174"/>
    <n v="24.458333333333332"/>
    <x v="1"/>
    <s v="musical"/>
    <x v="2"/>
    <d v="2015-02-20T23:14:16"/>
    <x v="3193"/>
    <x v="3193"/>
    <x v="3193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x v="0"/>
    <n v="1437960598"/>
    <n v="1435368598"/>
    <b v="0"/>
    <n v="0"/>
    <b v="0"/>
    <s v="theater/musical"/>
    <n v="0"/>
    <n v="0"/>
    <x v="1"/>
    <s v="musical"/>
    <x v="2"/>
    <d v="2015-07-27T01:29:58"/>
    <x v="3194"/>
    <x v="3194"/>
    <x v="3194"/>
  </r>
  <r>
    <n v="3195"/>
    <s v="Emerson Sings!"/>
    <s v="Emerson Sings is the first cabaret to celebrate the work of up and coming musical theater composers who are alumni of Emerson College."/>
    <x v="8"/>
    <n v="2070"/>
    <x v="2"/>
    <x v="0"/>
    <x v="0"/>
    <n v="1423750542"/>
    <n v="1421158542"/>
    <b v="0"/>
    <n v="39"/>
    <b v="0"/>
    <s v="theater/musical"/>
    <n v="0.59142857142857141"/>
    <n v="53.07692307692308"/>
    <x v="1"/>
    <s v="musical"/>
    <x v="2"/>
    <d v="2015-02-12T14:15:42"/>
    <x v="3195"/>
    <x v="3195"/>
    <x v="3195"/>
  </r>
  <r>
    <n v="3196"/>
    <s v="Our Modern Lives"/>
    <s v="Help five college students as they journey to bring their groundbreaking new musical &quot;Our Modern Lives&quot; to Broadway!"/>
    <x v="399"/>
    <n v="1800"/>
    <x v="2"/>
    <x v="0"/>
    <x v="0"/>
    <n v="1438437600"/>
    <n v="1433254875"/>
    <b v="0"/>
    <n v="6"/>
    <b v="0"/>
    <s v="theater/musical"/>
    <n v="5.9999999999999995E-4"/>
    <n v="300"/>
    <x v="1"/>
    <s v="musical"/>
    <x v="2"/>
    <d v="2015-08-01T14:00:00"/>
    <x v="3196"/>
    <x v="3196"/>
    <x v="3196"/>
  </r>
  <r>
    <n v="3197"/>
    <s v="Mirror, mirror on the wall"/>
    <s v="This years most important stage project for young artists in our region. www.ungespor.no"/>
    <x v="3"/>
    <n v="1145"/>
    <x v="2"/>
    <x v="10"/>
    <x v="8"/>
    <n v="1423050618"/>
    <n v="1420458618"/>
    <b v="0"/>
    <n v="4"/>
    <b v="0"/>
    <s v="theater/musical"/>
    <n v="0.1145"/>
    <n v="286.25"/>
    <x v="1"/>
    <s v="musical"/>
    <x v="2"/>
    <d v="2015-02-04T11:50:18"/>
    <x v="3197"/>
    <x v="3197"/>
    <x v="3197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x v="7"/>
    <n v="1424081477"/>
    <n v="1420798277"/>
    <b v="0"/>
    <n v="3"/>
    <b v="0"/>
    <s v="theater/musical"/>
    <n v="3.6666666666666666E-3"/>
    <n v="36.666666666666664"/>
    <x v="1"/>
    <s v="musical"/>
    <x v="2"/>
    <d v="2015-02-16T10:11:17"/>
    <x v="3198"/>
    <x v="3198"/>
    <x v="3198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x v="0"/>
    <n v="1410037200"/>
    <n v="1407435418"/>
    <b v="0"/>
    <n v="53"/>
    <b v="0"/>
    <s v="theater/musical"/>
    <n v="0.52159999999999995"/>
    <n v="49.20754716981132"/>
    <x v="1"/>
    <s v="musical"/>
    <x v="2"/>
    <d v="2014-09-06T21:00:00"/>
    <x v="3199"/>
    <x v="3199"/>
    <x v="3199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x v="0"/>
    <n v="1461994440"/>
    <n v="1459410101"/>
    <b v="0"/>
    <n v="1"/>
    <b v="0"/>
    <s v="theater/musical"/>
    <n v="2.0000000000000002E-5"/>
    <n v="1"/>
    <x v="1"/>
    <s v="musical"/>
    <x v="2"/>
    <d v="2016-04-30T05:34:00"/>
    <x v="3200"/>
    <x v="3200"/>
    <x v="320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x v="1"/>
    <n v="1409509477"/>
    <n v="1407695077"/>
    <b v="0"/>
    <n v="2"/>
    <b v="0"/>
    <s v="theater/musical"/>
    <n v="1.2500000000000001E-2"/>
    <n v="12.5"/>
    <x v="1"/>
    <s v="musical"/>
    <x v="2"/>
    <d v="2014-08-31T18:24:37"/>
    <x v="3201"/>
    <x v="3201"/>
    <x v="3201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x v="0"/>
    <n v="1450072740"/>
    <n v="1445027346"/>
    <b v="0"/>
    <n v="25"/>
    <b v="0"/>
    <s v="theater/musical"/>
    <n v="0.54520000000000002"/>
    <n v="109.04"/>
    <x v="1"/>
    <s v="musical"/>
    <x v="2"/>
    <d v="2015-12-14T05:59:00"/>
    <x v="3202"/>
    <x v="3202"/>
    <x v="3202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x v="0"/>
    <n v="1443224622"/>
    <n v="1440632622"/>
    <b v="0"/>
    <n v="6"/>
    <b v="0"/>
    <s v="theater/musical"/>
    <n v="0.25"/>
    <n v="41.666666666666664"/>
    <x v="1"/>
    <s v="musical"/>
    <x v="2"/>
    <d v="2015-09-25T23:43:42"/>
    <x v="3203"/>
    <x v="3203"/>
    <x v="3203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x v="0"/>
    <n v="1437149640"/>
    <n v="1434558479"/>
    <b v="0"/>
    <n v="0"/>
    <b v="0"/>
    <s v="theater/musical"/>
    <n v="0"/>
    <n v="0"/>
    <x v="1"/>
    <s v="musical"/>
    <x v="2"/>
    <d v="2015-07-17T16:14:00"/>
    <x v="3204"/>
    <x v="3204"/>
    <x v="3204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x v="1"/>
    <n v="1430470772"/>
    <n v="1427878772"/>
    <b v="0"/>
    <n v="12"/>
    <b v="0"/>
    <s v="theater/musical"/>
    <n v="3.4125000000000003E-2"/>
    <n v="22.75"/>
    <x v="1"/>
    <s v="musical"/>
    <x v="2"/>
    <d v="2015-05-01T08:59:32"/>
    <x v="3205"/>
    <x v="3205"/>
    <x v="3205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x v="0"/>
    <n v="1442644651"/>
    <n v="1440052651"/>
    <b v="0"/>
    <n v="0"/>
    <b v="0"/>
    <s v="theater/musical"/>
    <n v="0"/>
    <n v="0"/>
    <x v="1"/>
    <s v="musical"/>
    <x v="2"/>
    <d v="2015-09-19T06:37:31"/>
    <x v="3206"/>
    <x v="3206"/>
    <x v="3206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x v="0"/>
    <n v="1429767607"/>
    <n v="1424587207"/>
    <b v="0"/>
    <n v="36"/>
    <b v="0"/>
    <s v="theater/musical"/>
    <n v="0.46363636363636362"/>
    <n v="70.833333333333329"/>
    <x v="1"/>
    <s v="musical"/>
    <x v="2"/>
    <d v="2015-04-23T05:40:07"/>
    <x v="3207"/>
    <x v="3207"/>
    <x v="32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x v="0"/>
    <n v="1406557877"/>
    <n v="1404743477"/>
    <b v="1"/>
    <n v="82"/>
    <b v="1"/>
    <s v="theater/plays"/>
    <n v="1.0349999999999999"/>
    <n v="63.109756097560975"/>
    <x v="1"/>
    <s v="plays"/>
    <x v="0"/>
    <d v="2014-07-28T14:31:17"/>
    <x v="3208"/>
    <x v="3208"/>
    <x v="3208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x v="0"/>
    <n v="1403305200"/>
    <n v="1400512658"/>
    <b v="1"/>
    <n v="226"/>
    <b v="1"/>
    <s v="theater/plays"/>
    <n v="1.1932315789473684"/>
    <n v="50.157964601769912"/>
    <x v="1"/>
    <s v="plays"/>
    <x v="0"/>
    <d v="2014-06-20T23:00:00"/>
    <x v="3209"/>
    <x v="3209"/>
    <x v="3209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x v="0"/>
    <n v="1338523140"/>
    <n v="1334442519"/>
    <b v="1"/>
    <n v="60"/>
    <b v="1"/>
    <s v="theater/plays"/>
    <n v="1.2576666666666667"/>
    <n v="62.883333333333333"/>
    <x v="1"/>
    <s v="plays"/>
    <x v="0"/>
    <d v="2012-06-01T03:59:00"/>
    <x v="3210"/>
    <x v="3210"/>
    <x v="321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x v="0"/>
    <n v="1408068000"/>
    <n v="1405346680"/>
    <b v="1"/>
    <n v="322"/>
    <b v="1"/>
    <s v="theater/plays"/>
    <n v="1.1974347826086957"/>
    <n v="85.531055900621112"/>
    <x v="1"/>
    <s v="plays"/>
    <x v="0"/>
    <d v="2014-08-15T02:00:00"/>
    <x v="3211"/>
    <x v="3211"/>
    <x v="3211"/>
  </r>
  <r>
    <n v="3212"/>
    <s v="Campo Maldito"/>
    <s v="Help us bring our production of Campo Maldito to New York AND San Francisco!"/>
    <x v="23"/>
    <n v="5050"/>
    <x v="0"/>
    <x v="0"/>
    <x v="0"/>
    <n v="1407524751"/>
    <n v="1404932751"/>
    <b v="1"/>
    <n v="94"/>
    <b v="1"/>
    <s v="theater/plays"/>
    <n v="1.2625"/>
    <n v="53.723404255319146"/>
    <x v="1"/>
    <s v="plays"/>
    <x v="0"/>
    <d v="2014-08-08T19:05:51"/>
    <x v="3212"/>
    <x v="3212"/>
    <x v="3212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x v="1"/>
    <n v="1437934759"/>
    <n v="1434478759"/>
    <b v="1"/>
    <n v="47"/>
    <b v="1"/>
    <s v="theater/plays"/>
    <n v="1.0011666666666668"/>
    <n v="127.80851063829788"/>
    <x v="1"/>
    <s v="plays"/>
    <x v="0"/>
    <d v="2015-07-26T18:19:19"/>
    <x v="3213"/>
    <x v="3213"/>
    <x v="3213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x v="1"/>
    <n v="1452038100"/>
    <n v="1448823673"/>
    <b v="1"/>
    <n v="115"/>
    <b v="1"/>
    <s v="theater/plays"/>
    <n v="1.0213333333333334"/>
    <n v="106.57391304347826"/>
    <x v="1"/>
    <s v="plays"/>
    <x v="0"/>
    <d v="2016-01-05T23:55:00"/>
    <x v="3214"/>
    <x v="3214"/>
    <x v="3214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x v="0"/>
    <n v="1441857540"/>
    <n v="1438617471"/>
    <b v="1"/>
    <n v="134"/>
    <b v="1"/>
    <s v="theater/plays"/>
    <n v="1.0035142857142858"/>
    <n v="262.11194029850748"/>
    <x v="1"/>
    <s v="plays"/>
    <x v="0"/>
    <d v="2015-09-10T03:59:00"/>
    <x v="3215"/>
    <x v="3215"/>
    <x v="3215"/>
  </r>
  <r>
    <n v="3216"/>
    <s v="BRUTE"/>
    <s v="Brute (winner of the 2015 IdeasTap Underbelly Award) is new writing based on the true story of a rather twisted, horrible schoolgirl."/>
    <x v="13"/>
    <n v="2001"/>
    <x v="0"/>
    <x v="1"/>
    <x v="1"/>
    <n v="1436625000"/>
    <n v="1433934371"/>
    <b v="1"/>
    <n v="35"/>
    <b v="1"/>
    <s v="theater/plays"/>
    <n v="1.0004999999999999"/>
    <n v="57.171428571428571"/>
    <x v="1"/>
    <s v="plays"/>
    <x v="0"/>
    <d v="2015-07-11T14:30:00"/>
    <x v="3216"/>
    <x v="3216"/>
    <x v="3216"/>
  </r>
  <r>
    <n v="3217"/>
    <s v="Wake Up Call @ IRT Theater"/>
    <s v="Wake Up Call is a comedic play about a group of hotel employees working on Christmas Eve."/>
    <x v="37"/>
    <n v="5221"/>
    <x v="0"/>
    <x v="0"/>
    <x v="0"/>
    <n v="1478264784"/>
    <n v="1475672784"/>
    <b v="1"/>
    <n v="104"/>
    <b v="1"/>
    <s v="theater/plays"/>
    <n v="1.1602222222222223"/>
    <n v="50.20192307692308"/>
    <x v="1"/>
    <s v="plays"/>
    <x v="0"/>
    <d v="2016-11-04T13:06:24"/>
    <x v="3217"/>
    <x v="3217"/>
    <x v="3217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x v="1"/>
    <n v="1419984000"/>
    <n v="1417132986"/>
    <b v="1"/>
    <n v="184"/>
    <b v="1"/>
    <s v="theater/plays"/>
    <n v="1.0209999999999999"/>
    <n v="66.586956521739125"/>
    <x v="1"/>
    <s v="plays"/>
    <x v="0"/>
    <d v="2014-12-31T00:00:00"/>
    <x v="3218"/>
    <x v="3218"/>
    <x v="3218"/>
  </r>
  <r>
    <n v="3219"/>
    <s v="Eyes Closed - The First In-Dream Theater Experience"/>
    <s v="Eyes Closed is a collaborative play and docudrama about New Yorkers and their dreams."/>
    <x v="22"/>
    <n v="20022"/>
    <x v="0"/>
    <x v="0"/>
    <x v="0"/>
    <n v="1427063747"/>
    <n v="1424043347"/>
    <b v="1"/>
    <n v="119"/>
    <b v="1"/>
    <s v="theater/plays"/>
    <n v="1.0011000000000001"/>
    <n v="168.25210084033614"/>
    <x v="1"/>
    <s v="plays"/>
    <x v="0"/>
    <d v="2015-03-22T22:35:47"/>
    <x v="3219"/>
    <x v="3219"/>
    <x v="3219"/>
  </r>
  <r>
    <n v="3220"/>
    <s v="Burners"/>
    <s v="A sci-fi thriller for the stage opening March 10 in Los Angeles."/>
    <x v="36"/>
    <n v="15126"/>
    <x v="0"/>
    <x v="0"/>
    <x v="0"/>
    <n v="1489352400"/>
    <n v="1486411204"/>
    <b v="1"/>
    <n v="59"/>
    <b v="1"/>
    <s v="theater/plays"/>
    <n v="1.0084"/>
    <n v="256.37288135593218"/>
    <x v="1"/>
    <s v="plays"/>
    <x v="0"/>
    <d v="2017-03-12T21:00:00"/>
    <x v="3220"/>
    <x v="3220"/>
    <x v="322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x v="1"/>
    <n v="1436114603"/>
    <n v="1433090603"/>
    <b v="1"/>
    <n v="113"/>
    <b v="1"/>
    <s v="theater/plays"/>
    <n v="1.0342499999999999"/>
    <n v="36.610619469026545"/>
    <x v="1"/>
    <s v="plays"/>
    <x v="0"/>
    <d v="2015-07-05T16:43:23"/>
    <x v="3221"/>
    <x v="3221"/>
    <x v="3221"/>
  </r>
  <r>
    <n v="3222"/>
    <s v="Shakespeare in ASL - and FREE for everyone"/>
    <s v="Shakespeare's classic re-imagined as a spoken and signed production for deaf and hearing audiences"/>
    <x v="30"/>
    <n v="3120"/>
    <x v="0"/>
    <x v="0"/>
    <x v="0"/>
    <n v="1445722140"/>
    <n v="1443016697"/>
    <b v="1"/>
    <n v="84"/>
    <b v="1"/>
    <s v="theater/plays"/>
    <n v="1.248"/>
    <n v="37.142857142857146"/>
    <x v="1"/>
    <s v="plays"/>
    <x v="0"/>
    <d v="2015-10-24T21:29:00"/>
    <x v="3222"/>
    <x v="3222"/>
    <x v="3222"/>
  </r>
  <r>
    <n v="3223"/>
    <s v="Good People by David Lindsay-Abaire at Waterfront Playhouse"/>
    <s v="Bringing David Lindsay-Abaire's award-winning story of our times to the East Bay."/>
    <x v="379"/>
    <n v="3395"/>
    <x v="0"/>
    <x v="0"/>
    <x v="0"/>
    <n v="1440100976"/>
    <n v="1437508976"/>
    <b v="1"/>
    <n v="74"/>
    <b v="1"/>
    <s v="theater/plays"/>
    <n v="1.0951612903225807"/>
    <n v="45.878378378378379"/>
    <x v="1"/>
    <s v="plays"/>
    <x v="0"/>
    <d v="2015-08-20T20:02:56"/>
    <x v="3223"/>
    <x v="3223"/>
    <x v="3223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x v="0"/>
    <n v="1484024400"/>
    <n v="1479932713"/>
    <b v="1"/>
    <n v="216"/>
    <b v="1"/>
    <s v="theater/plays"/>
    <n v="1.0203333333333333"/>
    <n v="141.71296296296296"/>
    <x v="1"/>
    <s v="plays"/>
    <x v="0"/>
    <d v="2017-01-10T05:00:00"/>
    <x v="3224"/>
    <x v="3224"/>
    <x v="3224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x v="0"/>
    <n v="1464987600"/>
    <n v="1463145938"/>
    <b v="1"/>
    <n v="39"/>
    <b v="1"/>
    <s v="theater/plays"/>
    <n v="1.0235000000000001"/>
    <n v="52.487179487179489"/>
    <x v="1"/>
    <s v="plays"/>
    <x v="0"/>
    <d v="2016-06-03T21:00:00"/>
    <x v="3225"/>
    <x v="3225"/>
    <x v="3225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x v="1"/>
    <n v="1446213612"/>
    <n v="1443621612"/>
    <b v="1"/>
    <n v="21"/>
    <b v="1"/>
    <s v="theater/plays"/>
    <n v="1.0416666666666667"/>
    <n v="59.523809523809526"/>
    <x v="1"/>
    <s v="plays"/>
    <x v="0"/>
    <d v="2015-10-30T14:00:12"/>
    <x v="3226"/>
    <x v="3226"/>
    <x v="322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x v="1"/>
    <n v="1484687436"/>
    <n v="1482095436"/>
    <b v="0"/>
    <n v="30"/>
    <b v="1"/>
    <s v="theater/plays"/>
    <n v="1.25"/>
    <n v="50"/>
    <x v="1"/>
    <s v="plays"/>
    <x v="0"/>
    <d v="2017-01-17T21:10:36"/>
    <x v="3227"/>
    <x v="3227"/>
    <x v="3227"/>
  </r>
  <r>
    <n v="3228"/>
    <s v="Hear Me Roar: A Season of Powerful Women"/>
    <s v="A Season of Powerful Women. A Season of Defiance."/>
    <x v="39"/>
    <n v="7164"/>
    <x v="0"/>
    <x v="0"/>
    <x v="0"/>
    <n v="1450328340"/>
    <n v="1447606884"/>
    <b v="1"/>
    <n v="37"/>
    <b v="1"/>
    <s v="theater/plays"/>
    <n v="1.0234285714285714"/>
    <n v="193.62162162162161"/>
    <x v="1"/>
    <s v="plays"/>
    <x v="0"/>
    <d v="2015-12-17T04:59:00"/>
    <x v="3228"/>
    <x v="3228"/>
    <x v="3228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x v="0"/>
    <n v="1416470398"/>
    <n v="1413874798"/>
    <b v="1"/>
    <n v="202"/>
    <b v="1"/>
    <s v="theater/plays"/>
    <n v="1.0786500000000001"/>
    <n v="106.79702970297029"/>
    <x v="1"/>
    <s v="plays"/>
    <x v="0"/>
    <d v="2014-11-20T07:59:58"/>
    <x v="3229"/>
    <x v="3229"/>
    <x v="3229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x v="0"/>
    <n v="1412135940"/>
    <n v="1410840126"/>
    <b v="1"/>
    <n v="37"/>
    <b v="1"/>
    <s v="theater/plays"/>
    <n v="1.0988461538461538"/>
    <n v="77.21621621621621"/>
    <x v="1"/>
    <s v="plays"/>
    <x v="0"/>
    <d v="2014-10-01T03:59:00"/>
    <x v="3230"/>
    <x v="3230"/>
    <x v="323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x v="0"/>
    <n v="1460846347"/>
    <n v="1458254347"/>
    <b v="0"/>
    <n v="28"/>
    <b v="1"/>
    <s v="theater/plays"/>
    <n v="1.61"/>
    <n v="57.5"/>
    <x v="1"/>
    <s v="plays"/>
    <x v="0"/>
    <d v="2016-04-16T22:39:07"/>
    <x v="3231"/>
    <x v="3231"/>
    <x v="3231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x v="0"/>
    <n v="1462334340"/>
    <n v="1459711917"/>
    <b v="1"/>
    <n v="26"/>
    <b v="1"/>
    <s v="theater/plays"/>
    <n v="1.3120000000000001"/>
    <n v="50.46153846153846"/>
    <x v="1"/>
    <s v="plays"/>
    <x v="0"/>
    <d v="2016-05-04T03:59:00"/>
    <x v="3232"/>
    <x v="3232"/>
    <x v="3232"/>
  </r>
  <r>
    <n v="3233"/>
    <s v="64 Squares"/>
    <s v="64 Squares is an autobiographical one-man exploration of the internal chess game played to reconcile relationships."/>
    <x v="10"/>
    <n v="5940"/>
    <x v="0"/>
    <x v="0"/>
    <x v="0"/>
    <n v="1488482355"/>
    <n v="1485890355"/>
    <b v="0"/>
    <n v="61"/>
    <b v="1"/>
    <s v="theater/plays"/>
    <n v="1.1879999999999999"/>
    <n v="97.377049180327873"/>
    <x v="1"/>
    <s v="plays"/>
    <x v="0"/>
    <d v="2017-03-02T19:19:15"/>
    <x v="3233"/>
    <x v="3233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x v="1"/>
    <n v="1485991860"/>
    <n v="1483124208"/>
    <b v="0"/>
    <n v="115"/>
    <b v="1"/>
    <s v="theater/plays"/>
    <n v="1.0039275000000001"/>
    <n v="34.91921739130435"/>
    <x v="1"/>
    <s v="plays"/>
    <x v="0"/>
    <d v="2017-02-01T23:31:00"/>
    <x v="3234"/>
    <x v="3234"/>
    <x v="3234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x v="0"/>
    <n v="1467361251"/>
    <n v="1464769251"/>
    <b v="1"/>
    <n v="181"/>
    <b v="1"/>
    <s v="theater/plays"/>
    <n v="1.0320666666666667"/>
    <n v="85.530386740331494"/>
    <x v="1"/>
    <s v="plays"/>
    <x v="0"/>
    <d v="2016-07-01T08:20:51"/>
    <x v="3235"/>
    <x v="3235"/>
    <x v="3235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x v="0"/>
    <n v="1482962433"/>
    <n v="1480370433"/>
    <b v="0"/>
    <n v="110"/>
    <b v="1"/>
    <s v="theater/plays"/>
    <n v="1.006"/>
    <n v="182.90909090909091"/>
    <x v="1"/>
    <s v="plays"/>
    <x v="0"/>
    <d v="2016-12-28T22:00:33"/>
    <x v="3236"/>
    <x v="3236"/>
    <x v="3236"/>
  </r>
  <r>
    <n v="3237"/>
    <s v="Celebrating 20 years of The 24 Hour Plays around the world!"/>
    <s v="An annual campaign supporting our intensive for artists 25 and under."/>
    <x v="19"/>
    <n v="35275.64"/>
    <x v="0"/>
    <x v="0"/>
    <x v="0"/>
    <n v="1443499140"/>
    <n v="1441452184"/>
    <b v="1"/>
    <n v="269"/>
    <b v="1"/>
    <s v="theater/plays"/>
    <n v="1.0078754285714286"/>
    <n v="131.13620817843866"/>
    <x v="1"/>
    <s v="plays"/>
    <x v="0"/>
    <d v="2015-09-29T03:59:00"/>
    <x v="3237"/>
    <x v="3237"/>
    <x v="3237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x v="1"/>
    <n v="1435752898"/>
    <n v="1433160898"/>
    <b v="1"/>
    <n v="79"/>
    <b v="1"/>
    <s v="theater/plays"/>
    <n v="1.1232142857142857"/>
    <n v="39.810126582278478"/>
    <x v="1"/>
    <s v="plays"/>
    <x v="0"/>
    <d v="2015-07-01T12:14:58"/>
    <x v="3238"/>
    <x v="3238"/>
    <x v="323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x v="1"/>
    <n v="1445817540"/>
    <n v="1443665293"/>
    <b v="1"/>
    <n v="104"/>
    <b v="1"/>
    <s v="theater/plays"/>
    <n v="1.0591914022517912"/>
    <n v="59.701730769230764"/>
    <x v="1"/>
    <s v="plays"/>
    <x v="0"/>
    <d v="2015-10-25T23:59:00"/>
    <x v="3239"/>
    <x v="3239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x v="1"/>
    <n v="1487286000"/>
    <n v="1484843948"/>
    <b v="0"/>
    <n v="34"/>
    <b v="1"/>
    <s v="theater/plays"/>
    <n v="1.0056666666666667"/>
    <n v="88.735294117647058"/>
    <x v="1"/>
    <s v="plays"/>
    <x v="0"/>
    <d v="2017-02-16T23:00:00"/>
    <x v="3240"/>
    <x v="3240"/>
    <x v="324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x v="0"/>
    <n v="1413269940"/>
    <n v="1410421670"/>
    <b v="1"/>
    <n v="167"/>
    <b v="1"/>
    <s v="theater/plays"/>
    <n v="1.1530588235294117"/>
    <n v="58.688622754491021"/>
    <x v="1"/>
    <s v="plays"/>
    <x v="0"/>
    <d v="2014-10-14T06:59:00"/>
    <x v="3241"/>
    <x v="3241"/>
    <x v="3241"/>
  </r>
  <r>
    <n v="3242"/>
    <s v="First Day Off in a Long Time by Brian Finkelstein"/>
    <s v="First Day Off in a Long Time is a comedy show...            _x000a_About suicide."/>
    <x v="3"/>
    <n v="12730.42"/>
    <x v="0"/>
    <x v="0"/>
    <x v="0"/>
    <n v="1411150092"/>
    <n v="1408558092"/>
    <b v="1"/>
    <n v="183"/>
    <b v="1"/>
    <s v="theater/plays"/>
    <n v="1.273042"/>
    <n v="69.56513661202186"/>
    <x v="1"/>
    <s v="plays"/>
    <x v="0"/>
    <d v="2014-09-19T18:08:12"/>
    <x v="3242"/>
    <x v="3242"/>
    <x v="3242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x v="0"/>
    <n v="1444348800"/>
    <n v="1442283562"/>
    <b v="1"/>
    <n v="71"/>
    <b v="1"/>
    <s v="theater/plays"/>
    <n v="1.028375"/>
    <n v="115.87323943661971"/>
    <x v="1"/>
    <s v="plays"/>
    <x v="0"/>
    <d v="2015-10-09T00:00:00"/>
    <x v="3243"/>
    <x v="3243"/>
    <x v="3243"/>
  </r>
  <r>
    <n v="3244"/>
    <s v="'Time Please'"/>
    <s v="'Time Please' is a black comedy set in a failing public house in a run-down part of town, where things are about to get messy."/>
    <x v="183"/>
    <n v="1647"/>
    <x v="0"/>
    <x v="1"/>
    <x v="1"/>
    <n v="1480613982"/>
    <n v="1478018382"/>
    <b v="0"/>
    <n v="69"/>
    <b v="1"/>
    <s v="theater/plays"/>
    <n v="1.0293749999999999"/>
    <n v="23.869565217391305"/>
    <x v="1"/>
    <s v="plays"/>
    <x v="0"/>
    <d v="2016-12-01T17:39:42"/>
    <x v="3244"/>
    <x v="3244"/>
    <x v="3244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x v="0"/>
    <n v="1434074400"/>
    <n v="1431354258"/>
    <b v="0"/>
    <n v="270"/>
    <b v="1"/>
    <s v="theater/plays"/>
    <n v="1.043047619047619"/>
    <n v="81.125925925925927"/>
    <x v="1"/>
    <s v="plays"/>
    <x v="0"/>
    <d v="2015-06-12T02:00:00"/>
    <x v="3245"/>
    <x v="3245"/>
    <x v="3245"/>
  </r>
  <r>
    <n v="3246"/>
    <s v="The Gray Man"/>
    <s v="The Gray Man isnâ€™t real. Heâ€™s a ghost story, a boogeyman, a tale mothers make up to keep their children safe."/>
    <x v="3"/>
    <n v="11122"/>
    <x v="0"/>
    <x v="0"/>
    <x v="0"/>
    <n v="1442030340"/>
    <n v="1439551200"/>
    <b v="1"/>
    <n v="193"/>
    <b v="1"/>
    <s v="theater/plays"/>
    <n v="1.1122000000000001"/>
    <n v="57.626943005181346"/>
    <x v="1"/>
    <s v="plays"/>
    <x v="0"/>
    <d v="2015-09-12T03:59:00"/>
    <x v="3246"/>
    <x v="3246"/>
    <x v="324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x v="1"/>
    <n v="1436696712"/>
    <n v="1434104712"/>
    <b v="1"/>
    <n v="57"/>
    <b v="1"/>
    <s v="theater/plays"/>
    <n v="1.0586"/>
    <n v="46.429824561403507"/>
    <x v="1"/>
    <s v="plays"/>
    <x v="0"/>
    <d v="2015-07-12T10:25:12"/>
    <x v="3247"/>
    <x v="3247"/>
    <x v="3247"/>
  </r>
  <r>
    <n v="3248"/>
    <s v="Honest Accomplice Theatre 2015-16 Season"/>
    <s v="Honest Accomplice Theatre produces theatre for social change."/>
    <x v="14"/>
    <n v="12095"/>
    <x v="0"/>
    <x v="0"/>
    <x v="0"/>
    <n v="1428178757"/>
    <n v="1425590357"/>
    <b v="1"/>
    <n v="200"/>
    <b v="1"/>
    <s v="theater/plays"/>
    <n v="1.0079166666666666"/>
    <n v="60.475000000000001"/>
    <x v="1"/>
    <s v="plays"/>
    <x v="0"/>
    <d v="2015-04-04T20:19:17"/>
    <x v="3248"/>
    <x v="3248"/>
    <x v="3248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x v="0"/>
    <n v="1434822914"/>
    <n v="1432230914"/>
    <b v="1"/>
    <n v="88"/>
    <b v="1"/>
    <s v="theater/plays"/>
    <n v="1.0492727272727274"/>
    <n v="65.579545454545453"/>
    <x v="1"/>
    <s v="plays"/>
    <x v="0"/>
    <d v="2015-06-20T17:55:14"/>
    <x v="3249"/>
    <x v="3249"/>
    <x v="3249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x v="0"/>
    <n v="1415213324"/>
    <n v="1412617724"/>
    <b v="1"/>
    <n v="213"/>
    <b v="1"/>
    <s v="theater/plays"/>
    <n v="1.01552"/>
    <n v="119.1924882629108"/>
    <x v="1"/>
    <s v="plays"/>
    <x v="0"/>
    <d v="2014-11-05T18:48:44"/>
    <x v="3250"/>
    <x v="3250"/>
    <x v="3250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x v="0"/>
    <n v="1434907966"/>
    <n v="1432315966"/>
    <b v="1"/>
    <n v="20"/>
    <b v="1"/>
    <s v="theater/plays"/>
    <n v="1.1073333333333333"/>
    <n v="83.05"/>
    <x v="1"/>
    <s v="plays"/>
    <x v="0"/>
    <d v="2015-06-21T17:32:46"/>
    <x v="3251"/>
    <x v="3251"/>
    <x v="3251"/>
  </r>
  <r>
    <n v="3252"/>
    <s v="Modern Love"/>
    <s v="How do we navigate the boundaries between friendship, sexual intimacy and obsessive desire?"/>
    <x v="268"/>
    <n v="2876"/>
    <x v="0"/>
    <x v="1"/>
    <x v="1"/>
    <n v="1473247240"/>
    <n v="1470655240"/>
    <b v="1"/>
    <n v="50"/>
    <b v="1"/>
    <s v="theater/plays"/>
    <n v="1.2782222222222221"/>
    <n v="57.52"/>
    <x v="1"/>
    <s v="plays"/>
    <x v="0"/>
    <d v="2016-09-07T11:20:40"/>
    <x v="3252"/>
    <x v="3252"/>
    <x v="3252"/>
  </r>
  <r>
    <n v="3253"/>
    <s v="EMPATHITRAX, a new play by Ana Nogueira"/>
    <s v="Can you ever truly feel what someone else is feeling?_x000a_Do you want to?"/>
    <x v="22"/>
    <n v="20365"/>
    <x v="0"/>
    <x v="0"/>
    <x v="0"/>
    <n v="1473306300"/>
    <n v="1471701028"/>
    <b v="1"/>
    <n v="115"/>
    <b v="1"/>
    <s v="theater/plays"/>
    <n v="1.0182500000000001"/>
    <n v="177.08695652173913"/>
    <x v="1"/>
    <s v="plays"/>
    <x v="0"/>
    <d v="2016-09-08T03:45:00"/>
    <x v="3253"/>
    <x v="3253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x v="1"/>
    <n v="1427331809"/>
    <n v="1424743409"/>
    <b v="1"/>
    <n v="186"/>
    <b v="1"/>
    <s v="theater/plays"/>
    <n v="1.012576923076923"/>
    <n v="70.771505376344081"/>
    <x v="1"/>
    <s v="plays"/>
    <x v="0"/>
    <d v="2015-03-26T01:03:29"/>
    <x v="3254"/>
    <x v="3254"/>
    <x v="3254"/>
  </r>
  <r>
    <n v="3255"/>
    <s v="Henry V"/>
    <s v="5 Actors, 30 Characters, 90 Minutes._x000a_Let us transport you from London to the fields of Agincourt, using the power of your imagination."/>
    <x v="43"/>
    <n v="525"/>
    <x v="0"/>
    <x v="1"/>
    <x v="1"/>
    <n v="1412706375"/>
    <n v="1410114375"/>
    <b v="1"/>
    <n v="18"/>
    <b v="1"/>
    <s v="theater/plays"/>
    <n v="1.75"/>
    <n v="29.166666666666668"/>
    <x v="1"/>
    <s v="plays"/>
    <x v="0"/>
    <d v="2014-10-07T18:26:15"/>
    <x v="3255"/>
    <x v="3255"/>
    <x v="3255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x v="0"/>
    <n v="1433995140"/>
    <n v="1432129577"/>
    <b v="1"/>
    <n v="176"/>
    <b v="1"/>
    <s v="theater/plays"/>
    <n v="1.2806"/>
    <n v="72.76136363636364"/>
    <x v="1"/>
    <s v="plays"/>
    <x v="0"/>
    <d v="2015-06-11T03:59:00"/>
    <x v="3256"/>
    <x v="3256"/>
    <x v="325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x v="1"/>
    <n v="1487769952"/>
    <n v="1485177952"/>
    <b v="0"/>
    <n v="41"/>
    <b v="1"/>
    <s v="theater/plays"/>
    <n v="1.0629949999999999"/>
    <n v="51.853414634146333"/>
    <x v="1"/>
    <s v="plays"/>
    <x v="0"/>
    <d v="2017-02-22T13:25:52"/>
    <x v="3257"/>
    <x v="3257"/>
    <x v="3257"/>
  </r>
  <r>
    <n v="3258"/>
    <s v="Bluebirds by Joe Brondo"/>
    <s v="A guy named Walt steals a book and plans to sell it to get his life on track... until his wife finds out."/>
    <x v="39"/>
    <n v="7365"/>
    <x v="0"/>
    <x v="0"/>
    <x v="0"/>
    <n v="1420751861"/>
    <n v="1418159861"/>
    <b v="1"/>
    <n v="75"/>
    <b v="1"/>
    <s v="theater/plays"/>
    <n v="1.052142857142857"/>
    <n v="98.2"/>
    <x v="1"/>
    <s v="plays"/>
    <x v="0"/>
    <d v="2015-01-08T21:17:41"/>
    <x v="3258"/>
    <x v="3258"/>
    <x v="3258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x v="0"/>
    <n v="1475294340"/>
    <n v="1472753745"/>
    <b v="1"/>
    <n v="97"/>
    <b v="1"/>
    <s v="theater/plays"/>
    <n v="1.0616782608695652"/>
    <n v="251.7381443298969"/>
    <x v="1"/>
    <s v="plays"/>
    <x v="0"/>
    <d v="2016-10-01T03:59:00"/>
    <x v="3259"/>
    <x v="3259"/>
    <x v="3259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x v="0"/>
    <n v="1448903318"/>
    <n v="1445875718"/>
    <b v="1"/>
    <n v="73"/>
    <b v="1"/>
    <s v="theater/plays"/>
    <n v="1.0924"/>
    <n v="74.821917808219183"/>
    <x v="1"/>
    <s v="plays"/>
    <x v="0"/>
    <d v="2015-11-30T17:08:38"/>
    <x v="3260"/>
    <x v="3260"/>
    <x v="3260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x v="0"/>
    <n v="1437067476"/>
    <n v="1434475476"/>
    <b v="1"/>
    <n v="49"/>
    <b v="1"/>
    <s v="theater/plays"/>
    <n v="1.0045454545454546"/>
    <n v="67.65306122448979"/>
    <x v="1"/>
    <s v="plays"/>
    <x v="0"/>
    <d v="2015-07-16T17:24:36"/>
    <x v="3261"/>
    <x v="3261"/>
    <x v="3261"/>
  </r>
  <r>
    <n v="3262"/>
    <s v="Prison Boxing: A New Play by Leah Joki"/>
    <s v="A one-woman theatrical exploration of the prison system and its inhabitants."/>
    <x v="401"/>
    <n v="12571"/>
    <x v="0"/>
    <x v="0"/>
    <x v="0"/>
    <n v="1419220800"/>
    <n v="1416555262"/>
    <b v="1"/>
    <n v="134"/>
    <b v="1"/>
    <s v="theater/plays"/>
    <n v="1.0304098360655738"/>
    <n v="93.81343283582089"/>
    <x v="1"/>
    <s v="plays"/>
    <x v="0"/>
    <d v="2014-12-22T04:00:00"/>
    <x v="3262"/>
    <x v="3262"/>
    <x v="3262"/>
  </r>
  <r>
    <n v="3263"/>
    <s v="Titus Andronicus (with an all-female cast &amp; crew)"/>
    <s v="Shakespeare's bloodiest tragedy, performed and produced exclusively by women."/>
    <x v="30"/>
    <n v="2804.16"/>
    <x v="0"/>
    <x v="0"/>
    <x v="0"/>
    <n v="1446238800"/>
    <n v="1444220588"/>
    <b v="1"/>
    <n v="68"/>
    <b v="1"/>
    <s v="theater/plays"/>
    <n v="1.121664"/>
    <n v="41.237647058823526"/>
    <x v="1"/>
    <s v="plays"/>
    <x v="0"/>
    <d v="2015-10-30T21:00:00"/>
    <x v="3263"/>
    <x v="3263"/>
    <x v="3263"/>
  </r>
  <r>
    <n v="3264"/>
    <s v="Kapow-i GoGo at The PIT"/>
    <s v="The three part comedic saga of Kapow-i GoGo, who saves the world.  Again.  And again."/>
    <x v="30"/>
    <n v="2575"/>
    <x v="0"/>
    <x v="0"/>
    <x v="0"/>
    <n v="1422482400"/>
    <n v="1421089938"/>
    <b v="1"/>
    <n v="49"/>
    <b v="1"/>
    <s v="theater/plays"/>
    <n v="1.03"/>
    <n v="52.551020408163268"/>
    <x v="1"/>
    <s v="plays"/>
    <x v="0"/>
    <d v="2015-01-28T22:00:00"/>
    <x v="3264"/>
    <x v="3264"/>
    <x v="3264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x v="3"/>
    <n v="1449162000"/>
    <n v="1446570315"/>
    <b v="1"/>
    <n v="63"/>
    <b v="1"/>
    <s v="theater/plays"/>
    <n v="1.64"/>
    <n v="70.285714285714292"/>
    <x v="1"/>
    <s v="plays"/>
    <x v="0"/>
    <d v="2015-12-03T17:00:00"/>
    <x v="3265"/>
    <x v="3265"/>
    <x v="3265"/>
  </r>
  <r>
    <n v="3266"/>
    <s v="Macbeth"/>
    <s v="An original version of Shakespeare's masterpiece that emphasizes family and explores the destruction of blood ties"/>
    <x v="12"/>
    <n v="7877"/>
    <x v="0"/>
    <x v="0"/>
    <x v="0"/>
    <n v="1434142800"/>
    <n v="1431435122"/>
    <b v="1"/>
    <n v="163"/>
    <b v="1"/>
    <s v="theater/plays"/>
    <n v="1.3128333333333333"/>
    <n v="48.325153374233132"/>
    <x v="1"/>
    <s v="plays"/>
    <x v="0"/>
    <d v="2015-06-12T21:00:00"/>
    <x v="3266"/>
    <x v="3266"/>
    <x v="326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x v="0"/>
    <n v="1437156660"/>
    <n v="1434564660"/>
    <b v="1"/>
    <n v="288"/>
    <b v="1"/>
    <s v="theater/plays"/>
    <n v="1.0209999999999999"/>
    <n v="53.177083333333336"/>
    <x v="1"/>
    <s v="plays"/>
    <x v="0"/>
    <d v="2015-07-17T18:11:00"/>
    <x v="3267"/>
    <x v="3267"/>
    <x v="3267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x v="0"/>
    <n v="1472074928"/>
    <n v="1470692528"/>
    <b v="1"/>
    <n v="42"/>
    <b v="1"/>
    <s v="theater/plays"/>
    <n v="1.28"/>
    <n v="60.952380952380949"/>
    <x v="1"/>
    <s v="plays"/>
    <x v="0"/>
    <d v="2016-08-24T21:42:08"/>
    <x v="3268"/>
    <x v="3268"/>
    <x v="326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x v="1"/>
    <n v="1434452400"/>
    <n v="1431509397"/>
    <b v="1"/>
    <n v="70"/>
    <b v="1"/>
    <s v="theater/plays"/>
    <n v="1.0149999999999999"/>
    <n v="116"/>
    <x v="1"/>
    <s v="plays"/>
    <x v="0"/>
    <d v="2015-06-16T11:00:00"/>
    <x v="3269"/>
    <x v="3269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x v="1"/>
    <n v="1436705265"/>
    <n v="1434113265"/>
    <b v="1"/>
    <n v="30"/>
    <b v="1"/>
    <s v="theater/plays"/>
    <n v="1.0166666666666666"/>
    <n v="61"/>
    <x v="1"/>
    <s v="plays"/>
    <x v="0"/>
    <d v="2015-07-12T12:47:45"/>
    <x v="3270"/>
    <x v="3270"/>
    <x v="3270"/>
  </r>
  <r>
    <n v="3271"/>
    <s v="Saxon Court at Southwark Playhouse"/>
    <s v="A razor sharp satire to darken your Christmas."/>
    <x v="15"/>
    <n v="1950"/>
    <x v="0"/>
    <x v="1"/>
    <x v="1"/>
    <n v="1414927775"/>
    <n v="1412332175"/>
    <b v="1"/>
    <n v="51"/>
    <b v="1"/>
    <s v="theater/plays"/>
    <n v="1.3"/>
    <n v="38.235294117647058"/>
    <x v="1"/>
    <s v="plays"/>
    <x v="0"/>
    <d v="2014-11-02T11:29:35"/>
    <x v="3271"/>
    <x v="3271"/>
    <x v="3271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x v="0"/>
    <n v="1446814809"/>
    <n v="1444219209"/>
    <b v="1"/>
    <n v="145"/>
    <b v="1"/>
    <s v="theater/plays"/>
    <n v="1.5443"/>
    <n v="106.50344827586207"/>
    <x v="1"/>
    <s v="plays"/>
    <x v="0"/>
    <d v="2015-11-06T13:00:09"/>
    <x v="3272"/>
    <x v="3272"/>
    <x v="3272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x v="0"/>
    <n v="1473879600"/>
    <n v="1472498042"/>
    <b v="1"/>
    <n v="21"/>
    <b v="1"/>
    <s v="theater/plays"/>
    <n v="1.0740000000000001"/>
    <n v="204.57142857142858"/>
    <x v="1"/>
    <s v="plays"/>
    <x v="0"/>
    <d v="2016-09-14T19:00:00"/>
    <x v="3273"/>
    <x v="3273"/>
    <x v="3273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x v="0"/>
    <n v="1458075600"/>
    <n v="1454259272"/>
    <b v="1"/>
    <n v="286"/>
    <b v="1"/>
    <s v="theater/plays"/>
    <n v="1.0132258064516129"/>
    <n v="54.912587412587413"/>
    <x v="1"/>
    <s v="plays"/>
    <x v="0"/>
    <d v="2016-03-15T21:00:00"/>
    <x v="3274"/>
    <x v="3274"/>
    <x v="3274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x v="0"/>
    <n v="1423456200"/>
    <n v="1421183271"/>
    <b v="1"/>
    <n v="12"/>
    <b v="1"/>
    <s v="theater/plays"/>
    <n v="1.0027777777777778"/>
    <n v="150.41666666666666"/>
    <x v="1"/>
    <s v="plays"/>
    <x v="0"/>
    <d v="2015-02-09T04:30:00"/>
    <x v="3275"/>
    <x v="3275"/>
    <x v="3275"/>
  </r>
  <r>
    <n v="3276"/>
    <s v="We The Astronomers"/>
    <s v="In 2016, KO Theatre presents a world premiere play in Toronto, ON about faith, home, and the secrets we keep from those we love."/>
    <x v="37"/>
    <n v="5258"/>
    <x v="0"/>
    <x v="5"/>
    <x v="5"/>
    <n v="1459483140"/>
    <n v="1456526879"/>
    <b v="1"/>
    <n v="100"/>
    <b v="1"/>
    <s v="theater/plays"/>
    <n v="1.1684444444444444"/>
    <n v="52.58"/>
    <x v="1"/>
    <s v="plays"/>
    <x v="0"/>
    <d v="2016-04-01T03:59:00"/>
    <x v="3276"/>
    <x v="3276"/>
    <x v="327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x v="1"/>
    <n v="1416331406"/>
    <n v="1413735806"/>
    <b v="1"/>
    <n v="100"/>
    <b v="1"/>
    <s v="theater/plays"/>
    <n v="1.0860000000000001"/>
    <n v="54.3"/>
    <x v="1"/>
    <s v="plays"/>
    <x v="0"/>
    <d v="2014-11-18T17:23:26"/>
    <x v="3277"/>
    <x v="3277"/>
    <x v="3277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x v="1"/>
    <n v="1433017303"/>
    <n v="1430425303"/>
    <b v="1"/>
    <n v="34"/>
    <b v="1"/>
    <s v="theater/plays"/>
    <n v="1.034"/>
    <n v="76.029411764705884"/>
    <x v="1"/>
    <s v="plays"/>
    <x v="0"/>
    <d v="2015-05-30T20:21:43"/>
    <x v="3278"/>
    <x v="3278"/>
    <x v="3278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x v="0"/>
    <n v="1459474059"/>
    <n v="1456885659"/>
    <b v="0"/>
    <n v="63"/>
    <b v="1"/>
    <s v="theater/plays"/>
    <n v="1.1427586206896552"/>
    <n v="105.2063492063492"/>
    <x v="1"/>
    <s v="plays"/>
    <x v="0"/>
    <d v="2016-04-01T01:27:39"/>
    <x v="3279"/>
    <x v="3279"/>
    <x v="327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x v="0"/>
    <n v="1433134800"/>
    <n v="1430158198"/>
    <b v="0"/>
    <n v="30"/>
    <b v="1"/>
    <s v="theater/plays"/>
    <n v="1.03"/>
    <n v="68.666666666666671"/>
    <x v="1"/>
    <s v="plays"/>
    <x v="0"/>
    <d v="2015-06-01T05:00:00"/>
    <x v="3280"/>
    <x v="3280"/>
    <x v="328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x v="0"/>
    <n v="1441153705"/>
    <n v="1438561705"/>
    <b v="0"/>
    <n v="47"/>
    <b v="1"/>
    <s v="theater/plays"/>
    <n v="1.216"/>
    <n v="129.36170212765958"/>
    <x v="1"/>
    <s v="plays"/>
    <x v="0"/>
    <d v="2015-09-02T00:28:25"/>
    <x v="3281"/>
    <x v="3281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x v="0"/>
    <n v="1461904788"/>
    <n v="1458103188"/>
    <b v="0"/>
    <n v="237"/>
    <b v="1"/>
    <s v="theater/plays"/>
    <n v="1.026467741935484"/>
    <n v="134.26371308016877"/>
    <x v="1"/>
    <s v="plays"/>
    <x v="0"/>
    <d v="2016-04-29T04:39:48"/>
    <x v="3282"/>
    <x v="3282"/>
    <x v="328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x v="1"/>
    <n v="1455138000"/>
    <n v="1452448298"/>
    <b v="0"/>
    <n v="47"/>
    <b v="1"/>
    <s v="theater/plays"/>
    <n v="1.0475000000000001"/>
    <n v="17.829787234042552"/>
    <x v="1"/>
    <s v="plays"/>
    <x v="0"/>
    <d v="2016-02-10T21:00:00"/>
    <x v="3283"/>
    <x v="3283"/>
    <x v="3283"/>
  </r>
  <r>
    <n v="3284"/>
    <s v="Help fund Black Enough!"/>
    <s v="Black Enough is an LSU student-staged performance exploring the effects of white supremacy on the black community."/>
    <x v="9"/>
    <n v="3048"/>
    <x v="0"/>
    <x v="0"/>
    <x v="0"/>
    <n v="1454047140"/>
    <n v="1452546853"/>
    <b v="0"/>
    <n v="15"/>
    <b v="1"/>
    <s v="theater/plays"/>
    <n v="1.016"/>
    <n v="203.2"/>
    <x v="1"/>
    <s v="plays"/>
    <x v="0"/>
    <d v="2016-01-29T05:59:00"/>
    <x v="3284"/>
    <x v="3284"/>
    <x v="3284"/>
  </r>
  <r>
    <n v="3285"/>
    <s v="By Morning"/>
    <s v="A new play by Matthew Gasda"/>
    <x v="402"/>
    <n v="5604"/>
    <x v="0"/>
    <x v="0"/>
    <x v="0"/>
    <n v="1488258000"/>
    <n v="1485556626"/>
    <b v="0"/>
    <n v="81"/>
    <b v="1"/>
    <s v="theater/plays"/>
    <n v="1.1210242048409682"/>
    <n v="69.18518518518519"/>
    <x v="1"/>
    <s v="plays"/>
    <x v="0"/>
    <d v="2017-02-28T05:00:00"/>
    <x v="3285"/>
    <x v="3285"/>
    <x v="3285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x v="0"/>
    <n v="1471291782"/>
    <n v="1468699782"/>
    <b v="0"/>
    <n v="122"/>
    <b v="1"/>
    <s v="theater/plays"/>
    <n v="1.0176666666666667"/>
    <n v="125.12295081967213"/>
    <x v="1"/>
    <s v="plays"/>
    <x v="0"/>
    <d v="2016-08-15T20:09:42"/>
    <x v="3286"/>
    <x v="3286"/>
    <x v="3286"/>
  </r>
  <r>
    <n v="3287"/>
    <s v="Three Things: Stories About Life"/>
    <s v="An inspirational one-man play about crisis, community, and the search for wholeness."/>
    <x v="30"/>
    <n v="2500"/>
    <x v="0"/>
    <x v="5"/>
    <x v="5"/>
    <n v="1448733628"/>
    <n v="1446573628"/>
    <b v="0"/>
    <n v="34"/>
    <b v="1"/>
    <s v="theater/plays"/>
    <n v="1"/>
    <n v="73.529411764705884"/>
    <x v="1"/>
    <s v="plays"/>
    <x v="0"/>
    <d v="2015-11-28T18:00:28"/>
    <x v="3287"/>
    <x v="3287"/>
    <x v="3287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x v="1"/>
    <n v="1466463600"/>
    <n v="1463337315"/>
    <b v="0"/>
    <n v="207"/>
    <b v="1"/>
    <s v="theater/plays"/>
    <n v="1.0026489999999999"/>
    <n v="48.437149758454105"/>
    <x v="1"/>
    <s v="plays"/>
    <x v="0"/>
    <d v="2016-06-20T23:00:00"/>
    <x v="3288"/>
    <x v="3288"/>
    <x v="3288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x v="1"/>
    <n v="1487580602"/>
    <n v="1485161402"/>
    <b v="0"/>
    <n v="25"/>
    <b v="1"/>
    <s v="theater/plays"/>
    <n v="1.3304200000000002"/>
    <n v="26.608400000000003"/>
    <x v="1"/>
    <s v="plays"/>
    <x v="0"/>
    <d v="2017-02-20T08:50:02"/>
    <x v="3289"/>
    <x v="3289"/>
    <x v="3289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x v="1"/>
    <n v="1489234891"/>
    <n v="1486642891"/>
    <b v="0"/>
    <n v="72"/>
    <b v="1"/>
    <s v="theater/plays"/>
    <n v="1.212"/>
    <n v="33.666666666666664"/>
    <x v="1"/>
    <s v="plays"/>
    <x v="0"/>
    <d v="2017-03-11T12:21:31"/>
    <x v="3290"/>
    <x v="3290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x v="0"/>
    <n v="1442462340"/>
    <n v="1439743900"/>
    <b v="0"/>
    <n v="14"/>
    <b v="1"/>
    <s v="theater/plays"/>
    <n v="1.1399999999999999"/>
    <n v="40.714285714285715"/>
    <x v="1"/>
    <s v="plays"/>
    <x v="0"/>
    <d v="2015-09-17T03:59:00"/>
    <x v="3291"/>
    <x v="3291"/>
    <x v="3291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x v="1"/>
    <n v="1449257348"/>
    <n v="1444069748"/>
    <b v="0"/>
    <n v="15"/>
    <b v="1"/>
    <s v="theater/plays"/>
    <n v="2.8613861386138613"/>
    <n v="19.266666666666666"/>
    <x v="1"/>
    <s v="plays"/>
    <x v="0"/>
    <d v="2015-12-04T19:29:08"/>
    <x v="3292"/>
    <x v="3292"/>
    <x v="3292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x v="4"/>
    <n v="1488622352"/>
    <n v="1486030352"/>
    <b v="0"/>
    <n v="91"/>
    <b v="1"/>
    <s v="theater/plays"/>
    <n v="1.7044444444444444"/>
    <n v="84.285714285714292"/>
    <x v="1"/>
    <s v="plays"/>
    <x v="0"/>
    <d v="2017-03-04T10:12:32"/>
    <x v="3293"/>
    <x v="3293"/>
    <x v="3293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x v="1"/>
    <n v="1434459554"/>
    <n v="1431867554"/>
    <b v="0"/>
    <n v="24"/>
    <b v="1"/>
    <s v="theater/plays"/>
    <n v="1.1833333333333333"/>
    <n v="29.583333333333332"/>
    <x v="1"/>
    <s v="plays"/>
    <x v="0"/>
    <d v="2015-06-16T12:59:14"/>
    <x v="3294"/>
    <x v="3294"/>
    <x v="3294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x v="1"/>
    <n v="1474886229"/>
    <n v="1472294229"/>
    <b v="0"/>
    <n v="27"/>
    <b v="1"/>
    <s v="theater/plays"/>
    <n v="1.0285857142857142"/>
    <n v="26.667037037037037"/>
    <x v="1"/>
    <s v="plays"/>
    <x v="0"/>
    <d v="2016-09-26T10:37:09"/>
    <x v="3295"/>
    <x v="3295"/>
    <x v="3295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x v="1"/>
    <n v="1448229600"/>
    <n v="1446401372"/>
    <b v="0"/>
    <n v="47"/>
    <b v="1"/>
    <s v="theater/plays"/>
    <n v="1.4406666666666668"/>
    <n v="45.978723404255319"/>
    <x v="1"/>
    <s v="plays"/>
    <x v="0"/>
    <d v="2015-11-22T22:00:00"/>
    <x v="3296"/>
    <x v="3296"/>
    <x v="3296"/>
  </r>
  <r>
    <n v="3297"/>
    <s v="MY EYES WENT DARK"/>
    <s v="A father loses his family in a freak plane crash and goes on to murder the air traffic controller he holds responsible."/>
    <x v="62"/>
    <n v="5504"/>
    <x v="0"/>
    <x v="1"/>
    <x v="1"/>
    <n v="1438037940"/>
    <n v="1436380256"/>
    <b v="0"/>
    <n v="44"/>
    <b v="1"/>
    <s v="theater/plays"/>
    <n v="1.0007272727272727"/>
    <n v="125.09090909090909"/>
    <x v="1"/>
    <s v="plays"/>
    <x v="0"/>
    <d v="2015-07-27T22:59:00"/>
    <x v="3297"/>
    <x v="3297"/>
    <x v="3297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x v="0"/>
    <n v="1442102400"/>
    <n v="1440370768"/>
    <b v="0"/>
    <n v="72"/>
    <b v="1"/>
    <s v="theater/plays"/>
    <n v="1.0173000000000001"/>
    <n v="141.29166666666666"/>
    <x v="1"/>
    <s v="plays"/>
    <x v="0"/>
    <d v="2015-09-13T00:00:00"/>
    <x v="3298"/>
    <x v="3298"/>
    <x v="3298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x v="0"/>
    <n v="1444860063"/>
    <n v="1442268063"/>
    <b v="0"/>
    <n v="63"/>
    <b v="1"/>
    <s v="theater/plays"/>
    <n v="1.1619999999999999"/>
    <n v="55.333333333333336"/>
    <x v="1"/>
    <s v="plays"/>
    <x v="0"/>
    <d v="2015-10-14T22:01:03"/>
    <x v="3299"/>
    <x v="3299"/>
    <x v="3299"/>
  </r>
  <r>
    <n v="3300"/>
    <s v="MAX &amp; ELSA: NO MUSIC. NO CHILDREN."/>
    <s v="A subversive parody about the two people for whom the hills were NOT alive with THE SOUND OF MUSIC."/>
    <x v="9"/>
    <n v="4085"/>
    <x v="0"/>
    <x v="0"/>
    <x v="0"/>
    <n v="1430329862"/>
    <n v="1428515462"/>
    <b v="0"/>
    <n v="88"/>
    <b v="1"/>
    <s v="theater/plays"/>
    <n v="1.3616666666666666"/>
    <n v="46.420454545454547"/>
    <x v="1"/>
    <s v="plays"/>
    <x v="0"/>
    <d v="2015-04-29T17:51:02"/>
    <x v="3300"/>
    <x v="3300"/>
    <x v="330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x v="0"/>
    <n v="1470034740"/>
    <n v="1466185176"/>
    <b v="0"/>
    <n v="70"/>
    <b v="1"/>
    <s v="theater/plays"/>
    <n v="1.3346666666666667"/>
    <n v="57.2"/>
    <x v="1"/>
    <s v="plays"/>
    <x v="0"/>
    <d v="2016-08-01T06:59:00"/>
    <x v="3301"/>
    <x v="3301"/>
    <x v="3301"/>
  </r>
  <r>
    <n v="3302"/>
    <s v="El muro de BorÃ­s KiÃ©n"/>
    <s v="FilosofÃ­a de los anÃ³nimos"/>
    <x v="33"/>
    <n v="8685"/>
    <x v="0"/>
    <x v="3"/>
    <x v="3"/>
    <n v="1481099176"/>
    <n v="1478507176"/>
    <b v="0"/>
    <n v="50"/>
    <b v="1"/>
    <s v="theater/plays"/>
    <n v="1.0339285714285715"/>
    <n v="173.7"/>
    <x v="1"/>
    <s v="plays"/>
    <x v="0"/>
    <d v="2016-12-07T08:26:16"/>
    <x v="3302"/>
    <x v="3302"/>
    <x v="3302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x v="0"/>
    <n v="1427553484"/>
    <n v="1424533084"/>
    <b v="0"/>
    <n v="35"/>
    <b v="1"/>
    <s v="theater/plays"/>
    <n v="1.1588888888888889"/>
    <n v="59.6"/>
    <x v="1"/>
    <s v="plays"/>
    <x v="0"/>
    <d v="2015-03-28T14:38:04"/>
    <x v="3303"/>
    <x v="3303"/>
    <x v="3303"/>
  </r>
  <r>
    <n v="3304"/>
    <s v="I Can Ski Forever 3"/>
    <s v="A musical comedy production celebrating the unique, lovable, insufferable ski culture of the modern day mountain town."/>
    <x v="36"/>
    <n v="15677.5"/>
    <x v="0"/>
    <x v="0"/>
    <x v="0"/>
    <n v="1482418752"/>
    <n v="1479826752"/>
    <b v="0"/>
    <n v="175"/>
    <b v="1"/>
    <s v="theater/plays"/>
    <n v="1.0451666666666666"/>
    <n v="89.585714285714289"/>
    <x v="1"/>
    <s v="plays"/>
    <x v="0"/>
    <d v="2016-12-22T14:59:12"/>
    <x v="3304"/>
    <x v="3304"/>
    <x v="3304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x v="0"/>
    <n v="1438374748"/>
    <n v="1435782748"/>
    <b v="0"/>
    <n v="20"/>
    <b v="1"/>
    <s v="theater/plays"/>
    <n v="1.0202500000000001"/>
    <n v="204.05"/>
    <x v="1"/>
    <s v="plays"/>
    <x v="0"/>
    <d v="2015-07-31T20:32:28"/>
    <x v="3305"/>
    <x v="3305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x v="0"/>
    <n v="1465527600"/>
    <n v="1462252542"/>
    <b v="0"/>
    <n v="54"/>
    <b v="1"/>
    <s v="theater/plays"/>
    <n v="1.7533333333333334"/>
    <n v="48.703703703703702"/>
    <x v="1"/>
    <s v="plays"/>
    <x v="0"/>
    <d v="2016-06-10T03:00:00"/>
    <x v="3306"/>
    <x v="3306"/>
    <x v="330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x v="0"/>
    <n v="1463275339"/>
    <n v="1460683339"/>
    <b v="0"/>
    <n v="20"/>
    <b v="1"/>
    <s v="theater/plays"/>
    <n v="1.0668"/>
    <n v="53.339999999999996"/>
    <x v="1"/>
    <s v="plays"/>
    <x v="0"/>
    <d v="2016-05-15T01:22:19"/>
    <x v="3307"/>
    <x v="3307"/>
    <x v="3307"/>
  </r>
  <r>
    <n v="3308"/>
    <s v="A Hand of Talons"/>
    <s v="Descend into the dark world of steampunk noir in this thrilling new play, written by Maggie Lee and directed by Amy Poisson!"/>
    <x v="8"/>
    <n v="4280"/>
    <x v="0"/>
    <x v="0"/>
    <x v="0"/>
    <n v="1460581365"/>
    <n v="1458766965"/>
    <b v="0"/>
    <n v="57"/>
    <b v="1"/>
    <s v="theater/plays"/>
    <n v="1.2228571428571429"/>
    <n v="75.087719298245617"/>
    <x v="1"/>
    <s v="plays"/>
    <x v="0"/>
    <d v="2016-04-13T21:02:45"/>
    <x v="3308"/>
    <x v="3308"/>
    <x v="3308"/>
  </r>
  <r>
    <n v="3309"/>
    <s v="Collision Course"/>
    <s v="Two unlikely friends, a garage, tinned beans &amp; the end of the world."/>
    <x v="18"/>
    <n v="558"/>
    <x v="0"/>
    <x v="1"/>
    <x v="1"/>
    <n v="1476632178"/>
    <n v="1473953778"/>
    <b v="0"/>
    <n v="31"/>
    <b v="1"/>
    <s v="theater/plays"/>
    <n v="1.5942857142857143"/>
    <n v="18"/>
    <x v="1"/>
    <s v="plays"/>
    <x v="0"/>
    <d v="2016-10-16T15:36:18"/>
    <x v="3309"/>
    <x v="3309"/>
    <x v="3309"/>
  </r>
  <r>
    <n v="3310"/>
    <s v="The Island Boys: A New Play"/>
    <s v="A new play about coming coming home, recovery, and trying to find God in the process."/>
    <x v="115"/>
    <n v="6505"/>
    <x v="0"/>
    <x v="0"/>
    <x v="0"/>
    <n v="1444169825"/>
    <n v="1441577825"/>
    <b v="0"/>
    <n v="31"/>
    <b v="1"/>
    <s v="theater/plays"/>
    <n v="1.0007692307692309"/>
    <n v="209.83870967741936"/>
    <x v="1"/>
    <s v="plays"/>
    <x v="0"/>
    <d v="2015-10-06T22:17:05"/>
    <x v="3310"/>
    <x v="3310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x v="0"/>
    <n v="1445065210"/>
    <n v="1442473210"/>
    <b v="0"/>
    <n v="45"/>
    <b v="1"/>
    <s v="theater/plays"/>
    <n v="1.0984"/>
    <n v="61.022222222222226"/>
    <x v="1"/>
    <s v="plays"/>
    <x v="0"/>
    <d v="2015-10-17T07:00:10"/>
    <x v="3311"/>
    <x v="3311"/>
    <x v="3311"/>
  </r>
  <r>
    <n v="3312"/>
    <s v="Richard III"/>
    <s v="Bare Theatre presents one of Shakespeare's most notorious characters in the final chapter of the War of the Roses saga."/>
    <x v="30"/>
    <n v="2501"/>
    <x v="0"/>
    <x v="0"/>
    <x v="0"/>
    <n v="1478901600"/>
    <n v="1477077946"/>
    <b v="0"/>
    <n v="41"/>
    <b v="1"/>
    <s v="theater/plays"/>
    <n v="1.0004"/>
    <n v="61"/>
    <x v="1"/>
    <s v="plays"/>
    <x v="0"/>
    <d v="2016-11-11T22:00:00"/>
    <x v="3312"/>
    <x v="3312"/>
    <x v="3312"/>
  </r>
  <r>
    <n v="3313"/>
    <s v="Melbin the Accidental"/>
    <s v="A modern reworking of Shakespeare's histories and tragedies in iambic pentameter to talk of death, love, and race."/>
    <x v="13"/>
    <n v="2321"/>
    <x v="0"/>
    <x v="0"/>
    <x v="0"/>
    <n v="1453856400"/>
    <n v="1452664317"/>
    <b v="0"/>
    <n v="29"/>
    <b v="1"/>
    <s v="theater/plays"/>
    <n v="1.1605000000000001"/>
    <n v="80.034482758620683"/>
    <x v="1"/>
    <s v="plays"/>
    <x v="0"/>
    <d v="2016-01-27T01:00:00"/>
    <x v="3313"/>
    <x v="3313"/>
    <x v="3313"/>
  </r>
  <r>
    <n v="3314"/>
    <s v="The White Bike"/>
    <s v="I want to add a new perspective to the cycling safety debate by taking my play THE WHITE BIKE to the Edinburgh Festival of Cycling"/>
    <x v="134"/>
    <n v="1686"/>
    <x v="0"/>
    <x v="1"/>
    <x v="1"/>
    <n v="1431115500"/>
    <n v="1428733511"/>
    <b v="0"/>
    <n v="58"/>
    <b v="1"/>
    <s v="theater/plays"/>
    <n v="2.1074999999999999"/>
    <n v="29.068965517241381"/>
    <x v="1"/>
    <s v="plays"/>
    <x v="0"/>
    <d v="2015-05-08T20:05:00"/>
    <x v="3314"/>
    <x v="3314"/>
    <x v="3314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x v="1"/>
    <n v="1462519041"/>
    <n v="1459927041"/>
    <b v="0"/>
    <n v="89"/>
    <b v="1"/>
    <s v="theater/plays"/>
    <n v="1.1000000000000001"/>
    <n v="49.438202247191015"/>
    <x v="1"/>
    <s v="plays"/>
    <x v="0"/>
    <d v="2016-05-06T07:17:21"/>
    <x v="3315"/>
    <x v="3315"/>
    <x v="3315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x v="0"/>
    <n v="1407506040"/>
    <n v="1404680075"/>
    <b v="0"/>
    <n v="125"/>
    <b v="1"/>
    <s v="theater/plays"/>
    <n v="1.0008673425918038"/>
    <n v="93.977440000000001"/>
    <x v="1"/>
    <s v="plays"/>
    <x v="0"/>
    <d v="2014-08-08T13:54:00"/>
    <x v="3316"/>
    <x v="3316"/>
    <x v="3316"/>
  </r>
  <r>
    <n v="3317"/>
    <s v="Seven Minutes in Eternity"/>
    <s v="Andy Boyd's epic new satire about heroes and villains, humankind's search for glory, and fascism in America"/>
    <x v="405"/>
    <n v="1115"/>
    <x v="0"/>
    <x v="0"/>
    <x v="0"/>
    <n v="1465347424"/>
    <n v="1462755424"/>
    <b v="0"/>
    <n v="18"/>
    <b v="1"/>
    <s v="theater/plays"/>
    <n v="1.0619047619047619"/>
    <n v="61.944444444444443"/>
    <x v="1"/>
    <s v="plays"/>
    <x v="0"/>
    <d v="2016-06-08T00:57:04"/>
    <x v="3317"/>
    <x v="3317"/>
    <x v="3317"/>
  </r>
  <r>
    <n v="3318"/>
    <s v="ROOMIES - Atlantic Canada Tour 2016-17"/>
    <s v="Help us strengthen and inspire disability arts in Atlantic Canada"/>
    <x v="13"/>
    <n v="2512"/>
    <x v="0"/>
    <x v="5"/>
    <x v="5"/>
    <n v="1460341800"/>
    <n v="1456902893"/>
    <b v="0"/>
    <n v="32"/>
    <b v="1"/>
    <s v="theater/plays"/>
    <n v="1.256"/>
    <n v="78.5"/>
    <x v="1"/>
    <s v="plays"/>
    <x v="0"/>
    <d v="2016-04-11T02:30:00"/>
    <x v="3318"/>
    <x v="3318"/>
    <x v="3318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x v="1"/>
    <n v="1422712986"/>
    <n v="1418824986"/>
    <b v="0"/>
    <n v="16"/>
    <b v="1"/>
    <s v="theater/plays"/>
    <n v="1.08"/>
    <n v="33.75"/>
    <x v="1"/>
    <s v="plays"/>
    <x v="0"/>
    <d v="2015-01-31T14:03:06"/>
    <x v="3319"/>
    <x v="3319"/>
    <x v="3319"/>
  </r>
  <r>
    <n v="3320"/>
    <s v="Mama Threw Me So High &amp; He Who Speaks"/>
    <s v="Imaginary Theater Company presents two modern day tall tales about family, resilience and redemption."/>
    <x v="30"/>
    <n v="2525"/>
    <x v="0"/>
    <x v="0"/>
    <x v="0"/>
    <n v="1466557557"/>
    <n v="1463965557"/>
    <b v="0"/>
    <n v="38"/>
    <b v="1"/>
    <s v="theater/plays"/>
    <n v="1.01"/>
    <n v="66.44736842105263"/>
    <x v="1"/>
    <s v="plays"/>
    <x v="0"/>
    <d v="2016-06-22T01:05:57"/>
    <x v="3320"/>
    <x v="3320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x v="0"/>
    <n v="1413431940"/>
    <n v="1412216665"/>
    <b v="0"/>
    <n v="15"/>
    <b v="1"/>
    <s v="theater/plays"/>
    <n v="1.0740000000000001"/>
    <n v="35.799999999999997"/>
    <x v="1"/>
    <s v="plays"/>
    <x v="0"/>
    <d v="2014-10-16T03:59:00"/>
    <x v="3321"/>
    <x v="3321"/>
    <x v="3321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x v="0"/>
    <n v="1466567700"/>
    <n v="1464653696"/>
    <b v="0"/>
    <n v="23"/>
    <b v="1"/>
    <s v="theater/plays"/>
    <n v="1.0151515151515151"/>
    <n v="145.65217391304347"/>
    <x v="1"/>
    <s v="plays"/>
    <x v="0"/>
    <d v="2016-06-22T03:55:00"/>
    <x v="3322"/>
    <x v="3322"/>
    <x v="3322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x v="1"/>
    <n v="1474793208"/>
    <n v="1472201208"/>
    <b v="0"/>
    <n v="49"/>
    <b v="1"/>
    <s v="theater/plays"/>
    <n v="1.2589999999999999"/>
    <n v="25.693877551020407"/>
    <x v="1"/>
    <s v="plays"/>
    <x v="0"/>
    <d v="2016-09-25T08:46:48"/>
    <x v="3323"/>
    <x v="3323"/>
    <x v="3323"/>
  </r>
  <r>
    <n v="3324"/>
    <s v="At Swim, Two Boys"/>
    <s v="The play tells the story of Jim and Doyler and their friendship on the brink of Irish independence."/>
    <x v="15"/>
    <n v="1525"/>
    <x v="0"/>
    <x v="17"/>
    <x v="3"/>
    <n v="1465135190"/>
    <n v="1463925590"/>
    <b v="0"/>
    <n v="10"/>
    <b v="1"/>
    <s v="theater/plays"/>
    <n v="1.0166666666666666"/>
    <n v="152.5"/>
    <x v="1"/>
    <s v="plays"/>
    <x v="0"/>
    <d v="2016-06-05T13:59:50"/>
    <x v="3324"/>
    <x v="3324"/>
    <x v="3324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x v="1"/>
    <n v="1428256277"/>
    <n v="1425235877"/>
    <b v="0"/>
    <n v="15"/>
    <b v="1"/>
    <s v="theater/plays"/>
    <n v="1.125"/>
    <n v="30"/>
    <x v="1"/>
    <s v="plays"/>
    <x v="0"/>
    <d v="2015-04-05T17:51:17"/>
    <x v="3325"/>
    <x v="3325"/>
    <x v="3325"/>
  </r>
  <r>
    <n v="3326"/>
    <s v="Me? A Caregiver?"/>
    <s v="An edgy, hilarious, compassionate and honest show to help caregivers find courage, trust their instincts and above all, to laugh."/>
    <x v="6"/>
    <n v="8110"/>
    <x v="0"/>
    <x v="0"/>
    <x v="0"/>
    <n v="1425830905"/>
    <n v="1423242505"/>
    <b v="0"/>
    <n v="57"/>
    <b v="1"/>
    <s v="theater/plays"/>
    <n v="1.0137499999999999"/>
    <n v="142.28070175438597"/>
    <x v="1"/>
    <s v="plays"/>
    <x v="0"/>
    <d v="2015-03-08T16:08:25"/>
    <x v="3326"/>
    <x v="3326"/>
    <x v="332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x v="1"/>
    <n v="1462697966"/>
    <n v="1460105966"/>
    <b v="0"/>
    <n v="33"/>
    <b v="1"/>
    <s v="theater/plays"/>
    <n v="1.0125"/>
    <n v="24.545454545454547"/>
    <x v="1"/>
    <s v="plays"/>
    <x v="0"/>
    <d v="2016-05-08T08:59:26"/>
    <x v="3327"/>
    <x v="3327"/>
    <x v="3327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x v="0"/>
    <n v="1404522000"/>
    <n v="1404308883"/>
    <b v="0"/>
    <n v="9"/>
    <b v="1"/>
    <s v="theater/plays"/>
    <n v="1.4638888888888888"/>
    <n v="292.77777777777777"/>
    <x v="1"/>
    <s v="plays"/>
    <x v="0"/>
    <d v="2014-07-05T01:00:00"/>
    <x v="3328"/>
    <x v="3328"/>
    <x v="3328"/>
  </r>
  <r>
    <n v="3329"/>
    <s v="Jestia and Raedon"/>
    <s v="Jestia and Raedon is a brand new romantic comedy play going to the Edinburgh Fringe Festival this summer."/>
    <x v="28"/>
    <n v="1168"/>
    <x v="0"/>
    <x v="1"/>
    <x v="1"/>
    <n v="1406502000"/>
    <n v="1405583108"/>
    <b v="0"/>
    <n v="26"/>
    <b v="1"/>
    <s v="theater/plays"/>
    <n v="1.1679999999999999"/>
    <n v="44.92307692307692"/>
    <x v="1"/>
    <s v="plays"/>
    <x v="0"/>
    <d v="2014-07-27T23:00:00"/>
    <x v="3329"/>
    <x v="3329"/>
    <x v="3329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x v="1"/>
    <n v="1427919468"/>
    <n v="1425331068"/>
    <b v="0"/>
    <n v="69"/>
    <b v="1"/>
    <s v="theater/plays"/>
    <n v="1.0626666666666666"/>
    <n v="23.10144927536232"/>
    <x v="1"/>
    <s v="plays"/>
    <x v="0"/>
    <d v="2015-04-01T20:17:48"/>
    <x v="3330"/>
    <x v="3330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x v="0"/>
    <n v="1444149886"/>
    <n v="1441125886"/>
    <b v="0"/>
    <n v="65"/>
    <b v="1"/>
    <s v="theater/plays"/>
    <n v="1.0451999999999999"/>
    <n v="80.400000000000006"/>
    <x v="1"/>
    <s v="plays"/>
    <x v="0"/>
    <d v="2015-10-06T16:44:46"/>
    <x v="3331"/>
    <x v="3331"/>
    <x v="3331"/>
  </r>
  <r>
    <n v="3332"/>
    <s v="Cortez"/>
    <s v="Two marine biologists are at odds during an important expedition. When a stranded shark refuses to die, things get weird."/>
    <x v="12"/>
    <n v="6000"/>
    <x v="0"/>
    <x v="0"/>
    <x v="0"/>
    <n v="1405802330"/>
    <n v="1403210330"/>
    <b v="0"/>
    <n v="83"/>
    <b v="1"/>
    <s v="theater/plays"/>
    <n v="1"/>
    <n v="72.289156626506028"/>
    <x v="1"/>
    <s v="plays"/>
    <x v="0"/>
    <d v="2014-07-19T20:38:50"/>
    <x v="3332"/>
    <x v="3332"/>
    <x v="3332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x v="0"/>
    <n v="1434384880"/>
    <n v="1432484080"/>
    <b v="0"/>
    <n v="111"/>
    <b v="1"/>
    <s v="theater/plays"/>
    <n v="1.0457142857142858"/>
    <n v="32.972972972972975"/>
    <x v="1"/>
    <s v="plays"/>
    <x v="0"/>
    <d v="2015-06-15T16:14:40"/>
    <x v="3333"/>
    <x v="3333"/>
    <x v="3333"/>
  </r>
  <r>
    <n v="3334"/>
    <s v="The Saltbox Theatre Collective Seed Money Project"/>
    <s v="The Saltbox Theatre Collective is a brand new not-for-profit theatre company in Illinois."/>
    <x v="406"/>
    <n v="5366"/>
    <x v="0"/>
    <x v="0"/>
    <x v="0"/>
    <n v="1438259422"/>
    <n v="1435667422"/>
    <b v="0"/>
    <n v="46"/>
    <b v="1"/>
    <s v="theater/plays"/>
    <n v="1.3862051149573753"/>
    <n v="116.65217391304348"/>
    <x v="1"/>
    <s v="plays"/>
    <x v="0"/>
    <d v="2015-07-30T12:30:22"/>
    <x v="3334"/>
    <x v="3334"/>
    <x v="3334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x v="1"/>
    <n v="1407106800"/>
    <n v="1404749446"/>
    <b v="0"/>
    <n v="63"/>
    <b v="1"/>
    <s v="theater/plays"/>
    <n v="1.0032000000000001"/>
    <n v="79.61904761904762"/>
    <x v="1"/>
    <s v="plays"/>
    <x v="0"/>
    <d v="2014-08-03T23:00:00"/>
    <x v="3335"/>
    <x v="3335"/>
    <x v="3335"/>
  </r>
  <r>
    <n v="3336"/>
    <s v="WILDE TALES"/>
    <s v="A theatrical adaptation of Oscar Wilde's short stories, presented by Suitcase Civilians at The Space, April 5-10 2016."/>
    <x v="49"/>
    <n v="250"/>
    <x v="0"/>
    <x v="1"/>
    <x v="1"/>
    <n v="1459845246"/>
    <n v="1457429646"/>
    <b v="0"/>
    <n v="9"/>
    <b v="1"/>
    <s v="theater/plays"/>
    <n v="1"/>
    <n v="27.777777777777779"/>
    <x v="1"/>
    <s v="plays"/>
    <x v="0"/>
    <d v="2016-04-05T08:34:06"/>
    <x v="3336"/>
    <x v="3336"/>
    <x v="333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x v="1"/>
    <n v="1412974800"/>
    <n v="1411109167"/>
    <b v="0"/>
    <n v="34"/>
    <b v="1"/>
    <s v="theater/plays"/>
    <n v="1.1020000000000001"/>
    <n v="81.029411764705884"/>
    <x v="1"/>
    <s v="plays"/>
    <x v="0"/>
    <d v="2014-10-10T21:00:00"/>
    <x v="3337"/>
    <x v="3337"/>
    <x v="3337"/>
  </r>
  <r>
    <n v="3338"/>
    <s v="The Last Days of Judas Iscariot"/>
    <s v="Join Estelle Parsons in support of Theater That Looks and Sounds Like America"/>
    <x v="36"/>
    <n v="15327"/>
    <x v="0"/>
    <x v="0"/>
    <x v="0"/>
    <n v="1487944080"/>
    <n v="1486129680"/>
    <b v="0"/>
    <n v="112"/>
    <b v="1"/>
    <s v="theater/plays"/>
    <n v="1.0218"/>
    <n v="136.84821428571428"/>
    <x v="1"/>
    <s v="plays"/>
    <x v="0"/>
    <d v="2017-02-24T13:48:00"/>
    <x v="3338"/>
    <x v="3338"/>
    <x v="3338"/>
  </r>
  <r>
    <n v="3339"/>
    <s v="FRESH PRODUCE'd LA presents: Friends in Transient Places"/>
    <s v="FPLA presents FRIENDS IN TRANSIENT PLACES by Jonathan Caren: a magical story of modern life."/>
    <x v="6"/>
    <n v="8348"/>
    <x v="0"/>
    <x v="0"/>
    <x v="0"/>
    <n v="1469721518"/>
    <n v="1467129518"/>
    <b v="0"/>
    <n v="47"/>
    <b v="1"/>
    <s v="theater/plays"/>
    <n v="1.0435000000000001"/>
    <n v="177.61702127659575"/>
    <x v="1"/>
    <s v="plays"/>
    <x v="0"/>
    <d v="2016-07-28T15:58:38"/>
    <x v="3339"/>
    <x v="3339"/>
    <x v="3339"/>
  </r>
  <r>
    <n v="3340"/>
    <s v="King Lear"/>
    <s v="The Eno River Players is a community theater in Durham, North Carolina. We are trying to raise money to get our second show on its feet"/>
    <x v="9"/>
    <n v="4145"/>
    <x v="0"/>
    <x v="0"/>
    <x v="0"/>
    <n v="1481066554"/>
    <n v="1478906554"/>
    <b v="0"/>
    <n v="38"/>
    <b v="1"/>
    <s v="theater/plays"/>
    <n v="1.3816666666666666"/>
    <n v="109.07894736842105"/>
    <x v="1"/>
    <s v="plays"/>
    <x v="0"/>
    <d v="2016-12-06T23:22:34"/>
    <x v="3340"/>
    <x v="3340"/>
    <x v="3340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x v="1"/>
    <n v="1465750800"/>
    <n v="1463771421"/>
    <b v="0"/>
    <n v="28"/>
    <b v="1"/>
    <s v="theater/plays"/>
    <n v="1"/>
    <n v="119.64285714285714"/>
    <x v="1"/>
    <s v="plays"/>
    <x v="0"/>
    <d v="2016-06-12T17:00:00"/>
    <x v="3341"/>
    <x v="3341"/>
    <x v="3341"/>
  </r>
  <r>
    <n v="3342"/>
    <s v="Uprising Theatre Company's First Production"/>
    <s v="We believe in the power of stories to change the world. Theatre that inspires transformation."/>
    <x v="12"/>
    <n v="6100"/>
    <x v="0"/>
    <x v="0"/>
    <x v="0"/>
    <n v="1427864340"/>
    <n v="1425020810"/>
    <b v="0"/>
    <n v="78"/>
    <b v="1"/>
    <s v="theater/plays"/>
    <n v="1.0166666666666666"/>
    <n v="78.205128205128204"/>
    <x v="1"/>
    <s v="plays"/>
    <x v="0"/>
    <d v="2015-04-01T04:59:00"/>
    <x v="3342"/>
    <x v="3342"/>
    <x v="3342"/>
  </r>
  <r>
    <n v="3343"/>
    <s v="The Girl Who Touched the Stars"/>
    <s v="Two sisters make a set of paper dolls which take them on a journey across lands, creating memories along the way."/>
    <x v="176"/>
    <n v="1200"/>
    <x v="0"/>
    <x v="1"/>
    <x v="1"/>
    <n v="1460553480"/>
    <n v="1458770384"/>
    <b v="0"/>
    <n v="23"/>
    <b v="1"/>
    <s v="theater/plays"/>
    <n v="1.7142857142857142"/>
    <n v="52.173913043478258"/>
    <x v="1"/>
    <s v="plays"/>
    <x v="0"/>
    <d v="2016-04-13T13:18:00"/>
    <x v="3343"/>
    <x v="3343"/>
    <x v="3343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x v="0"/>
    <n v="1409374093"/>
    <n v="1406782093"/>
    <b v="0"/>
    <n v="40"/>
    <b v="1"/>
    <s v="theater/plays"/>
    <n v="1.0144444444444445"/>
    <n v="114.125"/>
    <x v="1"/>
    <s v="plays"/>
    <x v="0"/>
    <d v="2014-08-30T04:48:13"/>
    <x v="3344"/>
    <x v="3344"/>
    <x v="3344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x v="0"/>
    <n v="1429317420"/>
    <n v="1424226768"/>
    <b v="0"/>
    <n v="13"/>
    <b v="1"/>
    <s v="theater/plays"/>
    <n v="1.3"/>
    <n v="50"/>
    <x v="1"/>
    <s v="plays"/>
    <x v="0"/>
    <d v="2015-04-18T00:37:00"/>
    <x v="3345"/>
    <x v="3345"/>
    <x v="3345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x v="0"/>
    <n v="1424910910"/>
    <n v="1424306110"/>
    <b v="0"/>
    <n v="18"/>
    <b v="1"/>
    <s v="theater/plays"/>
    <n v="1.1000000000000001"/>
    <n v="91.666666666666671"/>
    <x v="1"/>
    <s v="plays"/>
    <x v="0"/>
    <d v="2015-02-26T00:35:10"/>
    <x v="3346"/>
    <x v="3346"/>
    <x v="334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x v="1"/>
    <n v="1462741200"/>
    <n v="1461503654"/>
    <b v="0"/>
    <n v="22"/>
    <b v="1"/>
    <s v="theater/plays"/>
    <n v="1.1944999999999999"/>
    <n v="108.59090909090909"/>
    <x v="1"/>
    <s v="plays"/>
    <x v="0"/>
    <d v="2016-05-08T21:00:00"/>
    <x v="3347"/>
    <x v="3347"/>
    <x v="3347"/>
  </r>
  <r>
    <n v="3348"/>
    <s v="Macbeth"/>
    <s v="Old Hat's new production explores the bleak culture of war and the cosmic powers of guilt and imagination in Shakespeare's tragedy."/>
    <x v="62"/>
    <n v="5516"/>
    <x v="0"/>
    <x v="0"/>
    <x v="0"/>
    <n v="1461988740"/>
    <n v="1459949080"/>
    <b v="0"/>
    <n v="79"/>
    <b v="1"/>
    <s v="theater/plays"/>
    <n v="1.002909090909091"/>
    <n v="69.822784810126578"/>
    <x v="1"/>
    <s v="plays"/>
    <x v="0"/>
    <d v="2016-04-30T03:59:00"/>
    <x v="3348"/>
    <x v="3348"/>
    <x v="3348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x v="0"/>
    <n v="1465837200"/>
    <n v="1463971172"/>
    <b v="0"/>
    <n v="14"/>
    <b v="1"/>
    <s v="theater/plays"/>
    <n v="1.534"/>
    <n v="109.57142857142857"/>
    <x v="1"/>
    <s v="plays"/>
    <x v="0"/>
    <d v="2016-06-13T17:00:00"/>
    <x v="3349"/>
    <x v="3349"/>
    <x v="3349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x v="3"/>
    <n v="1448838000"/>
    <n v="1445791811"/>
    <b v="0"/>
    <n v="51"/>
    <b v="1"/>
    <s v="theater/plays"/>
    <n v="1.0442857142857143"/>
    <n v="71.666666666666671"/>
    <x v="1"/>
    <s v="plays"/>
    <x v="0"/>
    <d v="2015-11-29T23:00:00"/>
    <x v="3350"/>
    <x v="3350"/>
    <x v="3350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x v="1"/>
    <n v="1406113200"/>
    <n v="1402910965"/>
    <b v="0"/>
    <n v="54"/>
    <b v="1"/>
    <s v="theater/plays"/>
    <n v="1.0109999999999999"/>
    <n v="93.611111111111114"/>
    <x v="1"/>
    <s v="plays"/>
    <x v="0"/>
    <d v="2014-07-23T11:00:00"/>
    <x v="3351"/>
    <x v="3351"/>
    <x v="3351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x v="1"/>
    <n v="1467414000"/>
    <n v="1462492178"/>
    <b v="0"/>
    <n v="70"/>
    <b v="1"/>
    <s v="theater/plays"/>
    <n v="1.0751999999999999"/>
    <n v="76.8"/>
    <x v="1"/>
    <s v="plays"/>
    <x v="0"/>
    <d v="2016-07-01T23:00:00"/>
    <x v="3352"/>
    <x v="3352"/>
    <x v="3352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x v="1"/>
    <n v="1462230000"/>
    <n v="1461061350"/>
    <b v="0"/>
    <n v="44"/>
    <b v="1"/>
    <s v="theater/plays"/>
    <n v="3.15"/>
    <n v="35.795454545454547"/>
    <x v="1"/>
    <s v="plays"/>
    <x v="0"/>
    <d v="2016-05-02T23:00:00"/>
    <x v="3353"/>
    <x v="3353"/>
    <x v="3353"/>
  </r>
  <r>
    <n v="3354"/>
    <s v="Strangeloop Theatre - A Focus on New Works"/>
    <s v="Help Strangeloop Theatre create and support new work by sponsoring our 2015-2016 season."/>
    <x v="9"/>
    <n v="3058"/>
    <x v="0"/>
    <x v="0"/>
    <x v="0"/>
    <n v="1446091260"/>
    <n v="1443029206"/>
    <b v="0"/>
    <n v="55"/>
    <b v="1"/>
    <s v="theater/plays"/>
    <n v="1.0193333333333334"/>
    <n v="55.6"/>
    <x v="1"/>
    <s v="plays"/>
    <x v="0"/>
    <d v="2015-10-29T04:01:00"/>
    <x v="3354"/>
    <x v="3354"/>
    <x v="3354"/>
  </r>
  <r>
    <n v="3355"/>
    <s v="Jelly Beans at Theatre503"/>
    <s v="Help get Jelly Beans to the Theatre503 stage. An important piece of new writing by Dan Pick, produced by Kuleshov Theatre"/>
    <x v="257"/>
    <n v="2210"/>
    <x v="0"/>
    <x v="1"/>
    <x v="1"/>
    <n v="1462879020"/>
    <n v="1461941527"/>
    <b v="0"/>
    <n v="15"/>
    <b v="1"/>
    <s v="theater/plays"/>
    <n v="1.2628571428571429"/>
    <n v="147.33333333333334"/>
    <x v="1"/>
    <s v="plays"/>
    <x v="0"/>
    <d v="2016-05-10T11:17:00"/>
    <x v="3355"/>
    <x v="3355"/>
    <x v="3355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x v="1"/>
    <n v="1468611272"/>
    <n v="1466019272"/>
    <b v="0"/>
    <n v="27"/>
    <b v="1"/>
    <s v="theater/plays"/>
    <n v="1.014"/>
    <n v="56.333333333333336"/>
    <x v="1"/>
    <s v="plays"/>
    <x v="0"/>
    <d v="2016-07-15T19:34:32"/>
    <x v="3356"/>
    <x v="3356"/>
    <x v="335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x v="1"/>
    <n v="1406887310"/>
    <n v="1404295310"/>
    <b v="0"/>
    <n v="21"/>
    <b v="1"/>
    <s v="theater/plays"/>
    <n v="1.01"/>
    <n v="96.19047619047619"/>
    <x v="1"/>
    <s v="plays"/>
    <x v="0"/>
    <d v="2014-08-01T10:01:50"/>
    <x v="3357"/>
    <x v="3357"/>
    <x v="3357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x v="0"/>
    <n v="1416385679"/>
    <n v="1413790079"/>
    <b v="0"/>
    <n v="162"/>
    <b v="1"/>
    <s v="theater/plays"/>
    <n v="1.0299"/>
    <n v="63.574074074074076"/>
    <x v="1"/>
    <s v="plays"/>
    <x v="0"/>
    <d v="2014-11-19T08:27:59"/>
    <x v="3358"/>
    <x v="3358"/>
    <x v="3358"/>
  </r>
  <r>
    <n v="3359"/>
    <s v="BEIRUT, LADY OF LEBANON"/>
    <s v="A Theatrical Production Celebrating the Lebanese Culture and the Human Spirit in Time of War."/>
    <x v="23"/>
    <n v="4250"/>
    <x v="0"/>
    <x v="0"/>
    <x v="0"/>
    <n v="1487985734"/>
    <n v="1484097734"/>
    <b v="0"/>
    <n v="23"/>
    <b v="1"/>
    <s v="theater/plays"/>
    <n v="1.0625"/>
    <n v="184.78260869565219"/>
    <x v="1"/>
    <s v="plays"/>
    <x v="0"/>
    <d v="2017-02-25T01:22:14"/>
    <x v="3359"/>
    <x v="3359"/>
    <x v="3359"/>
  </r>
  <r>
    <n v="3360"/>
    <s v="Pretty Butch"/>
    <s v="World Premiere, an M1 Singapore Fringe Festival 2017 commission."/>
    <x v="7"/>
    <n v="9124"/>
    <x v="0"/>
    <x v="20"/>
    <x v="12"/>
    <n v="1481731140"/>
    <n v="1479866343"/>
    <b v="0"/>
    <n v="72"/>
    <b v="1"/>
    <s v="theater/plays"/>
    <n v="1.0137777777777779"/>
    <n v="126.72222222222223"/>
    <x v="1"/>
    <s v="plays"/>
    <x v="0"/>
    <d v="2016-12-14T15:59:00"/>
    <x v="3360"/>
    <x v="3360"/>
    <x v="336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x v="0"/>
    <n v="1409587140"/>
    <n v="1408062990"/>
    <b v="0"/>
    <n v="68"/>
    <b v="1"/>
    <s v="theater/plays"/>
    <n v="1.1346000000000001"/>
    <n v="83.42647058823529"/>
    <x v="1"/>
    <s v="plays"/>
    <x v="0"/>
    <d v="2014-09-01T15:59:00"/>
    <x v="3361"/>
    <x v="3361"/>
    <x v="3361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x v="0"/>
    <n v="1425704100"/>
    <n v="1424484717"/>
    <b v="0"/>
    <n v="20"/>
    <b v="1"/>
    <s v="theater/plays"/>
    <n v="2.1800000000000002"/>
    <n v="54.5"/>
    <x v="1"/>
    <s v="plays"/>
    <x v="0"/>
    <d v="2015-03-07T04:55:00"/>
    <x v="3362"/>
    <x v="3362"/>
    <x v="3362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x v="0"/>
    <n v="1408464000"/>
    <n v="1406831445"/>
    <b v="0"/>
    <n v="26"/>
    <b v="1"/>
    <s v="theater/plays"/>
    <n v="1.0141935483870967"/>
    <n v="302.30769230769232"/>
    <x v="1"/>
    <s v="plays"/>
    <x v="0"/>
    <d v="2014-08-19T16:00:00"/>
    <x v="3363"/>
    <x v="3363"/>
    <x v="3363"/>
  </r>
  <r>
    <n v="3364"/>
    <s v="Cancel The Sunshine"/>
    <s v="Cancel The SunshineÂ is a new play that explores living with a mental health condition in an honest, witty and articulate way."/>
    <x v="9"/>
    <n v="3178"/>
    <x v="0"/>
    <x v="1"/>
    <x v="1"/>
    <n v="1458075600"/>
    <n v="1456183649"/>
    <b v="0"/>
    <n v="72"/>
    <b v="1"/>
    <s v="theater/plays"/>
    <n v="1.0593333333333332"/>
    <n v="44.138888888888886"/>
    <x v="1"/>
    <s v="plays"/>
    <x v="0"/>
    <d v="2016-03-15T21:00:00"/>
    <x v="3364"/>
    <x v="3364"/>
    <x v="3364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x v="0"/>
    <n v="1449973592"/>
    <n v="1447381592"/>
    <b v="0"/>
    <n v="3"/>
    <b v="1"/>
    <s v="theater/plays"/>
    <n v="1.04"/>
    <n v="866.66666666666663"/>
    <x v="1"/>
    <s v="plays"/>
    <x v="0"/>
    <d v="2015-12-13T02:26:32"/>
    <x v="3365"/>
    <x v="3365"/>
    <x v="3365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x v="0"/>
    <n v="1431481037"/>
    <n v="1428889037"/>
    <b v="0"/>
    <n v="18"/>
    <b v="1"/>
    <s v="theater/plays"/>
    <n v="2.21"/>
    <n v="61.388888888888886"/>
    <x v="1"/>
    <s v="plays"/>
    <x v="0"/>
    <d v="2015-05-13T01:37:17"/>
    <x v="3366"/>
    <x v="3366"/>
    <x v="336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x v="1"/>
    <n v="1438467894"/>
    <n v="1436307894"/>
    <b v="0"/>
    <n v="30"/>
    <b v="1"/>
    <s v="theater/plays"/>
    <n v="1.1866666666666668"/>
    <n v="29.666666666666668"/>
    <x v="1"/>
    <s v="plays"/>
    <x v="0"/>
    <d v="2015-08-01T22:24:54"/>
    <x v="3367"/>
    <x v="3367"/>
    <x v="3367"/>
  </r>
  <r>
    <n v="3368"/>
    <s v="Peter Pan by J.M. Barrie @ Open Space Arts"/>
    <s v="Help a non-profit community theatre create an unforgettable production of J.M. Barrie's classic play."/>
    <x v="28"/>
    <n v="1046"/>
    <x v="0"/>
    <x v="0"/>
    <x v="0"/>
    <n v="1420088400"/>
    <n v="1416977259"/>
    <b v="0"/>
    <n v="23"/>
    <b v="1"/>
    <s v="theater/plays"/>
    <n v="1.046"/>
    <n v="45.478260869565219"/>
    <x v="1"/>
    <s v="plays"/>
    <x v="0"/>
    <d v="2015-01-01T05:00:00"/>
    <x v="3368"/>
    <x v="3368"/>
    <x v="3368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x v="3"/>
    <n v="1484441980"/>
    <n v="1479257980"/>
    <b v="0"/>
    <n v="54"/>
    <b v="1"/>
    <s v="theater/plays"/>
    <n v="1.0389999999999999"/>
    <n v="96.203703703703709"/>
    <x v="1"/>
    <s v="plays"/>
    <x v="0"/>
    <d v="2017-01-15T00:59:40"/>
    <x v="3369"/>
    <x v="3369"/>
    <x v="3369"/>
  </r>
  <r>
    <n v="3370"/>
    <s v="&quot;I'm Alright&quot;...an Enso Theatre Education production."/>
    <s v="I'm Alright. A story of young women, told by young women, for the world."/>
    <x v="15"/>
    <n v="1766"/>
    <x v="0"/>
    <x v="0"/>
    <x v="0"/>
    <n v="1481961600"/>
    <n v="1479283285"/>
    <b v="0"/>
    <n v="26"/>
    <b v="1"/>
    <s v="theater/plays"/>
    <n v="1.1773333333333333"/>
    <n v="67.92307692307692"/>
    <x v="1"/>
    <s v="plays"/>
    <x v="0"/>
    <d v="2016-12-17T08:00:00"/>
    <x v="3370"/>
    <x v="3370"/>
    <x v="3370"/>
  </r>
  <r>
    <n v="3371"/>
    <s v="Red Planet (or One Way Ticket) Staged Reading"/>
    <s v="Help support Red Planet, a new science fiction play based off the Mars One exploration."/>
    <x v="48"/>
    <n v="277"/>
    <x v="0"/>
    <x v="0"/>
    <x v="0"/>
    <n v="1449089965"/>
    <n v="1446670765"/>
    <b v="0"/>
    <n v="9"/>
    <b v="1"/>
    <s v="theater/plays"/>
    <n v="1.385"/>
    <n v="30.777777777777779"/>
    <x v="1"/>
    <s v="plays"/>
    <x v="0"/>
    <d v="2015-12-02T20:59:25"/>
    <x v="3371"/>
    <x v="3371"/>
    <x v="3371"/>
  </r>
  <r>
    <n v="3372"/>
    <s v="All the Best, Jack"/>
    <s v="This play tells the story of the toxicity of sensationalism shown through one man's struggle with notoriety."/>
    <x v="28"/>
    <n v="1035"/>
    <x v="0"/>
    <x v="0"/>
    <x v="0"/>
    <n v="1408942740"/>
    <n v="1407157756"/>
    <b v="0"/>
    <n v="27"/>
    <b v="1"/>
    <s v="theater/plays"/>
    <n v="1.0349999999999999"/>
    <n v="38.333333333333336"/>
    <x v="1"/>
    <s v="plays"/>
    <x v="0"/>
    <d v="2014-08-25T04:59:00"/>
    <x v="3372"/>
    <x v="3372"/>
    <x v="3372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x v="1"/>
    <n v="1437235200"/>
    <n v="1435177840"/>
    <b v="0"/>
    <n v="30"/>
    <b v="1"/>
    <s v="theater/plays"/>
    <n v="1.0024999999999999"/>
    <n v="66.833333333333329"/>
    <x v="1"/>
    <s v="plays"/>
    <x v="0"/>
    <d v="2015-07-18T16:00:00"/>
    <x v="3373"/>
    <x v="3373"/>
    <x v="3373"/>
  </r>
  <r>
    <n v="3374"/>
    <s v="HELP BUILD &quot;THE CASTLE&quot;"/>
    <s v="A rare  production of World acclaimed playwright Howard Barker's groundbreaking &amp; provocative 'The Castle'."/>
    <x v="8"/>
    <n v="3730"/>
    <x v="0"/>
    <x v="5"/>
    <x v="5"/>
    <n v="1446053616"/>
    <n v="1443461616"/>
    <b v="0"/>
    <n v="52"/>
    <b v="1"/>
    <s v="theater/plays"/>
    <n v="1.0657142857142856"/>
    <n v="71.730769230769226"/>
    <x v="1"/>
    <s v="plays"/>
    <x v="0"/>
    <d v="2015-10-28T17:33:36"/>
    <x v="3374"/>
    <x v="3374"/>
    <x v="3374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x v="1"/>
    <n v="1400423973"/>
    <n v="1399387173"/>
    <b v="0"/>
    <n v="17"/>
    <b v="1"/>
    <s v="theater/plays"/>
    <n v="1"/>
    <n v="176.47058823529412"/>
    <x v="1"/>
    <s v="plays"/>
    <x v="0"/>
    <d v="2014-05-18T14:39:33"/>
    <x v="3375"/>
    <x v="3375"/>
    <x v="3375"/>
  </r>
  <r>
    <n v="3376"/>
    <s v="The Tutors"/>
    <s v="3 college grads struggling to fund their social network. 1 bratty blackmailing student. 1 dreamy Asian business man. 1 awesome play."/>
    <x v="6"/>
    <n v="8001"/>
    <x v="0"/>
    <x v="0"/>
    <x v="0"/>
    <n v="1429976994"/>
    <n v="1424796594"/>
    <b v="0"/>
    <n v="19"/>
    <b v="1"/>
    <s v="theater/plays"/>
    <n v="1.0001249999999999"/>
    <n v="421.10526315789474"/>
    <x v="1"/>
    <s v="plays"/>
    <x v="0"/>
    <d v="2015-04-25T15:49:54"/>
    <x v="3376"/>
    <x v="3376"/>
    <x v="337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x v="1"/>
    <n v="1426870560"/>
    <n v="1424280899"/>
    <b v="0"/>
    <n v="77"/>
    <b v="1"/>
    <s v="theater/plays"/>
    <n v="1.0105"/>
    <n v="104.98701298701299"/>
    <x v="1"/>
    <s v="plays"/>
    <x v="0"/>
    <d v="2015-03-20T16:56:00"/>
    <x v="3377"/>
    <x v="3377"/>
    <x v="3377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x v="1"/>
    <n v="1409490480"/>
    <n v="1407400306"/>
    <b v="0"/>
    <n v="21"/>
    <b v="1"/>
    <s v="theater/plays"/>
    <n v="1.0763636363636364"/>
    <n v="28.19047619047619"/>
    <x v="1"/>
    <s v="plays"/>
    <x v="0"/>
    <d v="2014-08-31T13:08:00"/>
    <x v="3378"/>
    <x v="3378"/>
    <x v="3378"/>
  </r>
  <r>
    <n v="3379"/>
    <s v="The Promise"/>
    <s v="A play by Alexei Arbuzov about the lives of three teenagers during the Nazi siege of Leningrad, 1942, in a new adaptation by Nick Dear."/>
    <x v="13"/>
    <n v="2073"/>
    <x v="0"/>
    <x v="1"/>
    <x v="1"/>
    <n v="1440630000"/>
    <n v="1439122800"/>
    <b v="0"/>
    <n v="38"/>
    <b v="1"/>
    <s v="theater/plays"/>
    <n v="1.0365"/>
    <n v="54.55263157894737"/>
    <x v="1"/>
    <s v="plays"/>
    <x v="0"/>
    <d v="2015-08-26T23:00:00"/>
    <x v="3379"/>
    <x v="3379"/>
    <x v="3379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x v="0"/>
    <n v="1417305178"/>
    <n v="1414277578"/>
    <b v="0"/>
    <n v="28"/>
    <b v="1"/>
    <s v="theater/plays"/>
    <n v="1.0443333333333333"/>
    <n v="111.89285714285714"/>
    <x v="1"/>
    <s v="plays"/>
    <x v="0"/>
    <d v="2014-11-29T23:52:58"/>
    <x v="3380"/>
    <x v="3380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x v="0"/>
    <n v="1426044383"/>
    <n v="1423455983"/>
    <b v="0"/>
    <n v="48"/>
    <b v="1"/>
    <s v="theater/plays"/>
    <n v="1.0225"/>
    <n v="85.208333333333329"/>
    <x v="1"/>
    <s v="plays"/>
    <x v="0"/>
    <d v="2015-03-11T03:26:23"/>
    <x v="3381"/>
    <x v="3381"/>
    <x v="3381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x v="1"/>
    <n v="1470092340"/>
    <n v="1467973256"/>
    <b v="0"/>
    <n v="46"/>
    <b v="1"/>
    <s v="theater/plays"/>
    <n v="1.0074285714285713"/>
    <n v="76.652173913043484"/>
    <x v="1"/>
    <s v="plays"/>
    <x v="0"/>
    <d v="2016-08-01T22:59:00"/>
    <x v="3382"/>
    <x v="3382"/>
    <x v="338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x v="0"/>
    <n v="1466707620"/>
    <n v="1464979620"/>
    <b v="0"/>
    <n v="30"/>
    <b v="1"/>
    <s v="theater/plays"/>
    <n v="1.1171428571428572"/>
    <n v="65.166666666666671"/>
    <x v="1"/>
    <s v="plays"/>
    <x v="0"/>
    <d v="2016-06-23T18:47:00"/>
    <x v="3383"/>
    <x v="3383"/>
    <x v="3383"/>
  </r>
  <r>
    <n v="3384"/>
    <s v="The Hat"/>
    <s v="Six gay men, emotional baggage, and online dating: what could go wrong? A play about looking for love and finding something better."/>
    <x v="12"/>
    <n v="6000.66"/>
    <x v="0"/>
    <x v="0"/>
    <x v="0"/>
    <n v="1448074800"/>
    <n v="1444874768"/>
    <b v="0"/>
    <n v="64"/>
    <b v="1"/>
    <s v="theater/plays"/>
    <n v="1.0001100000000001"/>
    <n v="93.760312499999998"/>
    <x v="1"/>
    <s v="plays"/>
    <x v="0"/>
    <d v="2015-11-21T03:00:00"/>
    <x v="3384"/>
    <x v="3384"/>
    <x v="3384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x v="0"/>
    <n v="1418244552"/>
    <n v="1415652552"/>
    <b v="0"/>
    <n v="15"/>
    <b v="1"/>
    <s v="theater/plays"/>
    <n v="1"/>
    <n v="133.33333333333334"/>
    <x v="1"/>
    <s v="plays"/>
    <x v="0"/>
    <d v="2014-12-10T20:49:12"/>
    <x v="3385"/>
    <x v="3385"/>
    <x v="3385"/>
  </r>
  <r>
    <n v="3386"/>
    <s v="Going To Market"/>
    <s v="Stories from the Bronx make for an uncommon play. Help us finish funding this production, supported by the Kevin Spacey Foundation."/>
    <x v="13"/>
    <n v="2100"/>
    <x v="0"/>
    <x v="0"/>
    <x v="0"/>
    <n v="1417620506"/>
    <n v="1415028506"/>
    <b v="0"/>
    <n v="41"/>
    <b v="1"/>
    <s v="theater/plays"/>
    <n v="1.05"/>
    <n v="51.219512195121951"/>
    <x v="1"/>
    <s v="plays"/>
    <x v="0"/>
    <d v="2014-12-03T15:28:26"/>
    <x v="3386"/>
    <x v="3386"/>
    <x v="338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x v="0"/>
    <n v="1418581088"/>
    <n v="1415125088"/>
    <b v="0"/>
    <n v="35"/>
    <b v="1"/>
    <s v="theater/plays"/>
    <n v="1.1686666666666667"/>
    <n v="100.17142857142858"/>
    <x v="1"/>
    <s v="plays"/>
    <x v="0"/>
    <d v="2014-12-14T18:18:08"/>
    <x v="3387"/>
    <x v="3387"/>
    <x v="3387"/>
  </r>
  <r>
    <n v="3388"/>
    <s v="ICONS"/>
    <s v="ICONS is a unique new play about the Amazon warrior women from Greek myth and re-imagines them from a contemporary female perspective."/>
    <x v="15"/>
    <n v="1557"/>
    <x v="0"/>
    <x v="1"/>
    <x v="1"/>
    <n v="1434625441"/>
    <n v="1432033441"/>
    <b v="0"/>
    <n v="45"/>
    <b v="1"/>
    <s v="theater/plays"/>
    <n v="1.038"/>
    <n v="34.6"/>
    <x v="1"/>
    <s v="plays"/>
    <x v="0"/>
    <d v="2015-06-18T11:04:01"/>
    <x v="3388"/>
    <x v="3388"/>
    <x v="3388"/>
  </r>
  <r>
    <n v="3389"/>
    <s v="Chimera Ensemble Productions Fund"/>
    <s v="Chimera Ensemble is launching 2 inaugural theater productions, and we need support to do high quality work!"/>
    <x v="3"/>
    <n v="11450"/>
    <x v="0"/>
    <x v="0"/>
    <x v="0"/>
    <n v="1464960682"/>
    <n v="1462368682"/>
    <b v="0"/>
    <n v="62"/>
    <b v="1"/>
    <s v="theater/plays"/>
    <n v="1.145"/>
    <n v="184.67741935483872"/>
    <x v="1"/>
    <s v="plays"/>
    <x v="0"/>
    <d v="2016-06-03T13:31:22"/>
    <x v="3389"/>
    <x v="3389"/>
    <x v="3389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x v="0"/>
    <n v="1405017345"/>
    <n v="1403721345"/>
    <b v="0"/>
    <n v="22"/>
    <b v="1"/>
    <s v="theater/plays"/>
    <n v="1.024"/>
    <n v="69.818181818181813"/>
    <x v="1"/>
    <s v="plays"/>
    <x v="0"/>
    <d v="2014-07-10T18:35:45"/>
    <x v="3390"/>
    <x v="3390"/>
    <x v="3390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x v="0"/>
    <n v="1407536880"/>
    <n v="1404997548"/>
    <b v="0"/>
    <n v="18"/>
    <b v="1"/>
    <s v="theater/plays"/>
    <n v="2.23"/>
    <n v="61.944444444444443"/>
    <x v="1"/>
    <s v="plays"/>
    <x v="0"/>
    <d v="2014-08-08T22:28:00"/>
    <x v="3391"/>
    <x v="3391"/>
    <x v="3391"/>
  </r>
  <r>
    <n v="3392"/>
    <s v="1 in 3"/>
    <s v="Life is more than the days you have left. 1 in 3 tells of two normal people &amp; their confrontation with mortality and the dice of fate."/>
    <x v="2"/>
    <n v="500"/>
    <x v="0"/>
    <x v="1"/>
    <x v="1"/>
    <n v="1462565855"/>
    <n v="1458245855"/>
    <b v="0"/>
    <n v="12"/>
    <b v="1"/>
    <s v="theater/plays"/>
    <n v="1"/>
    <n v="41.666666666666664"/>
    <x v="1"/>
    <s v="plays"/>
    <x v="0"/>
    <d v="2016-05-06T20:17:35"/>
    <x v="3392"/>
    <x v="3392"/>
    <x v="3392"/>
  </r>
  <r>
    <n v="3393"/>
    <s v="The Maltese Bodkin"/>
    <s v="hiSTORYstage presents a film noir-style comedy mystery with a Shakespearean twist performed as a 1944 radio drama."/>
    <x v="15"/>
    <n v="1587"/>
    <x v="0"/>
    <x v="0"/>
    <x v="0"/>
    <n v="1415234760"/>
    <n v="1413065230"/>
    <b v="0"/>
    <n v="44"/>
    <b v="1"/>
    <s v="theater/plays"/>
    <n v="1.0580000000000001"/>
    <n v="36.06818181818182"/>
    <x v="1"/>
    <s v="plays"/>
    <x v="0"/>
    <d v="2014-11-06T00:46:00"/>
    <x v="3393"/>
    <x v="3393"/>
    <x v="3393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x v="1"/>
    <n v="1406470645"/>
    <n v="1403878645"/>
    <b v="0"/>
    <n v="27"/>
    <b v="1"/>
    <s v="theater/plays"/>
    <n v="1.4236363636363636"/>
    <n v="29"/>
    <x v="1"/>
    <s v="plays"/>
    <x v="0"/>
    <d v="2014-07-27T14:17:25"/>
    <x v="3394"/>
    <x v="3394"/>
    <x v="3394"/>
  </r>
  <r>
    <n v="3395"/>
    <s v="MIRAMAR"/>
    <s v="Miramar is a a darkly funny play exploring what it is we call â€˜homeâ€™."/>
    <x v="2"/>
    <n v="920"/>
    <x v="0"/>
    <x v="1"/>
    <x v="1"/>
    <n v="1433009400"/>
    <n v="1431795944"/>
    <b v="0"/>
    <n v="38"/>
    <b v="1"/>
    <s v="theater/plays"/>
    <n v="1.84"/>
    <n v="24.210526315789473"/>
    <x v="1"/>
    <s v="plays"/>
    <x v="0"/>
    <d v="2015-05-30T18:10:00"/>
    <x v="3395"/>
    <x v="3395"/>
    <x v="3395"/>
  </r>
  <r>
    <n v="3396"/>
    <s v="Rainbowtown"/>
    <s v="&quot;Rainbowtown&quot; is a new play for kids. Help us bring it to the Main Line during the 2014 Philadelphia Fringe Festival!"/>
    <x v="15"/>
    <n v="1565"/>
    <x v="0"/>
    <x v="0"/>
    <x v="0"/>
    <n v="1401595140"/>
    <n v="1399286589"/>
    <b v="0"/>
    <n v="28"/>
    <b v="1"/>
    <s v="theater/plays"/>
    <n v="1.0433333333333332"/>
    <n v="55.892857142857146"/>
    <x v="1"/>
    <s v="plays"/>
    <x v="0"/>
    <d v="2014-06-01T03:59:00"/>
    <x v="3396"/>
    <x v="3396"/>
    <x v="3396"/>
  </r>
  <r>
    <n v="3397"/>
    <s v="Waiting for Godot - Blue Sky Theatre &amp; Arts"/>
    <s v="Help a group of recovering alcoholics bring Samuel Beckett's classic to a seaside town!"/>
    <x v="49"/>
    <n v="280"/>
    <x v="0"/>
    <x v="1"/>
    <x v="1"/>
    <n v="1455832800"/>
    <n v="1452338929"/>
    <b v="0"/>
    <n v="24"/>
    <b v="1"/>
    <s v="theater/plays"/>
    <n v="1.1200000000000001"/>
    <n v="11.666666666666666"/>
    <x v="1"/>
    <s v="plays"/>
    <x v="0"/>
    <d v="2016-02-18T22:00:00"/>
    <x v="3397"/>
    <x v="3397"/>
    <x v="3397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x v="0"/>
    <n v="1416589200"/>
    <n v="1414605776"/>
    <b v="0"/>
    <n v="65"/>
    <b v="1"/>
    <s v="theater/plays"/>
    <n v="1.1107499999999999"/>
    <n v="68.353846153846149"/>
    <x v="1"/>
    <s v="plays"/>
    <x v="0"/>
    <d v="2014-11-21T17:00:00"/>
    <x v="3398"/>
    <x v="3398"/>
    <x v="3398"/>
  </r>
  <r>
    <n v="3399"/>
    <s v="Spinning Wheel Youth Takeover"/>
    <s v="13 young people have taken over Spinning Wheel Theatre to choose, produce and create their own show from scratch."/>
    <x v="38"/>
    <n v="1245"/>
    <x v="0"/>
    <x v="1"/>
    <x v="1"/>
    <n v="1424556325"/>
    <n v="1421964325"/>
    <b v="0"/>
    <n v="46"/>
    <b v="1"/>
    <s v="theater/plays"/>
    <n v="1.0375000000000001"/>
    <n v="27.065217391304348"/>
    <x v="1"/>
    <s v="plays"/>
    <x v="0"/>
    <d v="2015-02-21T22:05:25"/>
    <x v="3399"/>
    <x v="3399"/>
    <x v="3399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x v="0"/>
    <n v="1409266414"/>
    <n v="1405378414"/>
    <b v="0"/>
    <n v="85"/>
    <b v="1"/>
    <s v="theater/plays"/>
    <n v="1.0041"/>
    <n v="118.12941176470588"/>
    <x v="1"/>
    <s v="plays"/>
    <x v="0"/>
    <d v="2014-08-28T22:53:34"/>
    <x v="3400"/>
    <x v="3400"/>
    <x v="3400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x v="1"/>
    <n v="1438968146"/>
    <n v="1436376146"/>
    <b v="0"/>
    <n v="66"/>
    <b v="1"/>
    <s v="theater/plays"/>
    <n v="1.0186206896551724"/>
    <n v="44.757575757575758"/>
    <x v="1"/>
    <s v="plays"/>
    <x v="0"/>
    <d v="2015-08-07T17:22:26"/>
    <x v="3401"/>
    <x v="3401"/>
    <x v="3401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x v="0"/>
    <n v="1447295460"/>
    <n v="1444747843"/>
    <b v="0"/>
    <n v="165"/>
    <b v="1"/>
    <s v="theater/plays"/>
    <n v="1.0976666666666666"/>
    <n v="99.787878787878782"/>
    <x v="1"/>
    <s v="plays"/>
    <x v="0"/>
    <d v="2015-11-12T02:31:00"/>
    <x v="3402"/>
    <x v="3402"/>
    <x v="3402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x v="1"/>
    <n v="1435230324"/>
    <n v="1432638324"/>
    <b v="0"/>
    <n v="17"/>
    <b v="1"/>
    <s v="theater/plays"/>
    <n v="1"/>
    <n v="117.64705882352941"/>
    <x v="1"/>
    <s v="plays"/>
    <x v="0"/>
    <d v="2015-06-25T11:05:24"/>
    <x v="3403"/>
    <x v="3403"/>
    <x v="3403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x v="0"/>
    <n v="1434542702"/>
    <n v="1432814702"/>
    <b v="0"/>
    <n v="3"/>
    <b v="1"/>
    <s v="theater/plays"/>
    <n v="1.22"/>
    <n v="203.33333333333334"/>
    <x v="1"/>
    <s v="plays"/>
    <x v="0"/>
    <d v="2015-06-17T12:05:02"/>
    <x v="3404"/>
    <x v="3404"/>
    <x v="3404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x v="1"/>
    <n v="1456876740"/>
    <n v="1455063886"/>
    <b v="0"/>
    <n v="17"/>
    <b v="1"/>
    <s v="theater/plays"/>
    <n v="1.3757142857142857"/>
    <n v="28.323529411764707"/>
    <x v="1"/>
    <s v="plays"/>
    <x v="0"/>
    <d v="2016-03-01T23:59:00"/>
    <x v="3405"/>
    <x v="3405"/>
    <x v="3405"/>
  </r>
  <r>
    <n v="3406"/>
    <s v="Voices of Swords"/>
    <s v="A funny and moving new play about two families dealing with aging parents in very different ways!"/>
    <x v="3"/>
    <n v="10031"/>
    <x v="0"/>
    <x v="0"/>
    <x v="0"/>
    <n v="1405511376"/>
    <n v="1401623376"/>
    <b v="0"/>
    <n v="91"/>
    <b v="1"/>
    <s v="theater/plays"/>
    <n v="1.0031000000000001"/>
    <n v="110.23076923076923"/>
    <x v="1"/>
    <s v="plays"/>
    <x v="0"/>
    <d v="2014-07-16T11:49:36"/>
    <x v="3406"/>
    <x v="3406"/>
    <x v="340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x v="1"/>
    <n v="1404641289"/>
    <n v="1402049289"/>
    <b v="0"/>
    <n v="67"/>
    <b v="1"/>
    <s v="theater/plays"/>
    <n v="1.071"/>
    <n v="31.970149253731343"/>
    <x v="1"/>
    <s v="plays"/>
    <x v="0"/>
    <d v="2014-07-06T10:08:09"/>
    <x v="3407"/>
    <x v="3407"/>
    <x v="3407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x v="0"/>
    <n v="1405727304"/>
    <n v="1403135304"/>
    <b v="0"/>
    <n v="18"/>
    <b v="1"/>
    <s v="theater/plays"/>
    <n v="2.11"/>
    <n v="58.611111111111114"/>
    <x v="1"/>
    <s v="plays"/>
    <x v="0"/>
    <d v="2014-07-18T23:48:24"/>
    <x v="3408"/>
    <x v="3408"/>
    <x v="3408"/>
  </r>
  <r>
    <n v="3409"/>
    <s v="Who Said Theatre Presents: The Calm"/>
    <s v="Exciting and visceral new-writing that challenges the way we view the fine line between war and terror..."/>
    <x v="2"/>
    <n v="618"/>
    <x v="0"/>
    <x v="1"/>
    <x v="1"/>
    <n v="1469998680"/>
    <n v="1466710358"/>
    <b v="0"/>
    <n v="21"/>
    <b v="1"/>
    <s v="theater/plays"/>
    <n v="1.236"/>
    <n v="29.428571428571427"/>
    <x v="1"/>
    <s v="plays"/>
    <x v="0"/>
    <d v="2016-07-31T20:58:00"/>
    <x v="3409"/>
    <x v="3409"/>
    <x v="3409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x v="0"/>
    <n v="1465196400"/>
    <n v="1462841990"/>
    <b v="0"/>
    <n v="40"/>
    <b v="1"/>
    <s v="theater/plays"/>
    <n v="1.085"/>
    <n v="81.375"/>
    <x v="1"/>
    <s v="plays"/>
    <x v="0"/>
    <d v="2016-06-06T07:00:00"/>
    <x v="3410"/>
    <x v="3410"/>
    <x v="341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x v="0"/>
    <n v="1444264372"/>
    <n v="1442536372"/>
    <b v="0"/>
    <n v="78"/>
    <b v="1"/>
    <s v="theater/plays"/>
    <n v="1.0356666666666667"/>
    <n v="199.16666666666666"/>
    <x v="1"/>
    <s v="plays"/>
    <x v="0"/>
    <d v="2015-10-08T00:32:52"/>
    <x v="3411"/>
    <x v="3411"/>
    <x v="3411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x v="1"/>
    <n v="1411858862"/>
    <n v="1409266862"/>
    <b v="0"/>
    <n v="26"/>
    <b v="1"/>
    <s v="theater/plays"/>
    <n v="1"/>
    <n v="115.38461538461539"/>
    <x v="1"/>
    <s v="plays"/>
    <x v="0"/>
    <d v="2014-09-27T23:01:02"/>
    <x v="3412"/>
    <x v="3412"/>
    <x v="341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x v="0"/>
    <n v="1425099540"/>
    <n v="1424280938"/>
    <b v="0"/>
    <n v="14"/>
    <b v="1"/>
    <s v="theater/plays"/>
    <n v="1.3"/>
    <n v="46.428571428571431"/>
    <x v="1"/>
    <s v="plays"/>
    <x v="0"/>
    <d v="2015-02-28T04:59:00"/>
    <x v="3413"/>
    <x v="3413"/>
    <x v="3413"/>
  </r>
  <r>
    <n v="3414"/>
    <s v="PCSF PlayOffs 2016"/>
    <s v="A new twist on our annual festival of fully-produced plays by member playwrights, performed by a talented ensemble cast!"/>
    <x v="9"/>
    <n v="3105"/>
    <x v="0"/>
    <x v="0"/>
    <x v="0"/>
    <n v="1480579140"/>
    <n v="1478030325"/>
    <b v="0"/>
    <n v="44"/>
    <b v="1"/>
    <s v="theater/plays"/>
    <n v="1.0349999999999999"/>
    <n v="70.568181818181813"/>
    <x v="1"/>
    <s v="plays"/>
    <x v="0"/>
    <d v="2016-12-01T07:59:00"/>
    <x v="3414"/>
    <x v="3414"/>
    <x v="3414"/>
  </r>
  <r>
    <n v="3415"/>
    <s v="Balm in Gilead at Columbia"/>
    <s v="We are raising funds to allow for enhanced scenic, costume, and lighting design. Every dollar helps!"/>
    <x v="48"/>
    <n v="200"/>
    <x v="0"/>
    <x v="0"/>
    <x v="0"/>
    <n v="1460935800"/>
    <n v="1459999656"/>
    <b v="0"/>
    <n v="9"/>
    <b v="1"/>
    <s v="theater/plays"/>
    <n v="1"/>
    <n v="22.222222222222221"/>
    <x v="1"/>
    <s v="plays"/>
    <x v="0"/>
    <d v="2016-04-17T23:30:00"/>
    <x v="3415"/>
    <x v="3415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x v="1"/>
    <n v="1429813800"/>
    <n v="1427363645"/>
    <b v="0"/>
    <n v="30"/>
    <b v="1"/>
    <s v="theater/plays"/>
    <n v="1.196"/>
    <n v="159.46666666666667"/>
    <x v="1"/>
    <s v="plays"/>
    <x v="0"/>
    <d v="2015-04-23T18:30:00"/>
    <x v="3416"/>
    <x v="3416"/>
    <x v="341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x v="0"/>
    <n v="1414284180"/>
    <n v="1410558948"/>
    <b v="0"/>
    <n v="45"/>
    <b v="1"/>
    <s v="theater/plays"/>
    <n v="1.0000058823529412"/>
    <n v="37.777999999999999"/>
    <x v="1"/>
    <s v="plays"/>
    <x v="0"/>
    <d v="2014-10-26T00:43:00"/>
    <x v="3417"/>
    <x v="3417"/>
    <x v="3417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x v="0"/>
    <n v="1400875307"/>
    <n v="1398283307"/>
    <b v="0"/>
    <n v="56"/>
    <b v="1"/>
    <s v="theater/plays"/>
    <n v="1.00875"/>
    <n v="72.053571428571431"/>
    <x v="1"/>
    <s v="plays"/>
    <x v="0"/>
    <d v="2014-05-23T20:01:47"/>
    <x v="3418"/>
    <x v="3418"/>
    <x v="3418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x v="3"/>
    <n v="1459978200"/>
    <n v="1458416585"/>
    <b v="0"/>
    <n v="46"/>
    <b v="1"/>
    <s v="theater/plays"/>
    <n v="1.0654545454545454"/>
    <n v="63.695652173913047"/>
    <x v="1"/>
    <s v="plays"/>
    <x v="0"/>
    <d v="2016-04-06T21:30:00"/>
    <x v="3419"/>
    <x v="3419"/>
    <x v="3419"/>
  </r>
  <r>
    <n v="3420"/>
    <s v="Rounds. Set design campaign."/>
    <s v="A powerful and urgent tale of the first line of defence for the NHS. Based on true stories from junior doctors."/>
    <x v="176"/>
    <n v="966"/>
    <x v="0"/>
    <x v="1"/>
    <x v="1"/>
    <n v="1455408000"/>
    <n v="1454638202"/>
    <b v="0"/>
    <n v="34"/>
    <b v="1"/>
    <s v="theater/plays"/>
    <n v="1.38"/>
    <n v="28.411764705882351"/>
    <x v="1"/>
    <s v="plays"/>
    <x v="0"/>
    <d v="2016-02-14T00:00:00"/>
    <x v="3420"/>
    <x v="3420"/>
    <x v="342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x v="0"/>
    <n v="1425495563"/>
    <n v="1422903563"/>
    <b v="0"/>
    <n v="98"/>
    <b v="1"/>
    <s v="theater/plays"/>
    <n v="1.0115000000000001"/>
    <n v="103.21428571428571"/>
    <x v="1"/>
    <s v="plays"/>
    <x v="0"/>
    <d v="2015-03-04T18:59:23"/>
    <x v="3421"/>
    <x v="3421"/>
    <x v="3421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x v="1"/>
    <n v="1450051200"/>
    <n v="1447594176"/>
    <b v="0"/>
    <n v="46"/>
    <b v="1"/>
    <s v="theater/plays"/>
    <n v="1.091"/>
    <n v="71.152173913043484"/>
    <x v="1"/>
    <s v="plays"/>
    <x v="0"/>
    <d v="2015-12-14T00:00:00"/>
    <x v="3422"/>
    <x v="3422"/>
    <x v="3422"/>
  </r>
  <r>
    <n v="3423"/>
    <s v="And That's How The Story Goes"/>
    <s v="Forest Hills Eastern's Student Run Show 2015. Our goal is to present a professional quality show on a budget."/>
    <x v="49"/>
    <n v="350"/>
    <x v="0"/>
    <x v="0"/>
    <x v="0"/>
    <n v="1429912341"/>
    <n v="1427320341"/>
    <b v="0"/>
    <n v="10"/>
    <b v="1"/>
    <s v="theater/plays"/>
    <n v="1.4"/>
    <n v="35"/>
    <x v="1"/>
    <s v="plays"/>
    <x v="0"/>
    <d v="2015-04-24T21:52:21"/>
    <x v="3423"/>
    <x v="3423"/>
    <x v="3423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x v="0"/>
    <n v="1423119540"/>
    <n v="1421252084"/>
    <b v="0"/>
    <n v="76"/>
    <b v="1"/>
    <s v="theater/plays"/>
    <n v="1.0358333333333334"/>
    <n v="81.776315789473685"/>
    <x v="1"/>
    <s v="plays"/>
    <x v="0"/>
    <d v="2015-02-05T06:59:00"/>
    <x v="3424"/>
    <x v="3424"/>
    <x v="3424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x v="0"/>
    <n v="1412434136"/>
    <n v="1409669336"/>
    <b v="0"/>
    <n v="104"/>
    <b v="1"/>
    <s v="theater/plays"/>
    <n v="1.0297033333333332"/>
    <n v="297.02980769230766"/>
    <x v="1"/>
    <s v="plays"/>
    <x v="0"/>
    <d v="2014-10-04T14:48:56"/>
    <x v="3425"/>
    <x v="3425"/>
    <x v="3425"/>
  </r>
  <r>
    <n v="3426"/>
    <s v="Holocene"/>
    <s v="Part ghost story, part cautionary tale, Holocene is a play about the end of our world, and the beginning of another."/>
    <x v="192"/>
    <n v="4055"/>
    <x v="0"/>
    <x v="0"/>
    <x v="0"/>
    <n v="1411264800"/>
    <n v="1409620903"/>
    <b v="0"/>
    <n v="87"/>
    <b v="1"/>
    <s v="theater/plays"/>
    <n v="1.0813333333333333"/>
    <n v="46.609195402298852"/>
    <x v="1"/>
    <s v="plays"/>
    <x v="0"/>
    <d v="2014-09-21T02:00:00"/>
    <x v="3426"/>
    <x v="3426"/>
    <x v="3426"/>
  </r>
  <r>
    <n v="3427"/>
    <s v="We Were Kings"/>
    <s v="A new play developed in collaboration with graduating theatre makers, premiering at the Edinburgh Fringe Festival 2014."/>
    <x v="15"/>
    <n v="1500"/>
    <x v="0"/>
    <x v="1"/>
    <x v="1"/>
    <n v="1404314952"/>
    <n v="1401722952"/>
    <b v="0"/>
    <n v="29"/>
    <b v="1"/>
    <s v="theater/plays"/>
    <n v="1"/>
    <n v="51.724137931034484"/>
    <x v="1"/>
    <s v="plays"/>
    <x v="0"/>
    <d v="2014-07-02T15:29:12"/>
    <x v="3427"/>
    <x v="3427"/>
    <x v="3427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x v="1"/>
    <n v="1425142800"/>
    <n v="1422983847"/>
    <b v="0"/>
    <n v="51"/>
    <b v="1"/>
    <s v="theater/plays"/>
    <n v="1.0275000000000001"/>
    <n v="40.294117647058826"/>
    <x v="1"/>
    <s v="plays"/>
    <x v="0"/>
    <d v="2015-02-28T17:00:00"/>
    <x v="3428"/>
    <x v="3428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x v="1"/>
    <n v="1478046661"/>
    <n v="1476837061"/>
    <b v="0"/>
    <n v="12"/>
    <b v="1"/>
    <s v="theater/plays"/>
    <n v="1.3"/>
    <n v="16.25"/>
    <x v="1"/>
    <s v="plays"/>
    <x v="0"/>
    <d v="2016-11-02T00:31:01"/>
    <x v="3429"/>
    <x v="3429"/>
    <x v="3429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x v="1"/>
    <n v="1406760101"/>
    <n v="1404168101"/>
    <b v="0"/>
    <n v="72"/>
    <b v="1"/>
    <s v="theater/plays"/>
    <n v="1.0854949999999999"/>
    <n v="30.152638888888887"/>
    <x v="1"/>
    <s v="plays"/>
    <x v="0"/>
    <d v="2014-07-30T22:41:41"/>
    <x v="3430"/>
    <x v="3430"/>
    <x v="3430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x v="0"/>
    <n v="1408383153"/>
    <n v="1405791153"/>
    <b v="0"/>
    <n v="21"/>
    <b v="1"/>
    <s v="theater/plays"/>
    <n v="1"/>
    <n v="95.238095238095241"/>
    <x v="1"/>
    <s v="plays"/>
    <x v="0"/>
    <d v="2014-08-18T17:32:33"/>
    <x v="3431"/>
    <x v="3431"/>
    <x v="3431"/>
  </r>
  <r>
    <n v="3432"/>
    <s v="Love Letters"/>
    <s v="Bare Theatre stages A.R. Gurney's Pulitzer Finalist script about a relationship spanning a lifetime and long distance."/>
    <x v="13"/>
    <n v="2193"/>
    <x v="0"/>
    <x v="0"/>
    <x v="0"/>
    <n v="1454709600"/>
    <n v="1452520614"/>
    <b v="0"/>
    <n v="42"/>
    <b v="1"/>
    <s v="theater/plays"/>
    <n v="1.0965"/>
    <n v="52.214285714285715"/>
    <x v="1"/>
    <s v="plays"/>
    <x v="0"/>
    <d v="2016-02-05T22:00:00"/>
    <x v="3432"/>
    <x v="3432"/>
    <x v="3432"/>
  </r>
  <r>
    <n v="3433"/>
    <s v="The Dybbuk"/>
    <s v="death&amp;pretzels presents their first Chicago based project:_x000a_The Dybbuk by S. Ansky"/>
    <x v="196"/>
    <n v="9525"/>
    <x v="0"/>
    <x v="0"/>
    <x v="0"/>
    <n v="1402974000"/>
    <n v="1400290255"/>
    <b v="0"/>
    <n v="71"/>
    <b v="1"/>
    <s v="theater/plays"/>
    <n v="1.0026315789473683"/>
    <n v="134.1549295774648"/>
    <x v="1"/>
    <s v="plays"/>
    <x v="0"/>
    <d v="2014-06-17T03:00:00"/>
    <x v="3433"/>
    <x v="3433"/>
    <x v="3433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x v="0"/>
    <n v="1404983269"/>
    <n v="1402391269"/>
    <b v="0"/>
    <n v="168"/>
    <b v="1"/>
    <s v="theater/plays"/>
    <n v="1.0555000000000001"/>
    <n v="62.827380952380949"/>
    <x v="1"/>
    <s v="plays"/>
    <x v="0"/>
    <d v="2014-07-10T09:07:49"/>
    <x v="3434"/>
    <x v="3434"/>
    <x v="3434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x v="0"/>
    <n v="1470538800"/>
    <n v="1469112493"/>
    <b v="0"/>
    <n v="19"/>
    <b v="1"/>
    <s v="theater/plays"/>
    <n v="1.1200000000000001"/>
    <n v="58.94736842105263"/>
    <x v="1"/>
    <s v="plays"/>
    <x v="0"/>
    <d v="2016-08-07T03:00:00"/>
    <x v="3435"/>
    <x v="3435"/>
    <x v="3435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x v="0"/>
    <n v="1408638480"/>
    <n v="1406811593"/>
    <b v="0"/>
    <n v="37"/>
    <b v="1"/>
    <s v="theater/plays"/>
    <n v="1.0589999999999999"/>
    <n v="143.1081081081081"/>
    <x v="1"/>
    <s v="plays"/>
    <x v="0"/>
    <d v="2014-08-21T16:28:00"/>
    <x v="3436"/>
    <x v="3436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x v="0"/>
    <n v="1440003820"/>
    <n v="1437411820"/>
    <b v="0"/>
    <n v="36"/>
    <b v="1"/>
    <s v="theater/plays"/>
    <n v="1.01"/>
    <n v="84.166666666666671"/>
    <x v="1"/>
    <s v="plays"/>
    <x v="0"/>
    <d v="2015-08-19T17:03:40"/>
    <x v="3437"/>
    <x v="3437"/>
    <x v="3437"/>
  </r>
  <r>
    <n v="3438"/>
    <s v="KLIPPIES"/>
    <s v="Klippies is the debut play from Johannesburg-born writer Jessica SiÃ¢n, premiering at the Southwark Playhouse, London in May 2015."/>
    <x v="30"/>
    <n v="2605"/>
    <x v="0"/>
    <x v="1"/>
    <x v="1"/>
    <n v="1430600400"/>
    <n v="1428358567"/>
    <b v="0"/>
    <n v="14"/>
    <b v="1"/>
    <s v="theater/plays"/>
    <n v="1.042"/>
    <n v="186.07142857142858"/>
    <x v="1"/>
    <s v="plays"/>
    <x v="0"/>
    <d v="2015-05-02T21:00:00"/>
    <x v="3438"/>
    <x v="3438"/>
    <x v="3438"/>
  </r>
  <r>
    <n v="3439"/>
    <s v="Cirque Inspired Alice's Adventures in Wonderland"/>
    <s v="Help a small theater produce an original adaptation of Lewis Carroll's classic story."/>
    <x v="38"/>
    <n v="1616.14"/>
    <x v="0"/>
    <x v="0"/>
    <x v="0"/>
    <n v="1453179540"/>
    <n v="1452030730"/>
    <b v="0"/>
    <n v="18"/>
    <b v="1"/>
    <s v="theater/plays"/>
    <n v="1.3467833333333334"/>
    <n v="89.785555555555561"/>
    <x v="1"/>
    <s v="plays"/>
    <x v="0"/>
    <d v="2016-01-19T04:59:00"/>
    <x v="3439"/>
    <x v="3439"/>
    <x v="3439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x v="0"/>
    <n v="1405095300"/>
    <n v="1403146628"/>
    <b v="0"/>
    <n v="82"/>
    <b v="1"/>
    <s v="theater/plays"/>
    <n v="1.052184"/>
    <n v="64.157560975609755"/>
    <x v="1"/>
    <s v="plays"/>
    <x v="0"/>
    <d v="2014-07-11T16:15:00"/>
    <x v="3440"/>
    <x v="3440"/>
    <x v="344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x v="0"/>
    <n v="1447445820"/>
    <n v="1445077121"/>
    <b v="0"/>
    <n v="43"/>
    <b v="1"/>
    <s v="theater/plays"/>
    <n v="1.026"/>
    <n v="59.651162790697676"/>
    <x v="1"/>
    <s v="plays"/>
    <x v="0"/>
    <d v="2015-11-13T20:17:00"/>
    <x v="3441"/>
    <x v="3441"/>
    <x v="3441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x v="0"/>
    <n v="1433016672"/>
    <n v="1430424672"/>
    <b v="0"/>
    <n v="8"/>
    <b v="1"/>
    <s v="theater/plays"/>
    <n v="1"/>
    <n v="31.25"/>
    <x v="1"/>
    <s v="plays"/>
    <x v="0"/>
    <d v="2015-05-30T20:11:12"/>
    <x v="3442"/>
    <x v="3442"/>
    <x v="344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x v="0"/>
    <n v="1410266146"/>
    <n v="1407674146"/>
    <b v="0"/>
    <n v="45"/>
    <b v="1"/>
    <s v="theater/plays"/>
    <n v="1.855"/>
    <n v="41.222222222222221"/>
    <x v="1"/>
    <s v="plays"/>
    <x v="0"/>
    <d v="2014-09-09T12:35:46"/>
    <x v="3443"/>
    <x v="3443"/>
    <x v="344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x v="2"/>
    <n v="1465394340"/>
    <n v="1464677986"/>
    <b v="0"/>
    <n v="20"/>
    <b v="1"/>
    <s v="theater/plays"/>
    <n v="2.89"/>
    <n v="43.35"/>
    <x v="1"/>
    <s v="plays"/>
    <x v="0"/>
    <d v="2016-06-08T13:59:00"/>
    <x v="3444"/>
    <x v="3444"/>
    <x v="3444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x v="1"/>
    <n v="1445604236"/>
    <n v="1443185036"/>
    <b v="0"/>
    <n v="31"/>
    <b v="1"/>
    <s v="theater/plays"/>
    <n v="1"/>
    <n v="64.516129032258064"/>
    <x v="1"/>
    <s v="plays"/>
    <x v="0"/>
    <d v="2015-10-23T12:43:56"/>
    <x v="3445"/>
    <x v="3445"/>
    <x v="3445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x v="1"/>
    <n v="1423138800"/>
    <n v="1421092725"/>
    <b v="0"/>
    <n v="25"/>
    <b v="1"/>
    <s v="theater/plays"/>
    <n v="1.0820000000000001"/>
    <n v="43.28"/>
    <x v="1"/>
    <s v="plays"/>
    <x v="0"/>
    <d v="2015-02-05T12:20:00"/>
    <x v="3446"/>
    <x v="3446"/>
    <x v="3446"/>
  </r>
  <r>
    <n v="3447"/>
    <s v="The Vagabond Halfback"/>
    <s v="&quot;He was a poet, a vagrant, a philosopher, a lady's man and a hard drinker&quot;"/>
    <x v="28"/>
    <n v="1078"/>
    <x v="0"/>
    <x v="0"/>
    <x v="0"/>
    <n v="1458332412"/>
    <n v="1454448012"/>
    <b v="0"/>
    <n v="14"/>
    <b v="1"/>
    <s v="theater/plays"/>
    <n v="1.0780000000000001"/>
    <n v="77"/>
    <x v="1"/>
    <s v="plays"/>
    <x v="0"/>
    <d v="2016-03-18T20:20:12"/>
    <x v="3447"/>
    <x v="3447"/>
    <x v="3447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x v="0"/>
    <n v="1418784689"/>
    <n v="1416192689"/>
    <b v="0"/>
    <n v="45"/>
    <b v="1"/>
    <s v="theater/plays"/>
    <n v="1.0976190476190477"/>
    <n v="51.222222222222221"/>
    <x v="1"/>
    <s v="plays"/>
    <x v="0"/>
    <d v="2014-12-17T02:51:29"/>
    <x v="3448"/>
    <x v="3448"/>
    <x v="3448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x v="0"/>
    <n v="1468036800"/>
    <n v="1465607738"/>
    <b v="0"/>
    <n v="20"/>
    <b v="1"/>
    <s v="theater/plays"/>
    <n v="1.70625"/>
    <n v="68.25"/>
    <x v="1"/>
    <s v="plays"/>
    <x v="0"/>
    <d v="2016-07-09T04:00:00"/>
    <x v="3449"/>
    <x v="3449"/>
    <x v="3449"/>
  </r>
  <r>
    <n v="3450"/>
    <s v="The Beautiful House"/>
    <s v="The Beautiful House' is a story of modern mummification and the present day post-humanist crisis in our relationship with death."/>
    <x v="2"/>
    <n v="760"/>
    <x v="0"/>
    <x v="1"/>
    <x v="1"/>
    <n v="1427990071"/>
    <n v="1422809671"/>
    <b v="0"/>
    <n v="39"/>
    <b v="1"/>
    <s v="theater/plays"/>
    <n v="1.52"/>
    <n v="19.487179487179485"/>
    <x v="1"/>
    <s v="plays"/>
    <x v="0"/>
    <d v="2015-04-02T15:54:31"/>
    <x v="3450"/>
    <x v="3450"/>
    <x v="3450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x v="0"/>
    <n v="1429636927"/>
    <n v="1427304127"/>
    <b v="0"/>
    <n v="16"/>
    <b v="1"/>
    <s v="theater/plays"/>
    <n v="1.0123076923076924"/>
    <n v="41.125"/>
    <x v="1"/>
    <s v="plays"/>
    <x v="0"/>
    <d v="2015-04-21T17:22:07"/>
    <x v="3451"/>
    <x v="3451"/>
    <x v="3451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x v="0"/>
    <n v="1406087940"/>
    <n v="1404141626"/>
    <b v="0"/>
    <n v="37"/>
    <b v="1"/>
    <s v="theater/plays"/>
    <n v="1.532"/>
    <n v="41.405405405405403"/>
    <x v="1"/>
    <s v="plays"/>
    <x v="0"/>
    <d v="2014-07-23T03:59:00"/>
    <x v="3452"/>
    <x v="3452"/>
    <x v="3452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x v="1"/>
    <n v="1471130956"/>
    <n v="1465946956"/>
    <b v="0"/>
    <n v="14"/>
    <b v="1"/>
    <s v="theater/plays"/>
    <n v="1.2833333333333334"/>
    <n v="27.5"/>
    <x v="1"/>
    <s v="plays"/>
    <x v="0"/>
    <d v="2016-08-13T23:29:16"/>
    <x v="3453"/>
    <x v="3453"/>
    <x v="3453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x v="1"/>
    <n v="1406825159"/>
    <n v="1404233159"/>
    <b v="0"/>
    <n v="21"/>
    <b v="1"/>
    <s v="theater/plays"/>
    <n v="1.0071428571428571"/>
    <n v="33.571428571428569"/>
    <x v="1"/>
    <s v="plays"/>
    <x v="0"/>
    <d v="2014-07-31T16:45:59"/>
    <x v="3454"/>
    <x v="3454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x v="0"/>
    <n v="1476381627"/>
    <n v="1473789627"/>
    <b v="0"/>
    <n v="69"/>
    <b v="1"/>
    <s v="theater/plays"/>
    <n v="1.0065"/>
    <n v="145.86956521739131"/>
    <x v="1"/>
    <s v="plays"/>
    <x v="0"/>
    <d v="2016-10-13T18:00:27"/>
    <x v="3455"/>
    <x v="3455"/>
    <x v="3455"/>
  </r>
  <r>
    <n v="3456"/>
    <s v="THIEF"/>
    <s v="&quot;Thief,&quot; a one man touring show, a theatrical experience portraying a supernatural story about the 3 days Jesus spent in the grave."/>
    <x v="9"/>
    <n v="5739"/>
    <x v="0"/>
    <x v="0"/>
    <x v="0"/>
    <n v="1406876340"/>
    <n v="1404190567"/>
    <b v="0"/>
    <n v="16"/>
    <b v="1"/>
    <s v="theater/plays"/>
    <n v="1.913"/>
    <n v="358.6875"/>
    <x v="1"/>
    <s v="plays"/>
    <x v="0"/>
    <d v="2014-08-01T06:59:00"/>
    <x v="3456"/>
    <x v="3456"/>
    <x v="3456"/>
  </r>
  <r>
    <n v="3457"/>
    <s v="The Impossible Adventures Of Supernova Jones"/>
    <s v="Robots, Space Battles, Mystery, and Intrigue. Nothing is Impossible..."/>
    <x v="13"/>
    <n v="2804"/>
    <x v="0"/>
    <x v="0"/>
    <x v="0"/>
    <n v="1423720740"/>
    <n v="1421081857"/>
    <b v="0"/>
    <n v="55"/>
    <b v="1"/>
    <s v="theater/plays"/>
    <n v="1.4019999999999999"/>
    <n v="50.981818181818184"/>
    <x v="1"/>
    <s v="plays"/>
    <x v="0"/>
    <d v="2015-02-12T05:59:00"/>
    <x v="3457"/>
    <x v="3457"/>
    <x v="3457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x v="0"/>
    <n v="1422937620"/>
    <n v="1420606303"/>
    <b v="0"/>
    <n v="27"/>
    <b v="1"/>
    <s v="theater/plays"/>
    <n v="1.2433537832310839"/>
    <n v="45.037037037037038"/>
    <x v="1"/>
    <s v="plays"/>
    <x v="0"/>
    <d v="2015-02-03T04:27:00"/>
    <x v="3458"/>
    <x v="3458"/>
    <x v="3458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x v="1"/>
    <n v="1463743860"/>
    <n v="1461151860"/>
    <b v="0"/>
    <n v="36"/>
    <b v="1"/>
    <s v="theater/plays"/>
    <n v="1.262"/>
    <n v="17.527777777777779"/>
    <x v="1"/>
    <s v="plays"/>
    <x v="0"/>
    <d v="2016-05-20T11:31:00"/>
    <x v="3459"/>
    <x v="3459"/>
    <x v="3459"/>
  </r>
  <r>
    <n v="3460"/>
    <s v="Pushers"/>
    <s v="'Pushers' is an exciting new play and the first project for brand new theatre company, Ain't Got No Home Productions."/>
    <x v="2"/>
    <n v="950"/>
    <x v="0"/>
    <x v="1"/>
    <x v="1"/>
    <n v="1408106352"/>
    <n v="1406896752"/>
    <b v="0"/>
    <n v="19"/>
    <b v="1"/>
    <s v="theater/plays"/>
    <n v="1.9"/>
    <n v="50"/>
    <x v="1"/>
    <s v="plays"/>
    <x v="0"/>
    <d v="2014-08-15T12:39:12"/>
    <x v="3460"/>
    <x v="3460"/>
    <x v="3460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x v="0"/>
    <n v="1477710000"/>
    <n v="1475248279"/>
    <b v="0"/>
    <n v="12"/>
    <b v="1"/>
    <s v="theater/plays"/>
    <n v="1.39"/>
    <n v="57.916666666666664"/>
    <x v="1"/>
    <s v="plays"/>
    <x v="0"/>
    <d v="2016-10-29T03:00:00"/>
    <x v="3461"/>
    <x v="3461"/>
    <x v="3461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x v="0"/>
    <n v="1436551200"/>
    <n v="1435181628"/>
    <b v="0"/>
    <n v="17"/>
    <b v="1"/>
    <s v="theater/plays"/>
    <n v="2.02"/>
    <n v="29.705882352941178"/>
    <x v="1"/>
    <s v="plays"/>
    <x v="0"/>
    <d v="2015-07-10T18:00:00"/>
    <x v="3462"/>
    <x v="3462"/>
    <x v="3462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x v="5"/>
    <n v="1476158340"/>
    <n v="1472594585"/>
    <b v="0"/>
    <n v="114"/>
    <b v="1"/>
    <s v="theater/plays"/>
    <n v="1.0338000000000001"/>
    <n v="90.684210526315795"/>
    <x v="1"/>
    <s v="plays"/>
    <x v="0"/>
    <d v="2016-10-11T03:59:00"/>
    <x v="3463"/>
    <x v="3463"/>
    <x v="3463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x v="0"/>
    <n v="1471921637"/>
    <n v="1469329637"/>
    <b v="0"/>
    <n v="93"/>
    <b v="1"/>
    <s v="theater/plays"/>
    <n v="1.023236"/>
    <n v="55.012688172043013"/>
    <x v="1"/>
    <s v="plays"/>
    <x v="0"/>
    <d v="2016-08-23T03:07:17"/>
    <x v="3464"/>
    <x v="3464"/>
    <x v="3464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x v="1"/>
    <n v="1439136000"/>
    <n v="1436972472"/>
    <b v="0"/>
    <n v="36"/>
    <b v="1"/>
    <s v="theater/plays"/>
    <n v="1.03"/>
    <n v="57.222222222222221"/>
    <x v="1"/>
    <s v="plays"/>
    <x v="0"/>
    <d v="2015-08-09T16:00:00"/>
    <x v="3465"/>
    <x v="3465"/>
    <x v="3465"/>
  </r>
  <r>
    <n v="3466"/>
    <s v="Spotlight Youth Theater Production of Wizard"/>
    <s v="The Spotlight Youth Theater is a program where every participant has a moment in the spotlight."/>
    <x v="8"/>
    <n v="4450"/>
    <x v="0"/>
    <x v="0"/>
    <x v="0"/>
    <n v="1461108450"/>
    <n v="1455928050"/>
    <b v="0"/>
    <n v="61"/>
    <b v="1"/>
    <s v="theater/plays"/>
    <n v="1.2714285714285714"/>
    <n v="72.950819672131146"/>
    <x v="1"/>
    <s v="plays"/>
    <x v="0"/>
    <d v="2016-04-19T23:27:30"/>
    <x v="3466"/>
    <x v="3466"/>
    <x v="3466"/>
  </r>
  <r>
    <n v="3467"/>
    <s v="Venus in Fur, Los Angeles."/>
    <s v="Venus in Fur, By David Ives."/>
    <x v="9"/>
    <n v="3030"/>
    <x v="0"/>
    <x v="0"/>
    <x v="0"/>
    <n v="1426864032"/>
    <n v="1424275632"/>
    <b v="0"/>
    <n v="47"/>
    <b v="1"/>
    <s v="theater/plays"/>
    <n v="1.01"/>
    <n v="64.468085106382972"/>
    <x v="1"/>
    <s v="plays"/>
    <x v="0"/>
    <d v="2015-03-20T15:07:12"/>
    <x v="3467"/>
    <x v="3467"/>
    <x v="3467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x v="0"/>
    <n v="1474426800"/>
    <n v="1471976529"/>
    <b v="0"/>
    <n v="17"/>
    <b v="1"/>
    <s v="theater/plays"/>
    <n v="1.2178"/>
    <n v="716.35294117647061"/>
    <x v="1"/>
    <s v="plays"/>
    <x v="0"/>
    <d v="2016-09-21T03:00:00"/>
    <x v="3468"/>
    <x v="3468"/>
    <x v="3468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x v="0"/>
    <n v="1461857045"/>
    <n v="1459265045"/>
    <b v="0"/>
    <n v="63"/>
    <b v="1"/>
    <s v="theater/plays"/>
    <n v="1.1339285714285714"/>
    <n v="50.396825396825399"/>
    <x v="1"/>
    <s v="plays"/>
    <x v="0"/>
    <d v="2016-04-28T15:24:05"/>
    <x v="3469"/>
    <x v="3469"/>
    <x v="3469"/>
  </r>
  <r>
    <n v="3470"/>
    <s v="She Kills Monsters"/>
    <s v="The New Artist's Circle is a theatre company dedicated to bringing the arts to young people."/>
    <x v="49"/>
    <n v="375"/>
    <x v="0"/>
    <x v="0"/>
    <x v="0"/>
    <n v="1468618680"/>
    <n v="1465345902"/>
    <b v="0"/>
    <n v="9"/>
    <b v="1"/>
    <s v="theater/plays"/>
    <n v="1.5"/>
    <n v="41.666666666666664"/>
    <x v="1"/>
    <s v="plays"/>
    <x v="0"/>
    <d v="2016-07-15T21:38:00"/>
    <x v="3470"/>
    <x v="3470"/>
    <x v="3470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x v="1"/>
    <n v="1409515200"/>
    <n v="1405971690"/>
    <b v="0"/>
    <n v="30"/>
    <b v="1"/>
    <s v="theater/plays"/>
    <n v="2.1459999999999999"/>
    <n v="35.766666666666666"/>
    <x v="1"/>
    <s v="plays"/>
    <x v="0"/>
    <d v="2014-08-31T20:00:00"/>
    <x v="3471"/>
    <x v="3471"/>
    <x v="3471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x v="0"/>
    <n v="1415253540"/>
    <n v="1413432331"/>
    <b v="0"/>
    <n v="23"/>
    <b v="1"/>
    <s v="theater/plays"/>
    <n v="1.0205"/>
    <n v="88.739130434782609"/>
    <x v="1"/>
    <s v="plays"/>
    <x v="0"/>
    <d v="2014-11-06T05:59:00"/>
    <x v="3472"/>
    <x v="3472"/>
    <x v="3472"/>
  </r>
  <r>
    <n v="3473"/>
    <s v="King Sisyphus"/>
    <s v="A modern telling of the Greek myth. Sisyphus defies the Gods and attempts to change the world order... but can he overcome his fate?"/>
    <x v="244"/>
    <n v="4900"/>
    <x v="0"/>
    <x v="0"/>
    <x v="0"/>
    <n v="1426883220"/>
    <n v="1425067296"/>
    <b v="0"/>
    <n v="33"/>
    <b v="1"/>
    <s v="theater/plays"/>
    <n v="1"/>
    <n v="148.4848484848485"/>
    <x v="1"/>
    <s v="plays"/>
    <x v="0"/>
    <d v="2015-03-20T20:27:00"/>
    <x v="3473"/>
    <x v="3473"/>
    <x v="3473"/>
  </r>
  <r>
    <n v="3474"/>
    <s v="Be Prepared"/>
    <s v="Help us get actor-writer Ian Bonar's debut play - a hilarious, heartbreaking story of grief and loss - to the 2016 Edinburgh Fringe."/>
    <x v="13"/>
    <n v="2020"/>
    <x v="0"/>
    <x v="1"/>
    <x v="1"/>
    <n v="1469016131"/>
    <n v="1466424131"/>
    <b v="0"/>
    <n v="39"/>
    <b v="1"/>
    <s v="theater/plays"/>
    <n v="1.01"/>
    <n v="51.794871794871796"/>
    <x v="1"/>
    <s v="plays"/>
    <x v="0"/>
    <d v="2016-07-20T12:02:11"/>
    <x v="3474"/>
    <x v="3474"/>
    <x v="3474"/>
  </r>
  <r>
    <n v="3475"/>
    <s v="Score"/>
    <s v="Score is a musical play inspired by true stories of parents who have recovered from addiction and regained their children."/>
    <x v="43"/>
    <n v="340"/>
    <x v="0"/>
    <x v="1"/>
    <x v="1"/>
    <n v="1414972800"/>
    <n v="1412629704"/>
    <b v="0"/>
    <n v="17"/>
    <b v="1"/>
    <s v="theater/plays"/>
    <n v="1.1333333333333333"/>
    <n v="20"/>
    <x v="1"/>
    <s v="plays"/>
    <x v="0"/>
    <d v="2014-11-03T00:00:00"/>
    <x v="3475"/>
    <x v="3475"/>
    <x v="3475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x v="0"/>
    <n v="1414378800"/>
    <n v="1412836990"/>
    <b v="0"/>
    <n v="6"/>
    <b v="1"/>
    <s v="theater/plays"/>
    <n v="1.04"/>
    <n v="52"/>
    <x v="1"/>
    <s v="plays"/>
    <x v="0"/>
    <d v="2014-10-27T03:00:00"/>
    <x v="3476"/>
    <x v="3476"/>
    <x v="347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x v="0"/>
    <n v="1431831600"/>
    <n v="1430761243"/>
    <b v="0"/>
    <n v="39"/>
    <b v="1"/>
    <s v="theater/plays"/>
    <n v="1.1533333333333333"/>
    <n v="53.230769230769234"/>
    <x v="1"/>
    <s v="plays"/>
    <x v="0"/>
    <d v="2015-05-17T03:00:00"/>
    <x v="3477"/>
    <x v="3477"/>
    <x v="3477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x v="0"/>
    <n v="1426539600"/>
    <n v="1424296822"/>
    <b v="0"/>
    <n v="57"/>
    <b v="1"/>
    <s v="theater/plays"/>
    <n v="1.1285000000000001"/>
    <n v="39.596491228070178"/>
    <x v="1"/>
    <s v="plays"/>
    <x v="0"/>
    <d v="2015-03-16T21:00:00"/>
    <x v="3478"/>
    <x v="3478"/>
    <x v="3478"/>
  </r>
  <r>
    <n v="3479"/>
    <s v="Civil Rogues"/>
    <s v="A new comedy about what happened to a band of foolhardy actors when the Puritans closed the theatres in the 1640s."/>
    <x v="15"/>
    <n v="1918"/>
    <x v="0"/>
    <x v="1"/>
    <x v="1"/>
    <n v="1403382680"/>
    <n v="1400790680"/>
    <b v="0"/>
    <n v="56"/>
    <b v="1"/>
    <s v="theater/plays"/>
    <n v="1.2786666666666666"/>
    <n v="34.25"/>
    <x v="1"/>
    <s v="plays"/>
    <x v="0"/>
    <d v="2014-06-21T20:31:20"/>
    <x v="3479"/>
    <x v="3479"/>
    <x v="3479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x v="0"/>
    <n v="1436562000"/>
    <n v="1434440227"/>
    <b v="0"/>
    <n v="13"/>
    <b v="1"/>
    <s v="theater/plays"/>
    <n v="1.4266666666666667"/>
    <n v="164.61538461538461"/>
    <x v="1"/>
    <s v="plays"/>
    <x v="0"/>
    <d v="2015-07-10T21:00:00"/>
    <x v="3480"/>
    <x v="3480"/>
    <x v="3480"/>
  </r>
  <r>
    <n v="3481"/>
    <s v="FIX THE FITZ"/>
    <s v="One of Australia's greatest theatres needs your help. Please help us refurnish, fit out and restore this legendary storytelling venue."/>
    <x v="3"/>
    <n v="11880"/>
    <x v="0"/>
    <x v="2"/>
    <x v="2"/>
    <n v="1420178188"/>
    <n v="1418709388"/>
    <b v="0"/>
    <n v="95"/>
    <b v="1"/>
    <s v="theater/plays"/>
    <n v="1.1879999999999999"/>
    <n v="125.05263157894737"/>
    <x v="1"/>
    <s v="plays"/>
    <x v="0"/>
    <d v="2015-01-02T05:56:28"/>
    <x v="3481"/>
    <x v="3481"/>
    <x v="3481"/>
  </r>
  <r>
    <n v="3482"/>
    <s v="Old Trunk - Edinburgh 2014"/>
    <s v="Critically-acclaimed new-writing company Old Trunk make their Edinburgh debut alternating their two darkly comic plays."/>
    <x v="9"/>
    <n v="4150"/>
    <x v="0"/>
    <x v="1"/>
    <x v="1"/>
    <n v="1404671466"/>
    <n v="1402079466"/>
    <b v="0"/>
    <n v="80"/>
    <b v="1"/>
    <s v="theater/plays"/>
    <n v="1.3833333333333333"/>
    <n v="51.875"/>
    <x v="1"/>
    <s v="plays"/>
    <x v="0"/>
    <d v="2014-07-06T18:31:06"/>
    <x v="3482"/>
    <x v="3482"/>
    <x v="3482"/>
  </r>
  <r>
    <n v="3483"/>
    <s v="The Faculty Lounge"/>
    <s v="Join 5 high school teachers in the lounge of every high school in America.  Hear what they never say in the classroom."/>
    <x v="295"/>
    <n v="5358"/>
    <x v="0"/>
    <x v="0"/>
    <x v="0"/>
    <n v="1404403381"/>
    <n v="1401811381"/>
    <b v="0"/>
    <n v="133"/>
    <b v="1"/>
    <s v="theater/plays"/>
    <n v="1.599402985074627"/>
    <n v="40.285714285714285"/>
    <x v="1"/>
    <s v="plays"/>
    <x v="0"/>
    <d v="2014-07-03T16:03:01"/>
    <x v="3483"/>
    <x v="3483"/>
    <x v="348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x v="0"/>
    <n v="1466014499"/>
    <n v="1463422499"/>
    <b v="0"/>
    <n v="44"/>
    <b v="1"/>
    <s v="theater/plays"/>
    <n v="1.1424000000000001"/>
    <n v="64.909090909090907"/>
    <x v="1"/>
    <s v="plays"/>
    <x v="0"/>
    <d v="2016-06-15T18:14:59"/>
    <x v="3484"/>
    <x v="3484"/>
    <x v="3484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x v="0"/>
    <n v="1454431080"/>
    <n v="1451839080"/>
    <b v="0"/>
    <n v="30"/>
    <b v="1"/>
    <s v="theater/plays"/>
    <n v="1.0060606060606061"/>
    <n v="55.333333333333336"/>
    <x v="1"/>
    <s v="plays"/>
    <x v="0"/>
    <d v="2016-02-02T16:38:00"/>
    <x v="3485"/>
    <x v="3485"/>
    <x v="3485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x v="0"/>
    <n v="1433314740"/>
    <n v="1430600401"/>
    <b v="0"/>
    <n v="56"/>
    <b v="1"/>
    <s v="theater/plays"/>
    <n v="1.552"/>
    <n v="83.142857142857139"/>
    <x v="1"/>
    <s v="plays"/>
    <x v="0"/>
    <d v="2015-06-03T06:59:00"/>
    <x v="3486"/>
    <x v="3486"/>
    <x v="3486"/>
  </r>
  <r>
    <n v="3487"/>
    <s v="Jericho Creek"/>
    <s v="Jericho Creek is an original production by Fledgling Theatre Company which will be performed at The Cockpit Theatre in July 2015"/>
    <x v="13"/>
    <n v="2555"/>
    <x v="0"/>
    <x v="1"/>
    <x v="1"/>
    <n v="1435185252"/>
    <n v="1432593252"/>
    <b v="0"/>
    <n v="66"/>
    <b v="1"/>
    <s v="theater/plays"/>
    <n v="1.2775000000000001"/>
    <n v="38.712121212121211"/>
    <x v="1"/>
    <s v="plays"/>
    <x v="0"/>
    <d v="2015-06-24T22:34:12"/>
    <x v="3487"/>
    <x v="3487"/>
    <x v="3487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x v="0"/>
    <n v="1429286400"/>
    <n v="1427221560"/>
    <b v="0"/>
    <n v="29"/>
    <b v="1"/>
    <s v="theater/plays"/>
    <n v="1.212"/>
    <n v="125.37931034482759"/>
    <x v="1"/>
    <s v="plays"/>
    <x v="0"/>
    <d v="2015-04-17T16:00:00"/>
    <x v="3488"/>
    <x v="3488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x v="1"/>
    <n v="1400965200"/>
    <n v="1398352531"/>
    <b v="0"/>
    <n v="72"/>
    <b v="1"/>
    <s v="theater/plays"/>
    <n v="1.127"/>
    <n v="78.263888888888886"/>
    <x v="1"/>
    <s v="plays"/>
    <x v="0"/>
    <d v="2014-05-24T21:00:00"/>
    <x v="3489"/>
    <x v="3489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x v="0"/>
    <n v="1460574924"/>
    <n v="1457982924"/>
    <b v="0"/>
    <n v="27"/>
    <b v="1"/>
    <s v="theater/plays"/>
    <n v="1.2749999999999999"/>
    <n v="47.222222222222221"/>
    <x v="1"/>
    <s v="plays"/>
    <x v="0"/>
    <d v="2016-04-13T19:15:24"/>
    <x v="3490"/>
    <x v="3490"/>
    <x v="3490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x v="0"/>
    <n v="1431928784"/>
    <n v="1430114384"/>
    <b v="0"/>
    <n v="10"/>
    <b v="1"/>
    <s v="theater/plays"/>
    <n v="1.5820000000000001"/>
    <n v="79.099999999999994"/>
    <x v="1"/>
    <s v="plays"/>
    <x v="0"/>
    <d v="2015-05-18T05:59:44"/>
    <x v="3491"/>
    <x v="3491"/>
    <x v="3491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x v="0"/>
    <n v="1445818397"/>
    <n v="1442794397"/>
    <b v="0"/>
    <n v="35"/>
    <b v="1"/>
    <s v="theater/plays"/>
    <n v="1.0526894736842105"/>
    <n v="114.29199999999999"/>
    <x v="1"/>
    <s v="plays"/>
    <x v="0"/>
    <d v="2015-10-26T00:13:17"/>
    <x v="3492"/>
    <x v="3492"/>
    <x v="3492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x v="0"/>
    <n v="1408252260"/>
    <n v="1406580436"/>
    <b v="0"/>
    <n v="29"/>
    <b v="1"/>
    <s v="theater/plays"/>
    <n v="1"/>
    <n v="51.724137931034484"/>
    <x v="1"/>
    <s v="plays"/>
    <x v="0"/>
    <d v="2014-08-17T05:11:00"/>
    <x v="3493"/>
    <x v="3493"/>
    <x v="3493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x v="0"/>
    <n v="1480140000"/>
    <n v="1479186575"/>
    <b v="0"/>
    <n v="13"/>
    <b v="1"/>
    <s v="theater/plays"/>
    <n v="1"/>
    <n v="30.76923076923077"/>
    <x v="1"/>
    <s v="plays"/>
    <x v="0"/>
    <d v="2016-11-26T06:00:00"/>
    <x v="3494"/>
    <x v="3494"/>
    <x v="3494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x v="5"/>
    <n v="1414862280"/>
    <n v="1412360309"/>
    <b v="0"/>
    <n v="72"/>
    <b v="1"/>
    <s v="theater/plays"/>
    <n v="1.0686"/>
    <n v="74.208333333333329"/>
    <x v="1"/>
    <s v="plays"/>
    <x v="0"/>
    <d v="2014-11-01T17:18:00"/>
    <x v="3495"/>
    <x v="3495"/>
    <x v="3495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x v="0"/>
    <n v="1473625166"/>
    <n v="1470169166"/>
    <b v="0"/>
    <n v="78"/>
    <b v="1"/>
    <s v="theater/plays"/>
    <n v="1.244"/>
    <n v="47.846153846153847"/>
    <x v="1"/>
    <s v="plays"/>
    <x v="0"/>
    <d v="2016-09-11T20:19:26"/>
    <x v="3496"/>
    <x v="3496"/>
    <x v="349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x v="0"/>
    <n v="1464904800"/>
    <n v="1463852904"/>
    <b v="0"/>
    <n v="49"/>
    <b v="1"/>
    <s v="theater/plays"/>
    <n v="1.0870406189555126"/>
    <n v="34.408163265306122"/>
    <x v="1"/>
    <s v="plays"/>
    <x v="0"/>
    <d v="2016-06-02T22:00:00"/>
    <x v="3497"/>
    <x v="3497"/>
    <x v="3497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x v="5"/>
    <n v="1464471840"/>
    <n v="1459309704"/>
    <b v="0"/>
    <n v="42"/>
    <b v="1"/>
    <s v="theater/plays"/>
    <n v="1.0242424242424242"/>
    <n v="40.238095238095241"/>
    <x v="1"/>
    <s v="plays"/>
    <x v="0"/>
    <d v="2016-05-28T21:44:00"/>
    <x v="3498"/>
    <x v="3498"/>
    <x v="3498"/>
  </r>
  <r>
    <n v="3499"/>
    <s v="Fefu and Her Friends"/>
    <s v="Figure 8 Troupe's debut performance! A stunning piece of theatre written by premier female playwright Maria Irene Fornes."/>
    <x v="13"/>
    <n v="2110"/>
    <x v="0"/>
    <x v="0"/>
    <x v="0"/>
    <n v="1435733940"/>
    <n v="1431046325"/>
    <b v="0"/>
    <n v="35"/>
    <b v="1"/>
    <s v="theater/plays"/>
    <n v="1.0549999999999999"/>
    <n v="60.285714285714285"/>
    <x v="1"/>
    <s v="plays"/>
    <x v="0"/>
    <d v="2015-07-01T06:59:00"/>
    <x v="3499"/>
    <x v="3499"/>
    <x v="3499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x v="0"/>
    <n v="1457326740"/>
    <n v="1455919438"/>
    <b v="0"/>
    <n v="42"/>
    <b v="1"/>
    <s v="theater/plays"/>
    <n v="1.0629999999999999"/>
    <n v="25.30952380952381"/>
    <x v="1"/>
    <s v="plays"/>
    <x v="0"/>
    <d v="2016-03-07T04:59:00"/>
    <x v="3500"/>
    <x v="3500"/>
    <x v="3500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x v="1"/>
    <n v="1441995595"/>
    <n v="1439835595"/>
    <b v="0"/>
    <n v="42"/>
    <b v="1"/>
    <s v="theater/plays"/>
    <n v="1.0066666666666666"/>
    <n v="35.952380952380949"/>
    <x v="1"/>
    <s v="plays"/>
    <x v="0"/>
    <d v="2015-09-11T18:19:55"/>
    <x v="3501"/>
    <x v="3501"/>
    <x v="3501"/>
  </r>
  <r>
    <n v="3502"/>
    <s v="Dickhead"/>
    <s v="Dickhead is a play about one man's struggle with the dicks in his head. If you want to know more stop being a twat and put out...please"/>
    <x v="23"/>
    <n v="4216"/>
    <x v="0"/>
    <x v="0"/>
    <x v="0"/>
    <n v="1458100740"/>
    <n v="1456862924"/>
    <b v="0"/>
    <n v="31"/>
    <b v="1"/>
    <s v="theater/plays"/>
    <n v="1.054"/>
    <n v="136"/>
    <x v="1"/>
    <s v="plays"/>
    <x v="0"/>
    <d v="2016-03-16T03:59:00"/>
    <x v="3502"/>
    <x v="3502"/>
    <x v="3502"/>
  </r>
  <r>
    <n v="3503"/>
    <s v="Tarantella"/>
    <s v="A group of Sicilian immigrants in New York struggle to deal with conflict from both within the family and from without."/>
    <x v="30"/>
    <n v="2689"/>
    <x v="0"/>
    <x v="1"/>
    <x v="1"/>
    <n v="1469359728"/>
    <n v="1466767728"/>
    <b v="0"/>
    <n v="38"/>
    <b v="1"/>
    <s v="theater/plays"/>
    <n v="1.0755999999999999"/>
    <n v="70.763157894736835"/>
    <x v="1"/>
    <s v="plays"/>
    <x v="0"/>
    <d v="2016-07-24T11:28:48"/>
    <x v="3503"/>
    <x v="3503"/>
    <x v="3503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x v="0"/>
    <n v="1447959491"/>
    <n v="1445363891"/>
    <b v="0"/>
    <n v="8"/>
    <b v="1"/>
    <s v="theater/plays"/>
    <n v="1"/>
    <n v="125"/>
    <x v="1"/>
    <s v="plays"/>
    <x v="0"/>
    <d v="2015-11-19T18:58:11"/>
    <x v="3504"/>
    <x v="3504"/>
    <x v="3504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x v="0"/>
    <n v="1399953600"/>
    <n v="1398983245"/>
    <b v="0"/>
    <n v="39"/>
    <b v="1"/>
    <s v="theater/plays"/>
    <n v="1.0376000000000001"/>
    <n v="66.512820512820511"/>
    <x v="1"/>
    <s v="plays"/>
    <x v="0"/>
    <d v="2014-05-13T04:00:00"/>
    <x v="3505"/>
    <x v="3505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x v="0"/>
    <n v="1408815440"/>
    <n v="1404927440"/>
    <b v="0"/>
    <n v="29"/>
    <b v="1"/>
    <s v="theater/plays"/>
    <n v="1.0149999999999999"/>
    <n v="105"/>
    <x v="1"/>
    <s v="plays"/>
    <x v="0"/>
    <d v="2014-08-23T17:37:20"/>
    <x v="3506"/>
    <x v="3506"/>
    <x v="3506"/>
  </r>
  <r>
    <n v="3507"/>
    <s v="The Chameleon Fools Theatre Troupe Project"/>
    <s v="Please help our troupe bring our first project from planning to reality! Join us on one exciting ride!"/>
    <x v="3"/>
    <n v="10440"/>
    <x v="0"/>
    <x v="0"/>
    <x v="0"/>
    <n v="1464732537"/>
    <n v="1462140537"/>
    <b v="0"/>
    <n v="72"/>
    <b v="1"/>
    <s v="theater/plays"/>
    <n v="1.044"/>
    <n v="145"/>
    <x v="1"/>
    <s v="plays"/>
    <x v="0"/>
    <d v="2016-05-31T22:08:57"/>
    <x v="3507"/>
    <x v="3507"/>
    <x v="3507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x v="1"/>
    <n v="1462914000"/>
    <n v="1460914253"/>
    <b v="0"/>
    <n v="15"/>
    <b v="1"/>
    <s v="theater/plays"/>
    <n v="1.8"/>
    <n v="12"/>
    <x v="1"/>
    <s v="plays"/>
    <x v="0"/>
    <d v="2016-05-10T21:00:00"/>
    <x v="3508"/>
    <x v="3508"/>
    <x v="3508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x v="0"/>
    <n v="1416545700"/>
    <n v="1415392666"/>
    <b v="0"/>
    <n v="33"/>
    <b v="1"/>
    <s v="theater/plays"/>
    <n v="1.0633333333333332"/>
    <n v="96.666666666666671"/>
    <x v="1"/>
    <s v="plays"/>
    <x v="0"/>
    <d v="2014-11-21T04:55:00"/>
    <x v="3509"/>
    <x v="3509"/>
    <x v="3509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x v="0"/>
    <n v="1404312846"/>
    <n v="1402584846"/>
    <b v="0"/>
    <n v="15"/>
    <b v="1"/>
    <s v="theater/plays"/>
    <n v="1.0055555555555555"/>
    <n v="60.333333333333336"/>
    <x v="1"/>
    <s v="plays"/>
    <x v="0"/>
    <d v="2014-07-02T14:54:06"/>
    <x v="3510"/>
    <x v="3510"/>
    <x v="3510"/>
  </r>
  <r>
    <n v="3511"/>
    <s v="Silent Planet"/>
    <s v="The world premiere of the first full-length play by Eve Leigh, at the intimate Finborough Theatre in London."/>
    <x v="15"/>
    <n v="1518"/>
    <x v="0"/>
    <x v="1"/>
    <x v="1"/>
    <n v="1415385000"/>
    <n v="1413406695"/>
    <b v="0"/>
    <n v="19"/>
    <b v="1"/>
    <s v="theater/plays"/>
    <n v="1.012"/>
    <n v="79.89473684210526"/>
    <x v="1"/>
    <s v="plays"/>
    <x v="0"/>
    <d v="2014-11-07T18:30:00"/>
    <x v="3511"/>
    <x v="3511"/>
    <x v="3511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x v="1"/>
    <n v="1429789992"/>
    <n v="1424609592"/>
    <b v="0"/>
    <n v="17"/>
    <b v="1"/>
    <s v="theater/plays"/>
    <n v="1"/>
    <n v="58.823529411764703"/>
    <x v="1"/>
    <s v="plays"/>
    <x v="0"/>
    <d v="2015-04-23T11:53:12"/>
    <x v="3512"/>
    <x v="3512"/>
    <x v="35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x v="0"/>
    <n v="1401857940"/>
    <n v="1400725112"/>
    <b v="0"/>
    <n v="44"/>
    <b v="1"/>
    <s v="theater/plays"/>
    <n v="1.1839285714285714"/>
    <n v="75.340909090909093"/>
    <x v="1"/>
    <s v="plays"/>
    <x v="0"/>
    <d v="2014-06-04T04:59:00"/>
    <x v="3513"/>
    <x v="3513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x v="0"/>
    <n v="1422853140"/>
    <n v="1421439552"/>
    <b v="0"/>
    <n v="10"/>
    <b v="1"/>
    <s v="theater/plays"/>
    <n v="1.1000000000000001"/>
    <n v="55"/>
    <x v="1"/>
    <s v="plays"/>
    <x v="0"/>
    <d v="2015-02-02T04:59:00"/>
    <x v="3514"/>
    <x v="3514"/>
    <x v="3514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x v="0"/>
    <n v="1433097171"/>
    <n v="1430505171"/>
    <b v="0"/>
    <n v="46"/>
    <b v="1"/>
    <s v="theater/plays"/>
    <n v="1.0266666666666666"/>
    <n v="66.956521739130437"/>
    <x v="1"/>
    <s v="plays"/>
    <x v="0"/>
    <d v="2015-05-31T18:32:51"/>
    <x v="3515"/>
    <x v="3515"/>
    <x v="3515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x v="0"/>
    <n v="1410145200"/>
    <n v="1407197670"/>
    <b v="0"/>
    <n v="11"/>
    <b v="1"/>
    <s v="theater/plays"/>
    <n v="1"/>
    <n v="227.27272727272728"/>
    <x v="1"/>
    <s v="plays"/>
    <x v="0"/>
    <d v="2014-09-08T03:00:00"/>
    <x v="3516"/>
    <x v="3516"/>
    <x v="351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x v="1"/>
    <n v="1404471600"/>
    <n v="1401910634"/>
    <b v="0"/>
    <n v="13"/>
    <b v="1"/>
    <s v="theater/plays"/>
    <n v="1"/>
    <n v="307.69230769230768"/>
    <x v="1"/>
    <s v="plays"/>
    <x v="0"/>
    <d v="2014-07-04T11:00:00"/>
    <x v="3517"/>
    <x v="3517"/>
    <x v="3517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x v="0"/>
    <n v="1412259660"/>
    <n v="1410461299"/>
    <b v="0"/>
    <n v="33"/>
    <b v="1"/>
    <s v="theater/plays"/>
    <n v="1.10046"/>
    <n v="50.020909090909093"/>
    <x v="1"/>
    <s v="plays"/>
    <x v="0"/>
    <d v="2014-10-02T14:21:00"/>
    <x v="3518"/>
    <x v="3518"/>
    <x v="3518"/>
  </r>
  <r>
    <n v="3519"/>
    <s v="Bookstory"/>
    <s v="Bookstory is a tiny puppet musical with some very big ideas that tells the story of the story in the digital age"/>
    <x v="13"/>
    <n v="2027"/>
    <x v="0"/>
    <x v="1"/>
    <x v="1"/>
    <n v="1425478950"/>
    <n v="1422886950"/>
    <b v="0"/>
    <n v="28"/>
    <b v="1"/>
    <s v="theater/plays"/>
    <n v="1.0135000000000001"/>
    <n v="72.392857142857139"/>
    <x v="1"/>
    <s v="plays"/>
    <x v="0"/>
    <d v="2015-03-04T14:22:30"/>
    <x v="3519"/>
    <x v="3519"/>
    <x v="3519"/>
  </r>
  <r>
    <n v="3520"/>
    <s v="Protocols"/>
    <s v="Help us to bring &quot;Protocols&quot; at the 2015 Camden Fringe. The most controversial play of the year."/>
    <x v="13"/>
    <n v="2015"/>
    <x v="0"/>
    <x v="1"/>
    <x v="1"/>
    <n v="1441547220"/>
    <n v="1439322412"/>
    <b v="0"/>
    <n v="21"/>
    <b v="1"/>
    <s v="theater/plays"/>
    <n v="1.0075000000000001"/>
    <n v="95.952380952380949"/>
    <x v="1"/>
    <s v="plays"/>
    <x v="0"/>
    <d v="2015-09-06T13:47:00"/>
    <x v="3520"/>
    <x v="3520"/>
    <x v="352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x v="0"/>
    <n v="1411980020"/>
    <n v="1409388020"/>
    <b v="0"/>
    <n v="13"/>
    <b v="1"/>
    <s v="theater/plays"/>
    <n v="1.6942857142857144"/>
    <n v="45.615384615384613"/>
    <x v="1"/>
    <s v="plays"/>
    <x v="0"/>
    <d v="2014-09-29T08:40:20"/>
    <x v="3521"/>
    <x v="3521"/>
    <x v="3521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x v="1"/>
    <n v="1442311560"/>
    <n v="1439924246"/>
    <b v="0"/>
    <n v="34"/>
    <b v="1"/>
    <s v="theater/plays"/>
    <n v="1"/>
    <n v="41.029411764705884"/>
    <x v="1"/>
    <s v="plays"/>
    <x v="0"/>
    <d v="2015-09-15T10:06:00"/>
    <x v="3522"/>
    <x v="3522"/>
    <x v="3522"/>
  </r>
  <r>
    <n v="3523"/>
    <s v="Magnificence"/>
    <s v="An old play about our world. Set in 1970s England, Magnificence is a gut-wrenching story of radicalisation, idealism and pity."/>
    <x v="23"/>
    <n v="4546"/>
    <x v="0"/>
    <x v="1"/>
    <x v="1"/>
    <n v="1474844400"/>
    <n v="1469871148"/>
    <b v="0"/>
    <n v="80"/>
    <b v="1"/>
    <s v="theater/plays"/>
    <n v="1.1365000000000001"/>
    <n v="56.825000000000003"/>
    <x v="1"/>
    <s v="plays"/>
    <x v="0"/>
    <d v="2016-09-25T23:00:00"/>
    <x v="3523"/>
    <x v="3523"/>
    <x v="3523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x v="0"/>
    <n v="1410580800"/>
    <n v="1409336373"/>
    <b v="0"/>
    <n v="74"/>
    <b v="1"/>
    <s v="theater/plays"/>
    <n v="1.0156000000000001"/>
    <n v="137.24324324324326"/>
    <x v="1"/>
    <s v="plays"/>
    <x v="0"/>
    <d v="2014-09-13T04:00:00"/>
    <x v="3524"/>
    <x v="3524"/>
    <x v="3524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x v="0"/>
    <n v="1439136000"/>
    <n v="1438188106"/>
    <b v="0"/>
    <n v="7"/>
    <b v="1"/>
    <s v="theater/plays"/>
    <n v="1.06"/>
    <n v="75.714285714285708"/>
    <x v="1"/>
    <s v="plays"/>
    <x v="0"/>
    <d v="2015-08-09T16:00:00"/>
    <x v="3525"/>
    <x v="3525"/>
    <x v="3525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x v="0"/>
    <n v="1461823140"/>
    <n v="1459411371"/>
    <b v="0"/>
    <n v="34"/>
    <b v="1"/>
    <s v="theater/plays"/>
    <n v="1.02"/>
    <n v="99"/>
    <x v="1"/>
    <s v="plays"/>
    <x v="0"/>
    <d v="2016-04-28T05:59:00"/>
    <x v="3526"/>
    <x v="3526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x v="0"/>
    <n v="1436587140"/>
    <n v="1434069205"/>
    <b v="0"/>
    <n v="86"/>
    <b v="1"/>
    <s v="theater/plays"/>
    <n v="1.1691666666666667"/>
    <n v="81.569767441860463"/>
    <x v="1"/>
    <s v="plays"/>
    <x v="0"/>
    <d v="2015-07-11T03:59:00"/>
    <x v="3527"/>
    <x v="3527"/>
    <x v="3527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x v="1"/>
    <n v="1484740918"/>
    <n v="1483012918"/>
    <b v="0"/>
    <n v="37"/>
    <b v="1"/>
    <s v="theater/plays"/>
    <n v="1.0115151515151515"/>
    <n v="45.108108108108105"/>
    <x v="1"/>
    <s v="plays"/>
    <x v="0"/>
    <d v="2017-01-18T12:01:58"/>
    <x v="3528"/>
    <x v="3528"/>
    <x v="352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x v="0"/>
    <n v="1436749200"/>
    <n v="1434997018"/>
    <b v="0"/>
    <n v="18"/>
    <b v="1"/>
    <s v="theater/plays"/>
    <n v="1.32"/>
    <n v="36.666666666666664"/>
    <x v="1"/>
    <s v="plays"/>
    <x v="0"/>
    <d v="2015-07-13T01:00:00"/>
    <x v="3529"/>
    <x v="3529"/>
    <x v="3529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x v="1"/>
    <n v="1460318400"/>
    <n v="1457881057"/>
    <b v="0"/>
    <n v="22"/>
    <b v="1"/>
    <s v="theater/plays"/>
    <n v="1"/>
    <n v="125"/>
    <x v="1"/>
    <s v="plays"/>
    <x v="0"/>
    <d v="2016-04-10T20:00:00"/>
    <x v="3530"/>
    <x v="3530"/>
    <x v="3530"/>
  </r>
  <r>
    <n v="3531"/>
    <s v="The Reinvention of Lily Johnson"/>
    <s v="A political comedy for a crazy election year"/>
    <x v="28"/>
    <n v="1280"/>
    <x v="0"/>
    <x v="0"/>
    <x v="0"/>
    <n v="1467301334"/>
    <n v="1464709334"/>
    <b v="0"/>
    <n v="26"/>
    <b v="1"/>
    <s v="theater/plays"/>
    <n v="1.28"/>
    <n v="49.230769230769234"/>
    <x v="1"/>
    <s v="plays"/>
    <x v="0"/>
    <d v="2016-06-30T15:42:14"/>
    <x v="3531"/>
    <x v="3531"/>
    <x v="3531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x v="0"/>
    <n v="1411012740"/>
    <n v="1409667827"/>
    <b v="0"/>
    <n v="27"/>
    <b v="1"/>
    <s v="theater/plays"/>
    <n v="1.1895833333333334"/>
    <n v="42.296296296296298"/>
    <x v="1"/>
    <s v="plays"/>
    <x v="0"/>
    <d v="2014-09-18T03:59:00"/>
    <x v="3532"/>
    <x v="3532"/>
    <x v="3532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x v="0"/>
    <n v="1447269367"/>
    <n v="1444673767"/>
    <b v="0"/>
    <n v="8"/>
    <b v="1"/>
    <s v="theater/plays"/>
    <n v="1.262"/>
    <n v="78.875"/>
    <x v="1"/>
    <s v="plays"/>
    <x v="0"/>
    <d v="2015-11-11T19:16:07"/>
    <x v="3533"/>
    <x v="3533"/>
    <x v="3533"/>
  </r>
  <r>
    <n v="3534"/>
    <s v="Night of Ashes"/>
    <s v="A Theatrical Prequel to Hell's Rebels, the current Pathfinder Adventure Path from Paizo Publishing"/>
    <x v="10"/>
    <n v="7810"/>
    <x v="0"/>
    <x v="0"/>
    <x v="0"/>
    <n v="1443711623"/>
    <n v="1440687623"/>
    <b v="0"/>
    <n v="204"/>
    <b v="1"/>
    <s v="theater/plays"/>
    <n v="1.5620000000000001"/>
    <n v="38.284313725490193"/>
    <x v="1"/>
    <s v="plays"/>
    <x v="0"/>
    <d v="2015-10-01T15:00:23"/>
    <x v="3534"/>
    <x v="3534"/>
    <x v="3534"/>
  </r>
  <r>
    <n v="3535"/>
    <s v="Twelve Angry Women"/>
    <s v="On the 60th anniversary of Twelve Angry Men, 12 female writers create 12 short pieces about what makes them angry."/>
    <x v="13"/>
    <n v="2063"/>
    <x v="0"/>
    <x v="1"/>
    <x v="1"/>
    <n v="1443808800"/>
    <n v="1441120910"/>
    <b v="0"/>
    <n v="46"/>
    <b v="1"/>
    <s v="theater/plays"/>
    <n v="1.0315000000000001"/>
    <n v="44.847826086956523"/>
    <x v="1"/>
    <s v="plays"/>
    <x v="0"/>
    <d v="2015-10-02T18:00:00"/>
    <x v="3535"/>
    <x v="3535"/>
    <x v="3535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x v="1"/>
    <n v="1450612740"/>
    <n v="1448040425"/>
    <b v="0"/>
    <n v="17"/>
    <b v="1"/>
    <s v="theater/plays"/>
    <n v="1.5333333333333334"/>
    <n v="13.529411764705882"/>
    <x v="1"/>
    <s v="plays"/>
    <x v="0"/>
    <d v="2015-12-20T11:59:00"/>
    <x v="3536"/>
    <x v="3536"/>
    <x v="353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x v="5"/>
    <n v="1416211140"/>
    <n v="1413016216"/>
    <b v="0"/>
    <n v="28"/>
    <b v="1"/>
    <s v="theater/plays"/>
    <n v="1.8044444444444445"/>
    <n v="43.5"/>
    <x v="1"/>
    <s v="plays"/>
    <x v="0"/>
    <d v="2014-11-17T07:59:00"/>
    <x v="3537"/>
    <x v="3537"/>
    <x v="3537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x v="1"/>
    <n v="1471428340"/>
    <n v="1469009140"/>
    <b v="0"/>
    <n v="83"/>
    <b v="1"/>
    <s v="theater/plays"/>
    <n v="1.2845"/>
    <n v="30.951807228915662"/>
    <x v="1"/>
    <s v="plays"/>
    <x v="0"/>
    <d v="2016-08-17T10:05:40"/>
    <x v="3538"/>
    <x v="3538"/>
    <x v="3538"/>
  </r>
  <r>
    <n v="3539"/>
    <s v="Chokehold"/>
    <s v="A searing new play that takes  an unflinching look at the terrible costs of police shootings in the African American community."/>
    <x v="20"/>
    <n v="718"/>
    <x v="0"/>
    <x v="0"/>
    <x v="0"/>
    <n v="1473358122"/>
    <n v="1471543722"/>
    <b v="0"/>
    <n v="13"/>
    <b v="1"/>
    <s v="theater/plays"/>
    <n v="1.1966666666666668"/>
    <n v="55.230769230769234"/>
    <x v="1"/>
    <s v="plays"/>
    <x v="0"/>
    <d v="2016-09-08T18:08:42"/>
    <x v="3539"/>
    <x v="3539"/>
    <x v="3539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x v="1"/>
    <n v="1466899491"/>
    <n v="1464307491"/>
    <b v="0"/>
    <n v="8"/>
    <b v="1"/>
    <s v="theater/plays"/>
    <n v="1.23"/>
    <n v="46.125"/>
    <x v="1"/>
    <s v="plays"/>
    <x v="0"/>
    <d v="2016-06-26T00:04:51"/>
    <x v="3540"/>
    <x v="3540"/>
    <x v="3540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x v="1"/>
    <n v="1441042275"/>
    <n v="1438882275"/>
    <b v="0"/>
    <n v="32"/>
    <b v="1"/>
    <s v="theater/plays"/>
    <n v="1.05"/>
    <n v="39.375"/>
    <x v="1"/>
    <s v="plays"/>
    <x v="0"/>
    <d v="2015-08-31T17:31:15"/>
    <x v="3541"/>
    <x v="3541"/>
    <x v="3541"/>
  </r>
  <r>
    <n v="3542"/>
    <s v="Gifts of War"/>
    <s v="Ancient Greece. Giddy, champagne soaked debauchery celebrating the Trojan War's end leads to a shocking and deadly surprise."/>
    <x v="62"/>
    <n v="5623"/>
    <x v="0"/>
    <x v="0"/>
    <x v="0"/>
    <n v="1410099822"/>
    <n v="1404915822"/>
    <b v="0"/>
    <n v="85"/>
    <b v="1"/>
    <s v="theater/plays"/>
    <n v="1.0223636363636364"/>
    <n v="66.152941176470591"/>
    <x v="1"/>
    <s v="plays"/>
    <x v="0"/>
    <d v="2014-09-07T14:23:42"/>
    <x v="3542"/>
    <x v="3542"/>
    <x v="35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x v="3"/>
    <n v="1435255659"/>
    <n v="1432663659"/>
    <b v="0"/>
    <n v="29"/>
    <b v="1"/>
    <s v="theater/plays"/>
    <n v="1.0466666666666666"/>
    <n v="54.137931034482762"/>
    <x v="1"/>
    <s v="plays"/>
    <x v="0"/>
    <d v="2015-06-25T18:07:39"/>
    <x v="3543"/>
    <x v="3543"/>
    <x v="3543"/>
  </r>
  <r>
    <n v="3544"/>
    <s v="Gruoch, or Lady Macbeth"/>
    <s v="Death &amp; Pretzels presents the world premiere of Paul Pasulka's Gruoch, or Lady Macbeth"/>
    <x v="30"/>
    <n v="2500"/>
    <x v="0"/>
    <x v="0"/>
    <x v="0"/>
    <n v="1425758257"/>
    <n v="1423166257"/>
    <b v="0"/>
    <n v="24"/>
    <b v="1"/>
    <s v="theater/plays"/>
    <n v="1"/>
    <n v="104.16666666666667"/>
    <x v="1"/>
    <s v="plays"/>
    <x v="0"/>
    <d v="2015-03-07T19:57:37"/>
    <x v="3544"/>
    <x v="3544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x v="0"/>
    <n v="1428780159"/>
    <n v="1426188159"/>
    <b v="0"/>
    <n v="8"/>
    <b v="1"/>
    <s v="theater/plays"/>
    <n v="1.004"/>
    <n v="31.375"/>
    <x v="1"/>
    <s v="plays"/>
    <x v="0"/>
    <d v="2015-04-11T19:22:39"/>
    <x v="3545"/>
    <x v="3545"/>
    <x v="3545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x v="0"/>
    <n v="1427860740"/>
    <n v="1426002684"/>
    <b v="0"/>
    <n v="19"/>
    <b v="1"/>
    <s v="theater/plays"/>
    <n v="1.0227272727272727"/>
    <n v="59.210526315789473"/>
    <x v="1"/>
    <s v="plays"/>
    <x v="0"/>
    <d v="2015-04-01T03:59:00"/>
    <x v="3546"/>
    <x v="3546"/>
    <x v="354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x v="0"/>
    <n v="1463198340"/>
    <n v="1461117201"/>
    <b v="0"/>
    <n v="336"/>
    <b v="1"/>
    <s v="theater/plays"/>
    <n v="1.1440928571428572"/>
    <n v="119.17633928571429"/>
    <x v="1"/>
    <s v="plays"/>
    <x v="0"/>
    <d v="2016-05-14T03:59:00"/>
    <x v="3547"/>
    <x v="3547"/>
    <x v="3547"/>
  </r>
  <r>
    <n v="3548"/>
    <s v="THE UNDERSTUDY @ WORKING STAGE"/>
    <s v="We're putting together a production of THE UNDERSTUDY by Theresa Rebeck and hope you'll help us share this story."/>
    <x v="190"/>
    <n v="2140"/>
    <x v="0"/>
    <x v="0"/>
    <x v="0"/>
    <n v="1457139600"/>
    <n v="1455230214"/>
    <b v="0"/>
    <n v="13"/>
    <b v="1"/>
    <s v="theater/plays"/>
    <n v="1.019047619047619"/>
    <n v="164.61538461538461"/>
    <x v="1"/>
    <s v="plays"/>
    <x v="0"/>
    <d v="2016-03-05T01:00:00"/>
    <x v="3548"/>
    <x v="3548"/>
    <x v="3548"/>
  </r>
  <r>
    <n v="3549"/>
    <s v="The Munitionettes"/>
    <s v="Help us bring to life tales of hardship, danger and community of extraordinary women working in WW1 munitions factories."/>
    <x v="28"/>
    <n v="1020"/>
    <x v="0"/>
    <x v="1"/>
    <x v="1"/>
    <n v="1441358873"/>
    <n v="1438939673"/>
    <b v="0"/>
    <n v="42"/>
    <b v="1"/>
    <s v="theater/plays"/>
    <n v="1.02"/>
    <n v="24.285714285714285"/>
    <x v="1"/>
    <s v="plays"/>
    <x v="0"/>
    <d v="2015-09-04T09:27:53"/>
    <x v="3549"/>
    <x v="3549"/>
    <x v="3549"/>
  </r>
  <r>
    <n v="3550"/>
    <s v="MOONFACE"/>
    <s v="MOONFACE explores the formative f***k-ups of adolescence. Fresh, incisive new writing. Monologue, movement and striking naturalism."/>
    <x v="30"/>
    <n v="2620"/>
    <x v="0"/>
    <x v="1"/>
    <x v="1"/>
    <n v="1462224398"/>
    <n v="1459632398"/>
    <b v="0"/>
    <n v="64"/>
    <b v="1"/>
    <s v="theater/plays"/>
    <n v="1.048"/>
    <n v="40.9375"/>
    <x v="1"/>
    <s v="plays"/>
    <x v="0"/>
    <d v="2016-05-02T21:26:38"/>
    <x v="3550"/>
    <x v="3550"/>
    <x v="3550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x v="0"/>
    <n v="1400796420"/>
    <n v="1398342170"/>
    <b v="0"/>
    <n v="25"/>
    <b v="1"/>
    <s v="theater/plays"/>
    <n v="1.0183333333333333"/>
    <n v="61.1"/>
    <x v="1"/>
    <s v="plays"/>
    <x v="0"/>
    <d v="2014-05-22T22:07:00"/>
    <x v="3551"/>
    <x v="3551"/>
    <x v="3551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x v="1"/>
    <n v="1403964324"/>
    <n v="1401372324"/>
    <b v="0"/>
    <n v="20"/>
    <b v="1"/>
    <s v="theater/plays"/>
    <n v="1"/>
    <n v="38.65"/>
    <x v="1"/>
    <s v="plays"/>
    <x v="0"/>
    <d v="2014-06-28T14:05:24"/>
    <x v="3552"/>
    <x v="3552"/>
    <x v="3552"/>
  </r>
  <r>
    <n v="3553"/>
    <s v="Coming Home"/>
    <s v="Professional actors bring to life the true stories of 5 African-Americans struggling with mental health and their search for healing."/>
    <x v="62"/>
    <n v="5845"/>
    <x v="0"/>
    <x v="0"/>
    <x v="0"/>
    <n v="1439337600"/>
    <n v="1436575280"/>
    <b v="0"/>
    <n v="104"/>
    <b v="1"/>
    <s v="theater/plays"/>
    <n v="1.0627272727272727"/>
    <n v="56.20192307692308"/>
    <x v="1"/>
    <s v="plays"/>
    <x v="0"/>
    <d v="2015-08-12T00:00:00"/>
    <x v="3553"/>
    <x v="3553"/>
    <x v="3553"/>
  </r>
  <r>
    <n v="3554"/>
    <s v="MASKS: Off-Broadway Debut"/>
    <s v="MASKS is a dramedy dealing with what it means to be alive, the reliability of identity, and what it means to suffer."/>
    <x v="10"/>
    <n v="5671.11"/>
    <x v="0"/>
    <x v="0"/>
    <x v="0"/>
    <n v="1423674000"/>
    <n v="1421025159"/>
    <b v="0"/>
    <n v="53"/>
    <b v="1"/>
    <s v="theater/plays"/>
    <n v="1.1342219999999998"/>
    <n v="107.00207547169811"/>
    <x v="1"/>
    <s v="plays"/>
    <x v="0"/>
    <d v="2015-02-11T17:00:00"/>
    <x v="3554"/>
    <x v="3554"/>
    <x v="3554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x v="3"/>
    <n v="1479382594"/>
    <n v="1476786994"/>
    <b v="0"/>
    <n v="14"/>
    <b v="1"/>
    <s v="theater/plays"/>
    <n v="1"/>
    <n v="171.42857142857142"/>
    <x v="1"/>
    <s v="plays"/>
    <x v="0"/>
    <d v="2016-11-17T11:36:34"/>
    <x v="3555"/>
    <x v="3555"/>
    <x v="3555"/>
  </r>
  <r>
    <n v="3556"/>
    <s v="Immortal"/>
    <s v="'Immortal', a play about five English Air Bombers in WW2, is an exciting first project for the brand new Production Company, GreanTea."/>
    <x v="41"/>
    <n v="2210"/>
    <x v="0"/>
    <x v="1"/>
    <x v="1"/>
    <n v="1408289724"/>
    <n v="1403105724"/>
    <b v="0"/>
    <n v="20"/>
    <b v="1"/>
    <s v="theater/plays"/>
    <n v="1.0045454545454546"/>
    <n v="110.5"/>
    <x v="1"/>
    <s v="plays"/>
    <x v="0"/>
    <d v="2014-08-17T15:35:24"/>
    <x v="3556"/>
    <x v="3556"/>
    <x v="355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x v="0"/>
    <n v="1399271911"/>
    <n v="1396334311"/>
    <b v="0"/>
    <n v="558"/>
    <b v="1"/>
    <s v="theater/plays"/>
    <n v="1.0003599999999999"/>
    <n v="179.27598566308242"/>
    <x v="1"/>
    <s v="plays"/>
    <x v="0"/>
    <d v="2014-05-05T06:38:31"/>
    <x v="3557"/>
    <x v="3557"/>
    <x v="3557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x v="1"/>
    <n v="1435352400"/>
    <n v="1431718575"/>
    <b v="0"/>
    <n v="22"/>
    <b v="1"/>
    <s v="theater/plays"/>
    <n v="1.44"/>
    <n v="22.90909090909091"/>
    <x v="1"/>
    <s v="plays"/>
    <x v="0"/>
    <d v="2015-06-26T21:00:00"/>
    <x v="3558"/>
    <x v="3558"/>
    <x v="3558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x v="2"/>
    <n v="1438333080"/>
    <n v="1436408308"/>
    <b v="0"/>
    <n v="24"/>
    <b v="1"/>
    <s v="theater/plays"/>
    <n v="1.0349999999999999"/>
    <n v="43.125"/>
    <x v="1"/>
    <s v="plays"/>
    <x v="0"/>
    <d v="2015-07-31T08:58:00"/>
    <x v="3559"/>
    <x v="3559"/>
    <x v="3559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x v="5"/>
    <n v="1432694700"/>
    <n v="1429651266"/>
    <b v="0"/>
    <n v="74"/>
    <b v="1"/>
    <s v="theater/plays"/>
    <n v="1.0843750000000001"/>
    <n v="46.891891891891895"/>
    <x v="1"/>
    <s v="plays"/>
    <x v="0"/>
    <d v="2015-05-27T02:45:00"/>
    <x v="3560"/>
    <x v="3560"/>
    <x v="356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x v="0"/>
    <n v="1438799760"/>
    <n v="1437236378"/>
    <b v="0"/>
    <n v="54"/>
    <b v="1"/>
    <s v="theater/plays"/>
    <n v="1.024"/>
    <n v="47.407407407407405"/>
    <x v="1"/>
    <s v="plays"/>
    <x v="0"/>
    <d v="2015-08-05T18:36:00"/>
    <x v="3561"/>
    <x v="3561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x v="1"/>
    <n v="1457906400"/>
    <n v="1457115427"/>
    <b v="0"/>
    <n v="31"/>
    <b v="1"/>
    <s v="theater/plays"/>
    <n v="1.4888888888888889"/>
    <n v="15.129032258064516"/>
    <x v="1"/>
    <s v="plays"/>
    <x v="0"/>
    <d v="2016-03-13T22:00:00"/>
    <x v="3562"/>
    <x v="3562"/>
    <x v="356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x v="1"/>
    <n v="1470078000"/>
    <n v="1467648456"/>
    <b v="0"/>
    <n v="25"/>
    <b v="1"/>
    <s v="theater/plays"/>
    <n v="1.0549000000000002"/>
    <n v="21.098000000000003"/>
    <x v="1"/>
    <s v="plays"/>
    <x v="0"/>
    <d v="2016-08-01T19:00:00"/>
    <x v="3563"/>
    <x v="3563"/>
    <x v="3563"/>
  </r>
  <r>
    <n v="3564"/>
    <s v="The Pillowman Aberdeen"/>
    <s v="Multi Award-Winng play THE PILLOWMAN coming to the Arts Centre Theatre, Aberdeen"/>
    <x v="28"/>
    <n v="1005"/>
    <x v="0"/>
    <x v="1"/>
    <x v="1"/>
    <n v="1444060800"/>
    <n v="1440082649"/>
    <b v="0"/>
    <n v="17"/>
    <b v="1"/>
    <s v="theater/plays"/>
    <n v="1.0049999999999999"/>
    <n v="59.117647058823529"/>
    <x v="1"/>
    <s v="plays"/>
    <x v="0"/>
    <d v="2015-10-05T16:00:00"/>
    <x v="3564"/>
    <x v="3564"/>
    <x v="3564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x v="0"/>
    <n v="1420048208"/>
    <n v="1417456208"/>
    <b v="0"/>
    <n v="12"/>
    <b v="1"/>
    <s v="theater/plays"/>
    <n v="1.3055555555555556"/>
    <n v="97.916666666666671"/>
    <x v="1"/>
    <s v="plays"/>
    <x v="0"/>
    <d v="2014-12-31T17:50:08"/>
    <x v="3565"/>
    <x v="3565"/>
    <x v="3565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x v="1"/>
    <n v="1422015083"/>
    <n v="1419423083"/>
    <b v="0"/>
    <n v="38"/>
    <b v="1"/>
    <s v="theater/plays"/>
    <n v="1.0475000000000001"/>
    <n v="55.131578947368418"/>
    <x v="1"/>
    <s v="plays"/>
    <x v="0"/>
    <d v="2015-01-23T12:11:23"/>
    <x v="3566"/>
    <x v="3566"/>
    <x v="356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x v="1"/>
    <n v="1433964444"/>
    <n v="1431372444"/>
    <b v="0"/>
    <n v="41"/>
    <b v="1"/>
    <s v="theater/plays"/>
    <n v="1.0880000000000001"/>
    <n v="26.536585365853657"/>
    <x v="1"/>
    <s v="plays"/>
    <x v="0"/>
    <d v="2015-06-10T19:27:24"/>
    <x v="3567"/>
    <x v="3567"/>
    <x v="3567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x v="0"/>
    <n v="1410975994"/>
    <n v="1408383994"/>
    <b v="0"/>
    <n v="19"/>
    <b v="1"/>
    <s v="theater/plays"/>
    <n v="1.1100000000000001"/>
    <n v="58.421052631578945"/>
    <x v="1"/>
    <s v="plays"/>
    <x v="0"/>
    <d v="2014-09-17T17:46:34"/>
    <x v="3568"/>
    <x v="3568"/>
    <x v="3568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x v="0"/>
    <n v="1420734696"/>
    <n v="1418142696"/>
    <b v="0"/>
    <n v="41"/>
    <b v="1"/>
    <s v="theater/plays"/>
    <n v="1.0047999999999999"/>
    <n v="122.53658536585365"/>
    <x v="1"/>
    <s v="plays"/>
    <x v="0"/>
    <d v="2015-01-08T16:31:36"/>
    <x v="3569"/>
    <x v="3569"/>
    <x v="3569"/>
  </r>
  <r>
    <n v="3570"/>
    <s v="The Lower Depths"/>
    <s v="Theatre Machine presents an all-new adaptation of Maxim Gorky's classic of Russian theatre, The Lower Depths."/>
    <x v="13"/>
    <n v="2287"/>
    <x v="0"/>
    <x v="0"/>
    <x v="0"/>
    <n v="1420009200"/>
    <n v="1417593483"/>
    <b v="0"/>
    <n v="26"/>
    <b v="1"/>
    <s v="theater/plays"/>
    <n v="1.1435"/>
    <n v="87.961538461538467"/>
    <x v="1"/>
    <s v="plays"/>
    <x v="0"/>
    <d v="2014-12-31T07:00:00"/>
    <x v="3570"/>
    <x v="3570"/>
    <x v="3570"/>
  </r>
  <r>
    <n v="3571"/>
    <s v="Cans at Theatre503"/>
    <s v="Support Kuleshovâ€™s first full length production; help to build the set and bring a fierce and important new play to life"/>
    <x v="15"/>
    <n v="1831"/>
    <x v="0"/>
    <x v="1"/>
    <x v="1"/>
    <n v="1414701413"/>
    <n v="1412109413"/>
    <b v="0"/>
    <n v="25"/>
    <b v="1"/>
    <s v="theater/plays"/>
    <n v="1.2206666666666666"/>
    <n v="73.239999999999995"/>
    <x v="1"/>
    <s v="plays"/>
    <x v="0"/>
    <d v="2014-10-30T20:36:53"/>
    <x v="3571"/>
    <x v="3571"/>
    <x v="3571"/>
  </r>
  <r>
    <n v="3572"/>
    <s v="Monster"/>
    <s v="A darkly comic one woman show by Abram Rooney as part of The Camden Fringe 2015."/>
    <x v="2"/>
    <n v="500"/>
    <x v="0"/>
    <x v="1"/>
    <x v="1"/>
    <n v="1434894082"/>
    <n v="1432302082"/>
    <b v="0"/>
    <n v="9"/>
    <b v="1"/>
    <s v="theater/plays"/>
    <n v="1"/>
    <n v="55.555555555555557"/>
    <x v="1"/>
    <s v="plays"/>
    <x v="0"/>
    <d v="2015-06-21T13:41:22"/>
    <x v="3572"/>
    <x v="3572"/>
    <x v="3572"/>
  </r>
  <r>
    <n v="3573"/>
    <s v="Licensed To Ill"/>
    <s v="London based theatre makers collaborating to create a new show about the history of HipHop."/>
    <x v="9"/>
    <n v="3084"/>
    <x v="0"/>
    <x v="1"/>
    <x v="1"/>
    <n v="1415440846"/>
    <n v="1412845246"/>
    <b v="0"/>
    <n v="78"/>
    <b v="1"/>
    <s v="theater/plays"/>
    <n v="1.028"/>
    <n v="39.53846153846154"/>
    <x v="1"/>
    <s v="plays"/>
    <x v="0"/>
    <d v="2014-11-08T10:00:46"/>
    <x v="3573"/>
    <x v="3573"/>
    <x v="357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x v="0"/>
    <n v="1415921848"/>
    <n v="1413326248"/>
    <b v="0"/>
    <n v="45"/>
    <b v="1"/>
    <s v="theater/plays"/>
    <n v="1.0612068965517241"/>
    <n v="136.77777777777777"/>
    <x v="1"/>
    <s v="plays"/>
    <x v="0"/>
    <d v="2014-11-13T23:37:28"/>
    <x v="3574"/>
    <x v="3574"/>
    <x v="3574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x v="0"/>
    <n v="1470887940"/>
    <n v="1468176527"/>
    <b v="0"/>
    <n v="102"/>
    <b v="1"/>
    <s v="theater/plays"/>
    <n v="1.0133000000000001"/>
    <n v="99.343137254901961"/>
    <x v="1"/>
    <s v="plays"/>
    <x v="0"/>
    <d v="2016-08-11T03:59:00"/>
    <x v="3575"/>
    <x v="3575"/>
    <x v="3575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x v="0"/>
    <n v="1480947054"/>
    <n v="1475759454"/>
    <b v="0"/>
    <n v="5"/>
    <b v="1"/>
    <s v="theater/plays"/>
    <n v="1"/>
    <n v="20"/>
    <x v="1"/>
    <s v="plays"/>
    <x v="0"/>
    <d v="2016-12-05T14:10:54"/>
    <x v="3576"/>
    <x v="3576"/>
    <x v="357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x v="0"/>
    <n v="1430029680"/>
    <n v="1427741583"/>
    <b v="0"/>
    <n v="27"/>
    <b v="1"/>
    <s v="theater/plays"/>
    <n v="1.3"/>
    <n v="28.888888888888889"/>
    <x v="1"/>
    <s v="plays"/>
    <x v="0"/>
    <d v="2015-04-26T06:28:00"/>
    <x v="3577"/>
    <x v="3577"/>
    <x v="3577"/>
  </r>
  <r>
    <n v="3578"/>
    <s v="Home"/>
    <s v="An unsparing, slightly surreal look at the effects of the private rented sector on two young women. Based on real events."/>
    <x v="15"/>
    <n v="1500.2"/>
    <x v="0"/>
    <x v="1"/>
    <x v="1"/>
    <n v="1462037777"/>
    <n v="1459445777"/>
    <b v="0"/>
    <n v="37"/>
    <b v="1"/>
    <s v="theater/plays"/>
    <n v="1.0001333333333333"/>
    <n v="40.545945945945945"/>
    <x v="1"/>
    <s v="plays"/>
    <x v="0"/>
    <d v="2016-04-30T17:36:17"/>
    <x v="3578"/>
    <x v="3578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x v="1"/>
    <n v="1459444656"/>
    <n v="1456856256"/>
    <b v="0"/>
    <n v="14"/>
    <b v="1"/>
    <s v="theater/plays"/>
    <n v="1"/>
    <n v="35.714285714285715"/>
    <x v="1"/>
    <s v="plays"/>
    <x v="0"/>
    <d v="2016-03-31T17:17:36"/>
    <x v="3579"/>
    <x v="3579"/>
    <x v="3579"/>
  </r>
  <r>
    <n v="3580"/>
    <s v="Annabel Lost"/>
    <s v="Annabel Lost combines visual art and performance poetry to tell the story of two orphaned refugees, Quetzal and Rhime."/>
    <x v="42"/>
    <n v="1025"/>
    <x v="0"/>
    <x v="0"/>
    <x v="0"/>
    <n v="1425185940"/>
    <n v="1421900022"/>
    <b v="0"/>
    <n v="27"/>
    <b v="1"/>
    <s v="theater/plays"/>
    <n v="1.1388888888888888"/>
    <n v="37.962962962962962"/>
    <x v="1"/>
    <s v="plays"/>
    <x v="0"/>
    <d v="2015-03-01T04:59:00"/>
    <x v="3580"/>
    <x v="3580"/>
    <x v="358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x v="1"/>
    <n v="1406719110"/>
    <n v="1405509510"/>
    <b v="0"/>
    <n v="45"/>
    <b v="1"/>
    <s v="theater/plays"/>
    <n v="1"/>
    <n v="33.333333333333336"/>
    <x v="1"/>
    <s v="plays"/>
    <x v="0"/>
    <d v="2014-07-30T11:18:30"/>
    <x v="3581"/>
    <x v="3581"/>
    <x v="3581"/>
  </r>
  <r>
    <n v="3582"/>
    <s v="REALLY REALLY"/>
    <s v="A contemporary American play touching on the scorching realities of growing up in the Millennial generation."/>
    <x v="28"/>
    <n v="2870"/>
    <x v="0"/>
    <x v="0"/>
    <x v="0"/>
    <n v="1459822682"/>
    <n v="1458613082"/>
    <b v="0"/>
    <n v="49"/>
    <b v="1"/>
    <s v="theater/plays"/>
    <n v="2.87"/>
    <n v="58.571428571428569"/>
    <x v="1"/>
    <s v="plays"/>
    <x v="0"/>
    <d v="2016-04-05T02:18:02"/>
    <x v="3582"/>
    <x v="3582"/>
    <x v="3582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x v="0"/>
    <n v="1460970805"/>
    <n v="1455790405"/>
    <b v="0"/>
    <n v="24"/>
    <b v="1"/>
    <s v="theater/plays"/>
    <n v="1.085"/>
    <n v="135.625"/>
    <x v="1"/>
    <s v="plays"/>
    <x v="0"/>
    <d v="2016-04-18T09:13:25"/>
    <x v="3583"/>
    <x v="3583"/>
    <x v="3583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x v="1"/>
    <n v="1436772944"/>
    <n v="1434180944"/>
    <b v="0"/>
    <n v="112"/>
    <b v="1"/>
    <s v="theater/plays"/>
    <n v="1.155"/>
    <n v="30.9375"/>
    <x v="1"/>
    <s v="plays"/>
    <x v="0"/>
    <d v="2015-07-13T07:35:44"/>
    <x v="3584"/>
    <x v="3584"/>
    <x v="3584"/>
  </r>
  <r>
    <n v="3585"/>
    <s v="The Lost Boy (a play)"/>
    <s v="The world premiere of a play, a true story about love, loss, and a man reaching back in time as the only way to move forward."/>
    <x v="104"/>
    <n v="4050"/>
    <x v="0"/>
    <x v="0"/>
    <x v="0"/>
    <n v="1419181890"/>
    <n v="1416589890"/>
    <b v="0"/>
    <n v="23"/>
    <b v="1"/>
    <s v="theater/plays"/>
    <n v="1.1911764705882353"/>
    <n v="176.08695652173913"/>
    <x v="1"/>
    <s v="plays"/>
    <x v="0"/>
    <d v="2014-12-21T17:11:30"/>
    <x v="3585"/>
    <x v="3585"/>
    <x v="3585"/>
  </r>
  <r>
    <n v="3586"/>
    <s v="Actors &amp; Musicians who are Blind or Autistic"/>
    <s v="See Theatre In A New Light"/>
    <x v="51"/>
    <n v="8207"/>
    <x v="0"/>
    <x v="0"/>
    <x v="0"/>
    <n v="1474649070"/>
    <n v="1469465070"/>
    <b v="0"/>
    <n v="54"/>
    <b v="1"/>
    <s v="theater/plays"/>
    <n v="1.0942666666666667"/>
    <n v="151.9814814814815"/>
    <x v="1"/>
    <s v="plays"/>
    <x v="0"/>
    <d v="2016-09-23T16:44:30"/>
    <x v="3586"/>
    <x v="3586"/>
    <x v="358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x v="1"/>
    <n v="1467054000"/>
    <n v="1463144254"/>
    <b v="0"/>
    <n v="28"/>
    <b v="1"/>
    <s v="theater/plays"/>
    <n v="1.266"/>
    <n v="22.607142857142858"/>
    <x v="1"/>
    <s v="plays"/>
    <x v="0"/>
    <d v="2016-06-27T19:00:00"/>
    <x v="3587"/>
    <x v="3587"/>
    <x v="3587"/>
  </r>
  <r>
    <n v="3588"/>
    <s v="MENTAL Play short-tour 2015!"/>
    <s v="Touring the fast-paced, playful and poignant story of three twenty-somethings in a mental-health support group."/>
    <x v="48"/>
    <n v="201"/>
    <x v="0"/>
    <x v="1"/>
    <x v="1"/>
    <n v="1430348400"/>
    <n v="1428436410"/>
    <b v="0"/>
    <n v="11"/>
    <b v="1"/>
    <s v="theater/plays"/>
    <n v="1.0049999999999999"/>
    <n v="18.272727272727273"/>
    <x v="1"/>
    <s v="plays"/>
    <x v="0"/>
    <d v="2015-04-29T23:00:00"/>
    <x v="3588"/>
    <x v="3588"/>
    <x v="3588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x v="0"/>
    <n v="1432654347"/>
    <n v="1430494347"/>
    <b v="0"/>
    <n v="62"/>
    <b v="1"/>
    <s v="theater/plays"/>
    <n v="1.2749999999999999"/>
    <n v="82.258064516129039"/>
    <x v="1"/>
    <s v="plays"/>
    <x v="0"/>
    <d v="2015-05-26T15:32:27"/>
    <x v="3589"/>
    <x v="3589"/>
    <x v="3589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x v="1"/>
    <n v="1413792034"/>
    <n v="1411200034"/>
    <b v="0"/>
    <n v="73"/>
    <b v="1"/>
    <s v="theater/plays"/>
    <n v="1.0005999999999999"/>
    <n v="68.534246575342465"/>
    <x v="1"/>
    <s v="plays"/>
    <x v="0"/>
    <d v="2014-10-20T08:00:34"/>
    <x v="3590"/>
    <x v="3590"/>
    <x v="3590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x v="0"/>
    <n v="1422075540"/>
    <n v="1419979544"/>
    <b v="0"/>
    <n v="18"/>
    <b v="1"/>
    <s v="theater/plays"/>
    <n v="1.75"/>
    <n v="68.055555555555557"/>
    <x v="1"/>
    <s v="plays"/>
    <x v="0"/>
    <d v="2015-01-24T04:59:00"/>
    <x v="3591"/>
    <x v="3591"/>
    <x v="3591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x v="0"/>
    <n v="1423630740"/>
    <n v="1418673307"/>
    <b v="0"/>
    <n v="35"/>
    <b v="1"/>
    <s v="theater/plays"/>
    <n v="1.2725"/>
    <n v="72.714285714285708"/>
    <x v="1"/>
    <s v="plays"/>
    <x v="0"/>
    <d v="2015-02-11T04:59:00"/>
    <x v="3592"/>
    <x v="3592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x v="0"/>
    <n v="1420489560"/>
    <n v="1417469639"/>
    <b v="0"/>
    <n v="43"/>
    <b v="1"/>
    <s v="theater/plays"/>
    <n v="1.1063333333333334"/>
    <n v="77.186046511627907"/>
    <x v="1"/>
    <s v="plays"/>
    <x v="0"/>
    <d v="2015-01-05T20:26:00"/>
    <x v="3593"/>
    <x v="3593"/>
    <x v="3593"/>
  </r>
  <r>
    <n v="3594"/>
    <s v="HEDDA"/>
    <s v="An adaptation that realizes the internal struggle of Ibsenâ€™s most renowned protagonist as she traverses a claustrophobic social world"/>
    <x v="183"/>
    <n v="2015"/>
    <x v="0"/>
    <x v="0"/>
    <x v="0"/>
    <n v="1472952982"/>
    <n v="1470792982"/>
    <b v="0"/>
    <n v="36"/>
    <b v="1"/>
    <s v="theater/plays"/>
    <n v="1.2593749999999999"/>
    <n v="55.972222222222221"/>
    <x v="1"/>
    <s v="plays"/>
    <x v="0"/>
    <d v="2016-09-04T01:36:22"/>
    <x v="3594"/>
    <x v="3594"/>
    <x v="3594"/>
  </r>
  <r>
    <n v="3595"/>
    <s v="The Flu Season"/>
    <s v="A new theatre company staging Will Eno's The Flu Season in Seattle"/>
    <x v="27"/>
    <n v="3081"/>
    <x v="0"/>
    <x v="0"/>
    <x v="0"/>
    <n v="1426229940"/>
    <n v="1423959123"/>
    <b v="0"/>
    <n v="62"/>
    <b v="1"/>
    <s v="theater/plays"/>
    <n v="1.1850000000000001"/>
    <n v="49.693548387096776"/>
    <x v="1"/>
    <s v="plays"/>
    <x v="0"/>
    <d v="2015-03-13T06:59:00"/>
    <x v="3595"/>
    <x v="3595"/>
    <x v="3595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x v="5"/>
    <n v="1409072982"/>
    <n v="1407258582"/>
    <b v="0"/>
    <n v="15"/>
    <b v="1"/>
    <s v="theater/plays"/>
    <n v="1.0772727272727274"/>
    <n v="79"/>
    <x v="1"/>
    <s v="plays"/>
    <x v="0"/>
    <d v="2014-08-26T17:09:42"/>
    <x v="3596"/>
    <x v="3596"/>
    <x v="359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x v="0"/>
    <n v="1456984740"/>
    <n v="1455717790"/>
    <b v="0"/>
    <n v="33"/>
    <b v="1"/>
    <s v="theater/plays"/>
    <n v="1.026"/>
    <n v="77.727272727272734"/>
    <x v="1"/>
    <s v="plays"/>
    <x v="0"/>
    <d v="2016-03-03T05:59:00"/>
    <x v="3597"/>
    <x v="3597"/>
    <x v="3597"/>
  </r>
  <r>
    <n v="3598"/>
    <s v="Cinderella"/>
    <s v="River City Theatre Company needs your support as we embark on our thirteenth production, CINDERELLA!"/>
    <x v="28"/>
    <n v="1101"/>
    <x v="0"/>
    <x v="0"/>
    <x v="0"/>
    <n v="1409720340"/>
    <n v="1408129822"/>
    <b v="0"/>
    <n v="27"/>
    <b v="1"/>
    <s v="theater/plays"/>
    <n v="1.101"/>
    <n v="40.777777777777779"/>
    <x v="1"/>
    <s v="plays"/>
    <x v="0"/>
    <d v="2014-09-03T04:59:00"/>
    <x v="3598"/>
    <x v="3598"/>
    <x v="3598"/>
  </r>
  <r>
    <n v="3599"/>
    <s v="Promised Land"/>
    <s v="Help Chrysalis get this production off the ground!  An original play, we only need $500 to get this production on its feet!"/>
    <x v="2"/>
    <n v="1010"/>
    <x v="0"/>
    <x v="0"/>
    <x v="0"/>
    <n v="1440892800"/>
    <n v="1438715077"/>
    <b v="0"/>
    <n v="17"/>
    <b v="1"/>
    <s v="theater/plays"/>
    <n v="2.02"/>
    <n v="59.411764705882355"/>
    <x v="1"/>
    <s v="plays"/>
    <x v="0"/>
    <d v="2015-08-30T00:00:00"/>
    <x v="3599"/>
    <x v="3599"/>
    <x v="3599"/>
  </r>
  <r>
    <n v="3600"/>
    <s v="Pariah"/>
    <s v="The First Play From The Man Who Brought You The Black James Bond!"/>
    <x v="185"/>
    <n v="13"/>
    <x v="0"/>
    <x v="0"/>
    <x v="0"/>
    <n v="1476390164"/>
    <n v="1473970964"/>
    <b v="0"/>
    <n v="4"/>
    <b v="1"/>
    <s v="theater/plays"/>
    <n v="1.3"/>
    <n v="3.25"/>
    <x v="1"/>
    <s v="plays"/>
    <x v="0"/>
    <d v="2016-10-13T20:22:44"/>
    <x v="3600"/>
    <x v="3600"/>
    <x v="3600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x v="1"/>
    <n v="1421452682"/>
    <n v="1418860682"/>
    <b v="0"/>
    <n v="53"/>
    <b v="1"/>
    <s v="theater/plays"/>
    <n v="1.0435000000000001"/>
    <n v="39.377358490566039"/>
    <x v="1"/>
    <s v="plays"/>
    <x v="0"/>
    <d v="2015-01-16T23:58:02"/>
    <x v="3601"/>
    <x v="3601"/>
    <x v="3601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x v="0"/>
    <n v="1463520479"/>
    <n v="1458336479"/>
    <b v="0"/>
    <n v="49"/>
    <b v="1"/>
    <s v="theater/plays"/>
    <n v="1.0004999999999999"/>
    <n v="81.673469387755105"/>
    <x v="1"/>
    <s v="plays"/>
    <x v="0"/>
    <d v="2016-05-17T21:27:59"/>
    <x v="3602"/>
    <x v="3602"/>
    <x v="3602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x v="0"/>
    <n v="1446759880"/>
    <n v="1444164280"/>
    <b v="0"/>
    <n v="57"/>
    <b v="1"/>
    <s v="theater/plays"/>
    <n v="1.7066666666666668"/>
    <n v="44.912280701754383"/>
    <x v="1"/>
    <s v="plays"/>
    <x v="0"/>
    <d v="2015-11-05T21:44:40"/>
    <x v="3603"/>
    <x v="3603"/>
    <x v="3603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x v="0"/>
    <n v="1461913140"/>
    <n v="1461370956"/>
    <b v="0"/>
    <n v="69"/>
    <b v="1"/>
    <s v="theater/plays"/>
    <n v="1.1283333333333334"/>
    <n v="49.05797101449275"/>
    <x v="1"/>
    <s v="plays"/>
    <x v="0"/>
    <d v="2016-04-29T06:59:00"/>
    <x v="3604"/>
    <x v="3604"/>
    <x v="3604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x v="1"/>
    <n v="1455390126"/>
    <n v="1452798126"/>
    <b v="0"/>
    <n v="15"/>
    <b v="1"/>
    <s v="theater/plays"/>
    <n v="1.84"/>
    <n v="30.666666666666668"/>
    <x v="1"/>
    <s v="plays"/>
    <x v="0"/>
    <d v="2016-02-13T19:02:06"/>
    <x v="3605"/>
    <x v="3605"/>
    <x v="3605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x v="1"/>
    <n v="1471185057"/>
    <n v="1468593057"/>
    <b v="0"/>
    <n v="64"/>
    <b v="1"/>
    <s v="theater/plays"/>
    <n v="1.3026666666666666"/>
    <n v="61.0625"/>
    <x v="1"/>
    <s v="plays"/>
    <x v="0"/>
    <d v="2016-08-14T14:30:57"/>
    <x v="3606"/>
    <x v="3606"/>
    <x v="3606"/>
  </r>
  <r>
    <n v="3607"/>
    <s v="E15 at The Pleasance and CPT"/>
    <s v="'E15' is a verbatim project that looks at the story of the Focus E15 Campaign"/>
    <x v="131"/>
    <n v="580"/>
    <x v="0"/>
    <x v="1"/>
    <x v="1"/>
    <n v="1450137600"/>
    <n v="1448924882"/>
    <b v="0"/>
    <n v="20"/>
    <b v="1"/>
    <s v="theater/plays"/>
    <n v="1.0545454545454545"/>
    <n v="29"/>
    <x v="1"/>
    <s v="plays"/>
    <x v="0"/>
    <d v="2015-12-15T00:00:00"/>
    <x v="3607"/>
    <x v="3607"/>
    <x v="3607"/>
  </r>
  <r>
    <n v="3608"/>
    <s v="Petrification"/>
    <s v="Help us get the show on the road! Petrification is a new play about home, memory and identity and we need your help to tour."/>
    <x v="134"/>
    <n v="800"/>
    <x v="0"/>
    <x v="1"/>
    <x v="1"/>
    <n v="1466172000"/>
    <n v="1463418090"/>
    <b v="0"/>
    <n v="27"/>
    <b v="1"/>
    <s v="theater/plays"/>
    <n v="1"/>
    <n v="29.62962962962963"/>
    <x v="1"/>
    <s v="plays"/>
    <x v="0"/>
    <d v="2016-06-17T14:00:00"/>
    <x v="3608"/>
    <x v="3608"/>
    <x v="3608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x v="1"/>
    <n v="1459378085"/>
    <n v="1456789685"/>
    <b v="0"/>
    <n v="21"/>
    <b v="1"/>
    <s v="theater/plays"/>
    <n v="1.5331632653061225"/>
    <n v="143.0952380952381"/>
    <x v="1"/>
    <s v="plays"/>
    <x v="0"/>
    <d v="2016-03-30T22:48:05"/>
    <x v="3609"/>
    <x v="3609"/>
    <x v="3609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x v="1"/>
    <n v="1439806936"/>
    <n v="1437214936"/>
    <b v="0"/>
    <n v="31"/>
    <b v="1"/>
    <s v="theater/plays"/>
    <n v="1.623"/>
    <n v="52.354838709677416"/>
    <x v="1"/>
    <s v="plays"/>
    <x v="0"/>
    <d v="2015-08-17T10:22:16"/>
    <x v="3610"/>
    <x v="3610"/>
    <x v="3610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x v="1"/>
    <n v="1428483201"/>
    <n v="1425891201"/>
    <b v="0"/>
    <n v="51"/>
    <b v="1"/>
    <s v="theater/plays"/>
    <n v="1.36"/>
    <n v="66.666666666666671"/>
    <x v="1"/>
    <s v="plays"/>
    <x v="0"/>
    <d v="2015-04-08T08:53:21"/>
    <x v="3611"/>
    <x v="3611"/>
    <x v="3611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x v="5"/>
    <n v="1402334811"/>
    <n v="1401470811"/>
    <b v="0"/>
    <n v="57"/>
    <b v="1"/>
    <s v="theater/plays"/>
    <n v="1.444"/>
    <n v="126.66666666666667"/>
    <x v="1"/>
    <s v="plays"/>
    <x v="0"/>
    <d v="2014-06-09T17:26:51"/>
    <x v="3612"/>
    <x v="3612"/>
    <x v="3612"/>
  </r>
  <r>
    <n v="3613"/>
    <s v="HIS NAME IS ARTHUR HOLMBERG"/>
    <s v="a woman walks into a bar except she looks like a man and no one's serving drinks. one night only"/>
    <x v="21"/>
    <n v="1250"/>
    <x v="0"/>
    <x v="0"/>
    <x v="0"/>
    <n v="1403964574"/>
    <n v="1401372574"/>
    <b v="0"/>
    <n v="20"/>
    <b v="1"/>
    <s v="theater/plays"/>
    <n v="1"/>
    <n v="62.5"/>
    <x v="1"/>
    <s v="plays"/>
    <x v="0"/>
    <d v="2014-06-28T14:09:34"/>
    <x v="3613"/>
    <x v="3613"/>
    <x v="3613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x v="0"/>
    <n v="1434675616"/>
    <n v="1432083616"/>
    <b v="0"/>
    <n v="71"/>
    <b v="1"/>
    <s v="theater/plays"/>
    <n v="1.008"/>
    <n v="35.492957746478872"/>
    <x v="1"/>
    <s v="plays"/>
    <x v="0"/>
    <d v="2015-06-19T01:00:16"/>
    <x v="3614"/>
    <x v="3614"/>
    <x v="3614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x v="1"/>
    <n v="1449756896"/>
    <n v="1447164896"/>
    <b v="0"/>
    <n v="72"/>
    <b v="1"/>
    <s v="theater/plays"/>
    <n v="1.0680000000000001"/>
    <n v="37.083333333333336"/>
    <x v="1"/>
    <s v="plays"/>
    <x v="0"/>
    <d v="2015-12-10T14:14:56"/>
    <x v="3615"/>
    <x v="3615"/>
    <x v="3615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x v="1"/>
    <n v="1426801664"/>
    <n v="1424213264"/>
    <b v="0"/>
    <n v="45"/>
    <b v="1"/>
    <s v="theater/plays"/>
    <n v="1.248"/>
    <n v="69.333333333333329"/>
    <x v="1"/>
    <s v="plays"/>
    <x v="0"/>
    <d v="2015-03-19T21:47:44"/>
    <x v="3616"/>
    <x v="3616"/>
    <x v="361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x v="1"/>
    <n v="1488240000"/>
    <n v="1486996729"/>
    <b v="0"/>
    <n v="51"/>
    <b v="1"/>
    <s v="theater/plays"/>
    <n v="1.1891891891891893"/>
    <n v="17.254901960784313"/>
    <x v="1"/>
    <s v="plays"/>
    <x v="0"/>
    <d v="2017-02-28T00:00:00"/>
    <x v="3617"/>
    <x v="3617"/>
    <x v="3617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x v="1"/>
    <n v="1433343850"/>
    <n v="1430751850"/>
    <b v="0"/>
    <n v="56"/>
    <b v="1"/>
    <s v="theater/plays"/>
    <n v="1.01"/>
    <n v="36.071428571428569"/>
    <x v="1"/>
    <s v="plays"/>
    <x v="0"/>
    <d v="2015-06-03T15:04:10"/>
    <x v="3618"/>
    <x v="3618"/>
    <x v="3618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x v="0"/>
    <n v="1479592800"/>
    <n v="1476760226"/>
    <b v="0"/>
    <n v="17"/>
    <b v="1"/>
    <s v="theater/plays"/>
    <n v="1.1299999999999999"/>
    <n v="66.470588235294116"/>
    <x v="1"/>
    <s v="plays"/>
    <x v="0"/>
    <d v="2016-11-19T22:00:00"/>
    <x v="3619"/>
    <x v="3619"/>
    <x v="3619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x v="0"/>
    <n v="1425528000"/>
    <n v="1422916261"/>
    <b v="0"/>
    <n v="197"/>
    <b v="1"/>
    <s v="theater/plays"/>
    <n v="1.0519047619047619"/>
    <n v="56.065989847715734"/>
    <x v="1"/>
    <s v="plays"/>
    <x v="0"/>
    <d v="2015-03-05T04:00:00"/>
    <x v="3620"/>
    <x v="3620"/>
    <x v="3620"/>
  </r>
  <r>
    <n v="3621"/>
    <s v="EverScape"/>
    <s v="Bare Theatre and Sonorous Road collaborate on the NC debut of  Allan Maule's gamer fantasy play that was extended in New York."/>
    <x v="9"/>
    <n v="3292"/>
    <x v="0"/>
    <x v="0"/>
    <x v="0"/>
    <n v="1475269200"/>
    <n v="1473200844"/>
    <b v="0"/>
    <n v="70"/>
    <b v="1"/>
    <s v="theater/plays"/>
    <n v="1.0973333333333333"/>
    <n v="47.028571428571432"/>
    <x v="1"/>
    <s v="plays"/>
    <x v="0"/>
    <d v="2016-09-30T21:00:00"/>
    <x v="3621"/>
    <x v="3621"/>
    <x v="3621"/>
  </r>
  <r>
    <n v="3622"/>
    <s v="Shakespeare's Pericles, Prince of Tyre"/>
    <s v="5 actors. 39 characters. 1 epic adventure. Presented by the Cradle Theatre Company."/>
    <x v="28"/>
    <n v="1000.99"/>
    <x v="0"/>
    <x v="0"/>
    <x v="0"/>
    <n v="1411874580"/>
    <n v="1409030371"/>
    <b v="0"/>
    <n v="21"/>
    <b v="1"/>
    <s v="theater/plays"/>
    <n v="1.00099"/>
    <n v="47.666190476190479"/>
    <x v="1"/>
    <s v="plays"/>
    <x v="0"/>
    <d v="2014-09-28T03:23:00"/>
    <x v="3622"/>
    <x v="3622"/>
    <x v="3622"/>
  </r>
  <r>
    <n v="3623"/>
    <s v="Since I've Been Here"/>
    <s v="An original play exploring the complications of romantic relationships in all forms."/>
    <x v="30"/>
    <n v="3000"/>
    <x v="0"/>
    <x v="0"/>
    <x v="0"/>
    <n v="1406358000"/>
    <n v="1404841270"/>
    <b v="0"/>
    <n v="34"/>
    <b v="1"/>
    <s v="theater/plays"/>
    <n v="1.2"/>
    <n v="88.235294117647058"/>
    <x v="1"/>
    <s v="plays"/>
    <x v="0"/>
    <d v="2014-07-26T07:00:00"/>
    <x v="3623"/>
    <x v="3623"/>
    <x v="362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x v="0"/>
    <n v="1471977290"/>
    <n v="1466793290"/>
    <b v="0"/>
    <n v="39"/>
    <b v="1"/>
    <s v="theater/plays"/>
    <n v="1.0493333333333332"/>
    <n v="80.717948717948715"/>
    <x v="1"/>
    <s v="plays"/>
    <x v="0"/>
    <d v="2016-08-23T18:34:50"/>
    <x v="3624"/>
    <x v="3624"/>
    <x v="3624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x v="1"/>
    <n v="1435851577"/>
    <n v="1433259577"/>
    <b v="0"/>
    <n v="78"/>
    <b v="1"/>
    <s v="theater/plays"/>
    <n v="1.0266666666666666"/>
    <n v="39.487179487179489"/>
    <x v="1"/>
    <s v="plays"/>
    <x v="0"/>
    <d v="2015-07-02T15:39:37"/>
    <x v="3625"/>
    <x v="3625"/>
    <x v="3625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x v="1"/>
    <n v="1408204857"/>
    <n v="1406390457"/>
    <b v="0"/>
    <n v="48"/>
    <b v="1"/>
    <s v="theater/plays"/>
    <n v="1.0182500000000001"/>
    <n v="84.854166666666671"/>
    <x v="1"/>
    <s v="plays"/>
    <x v="0"/>
    <d v="2014-08-16T16:00:57"/>
    <x v="3626"/>
    <x v="3626"/>
    <x v="362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x v="0"/>
    <n v="1463803140"/>
    <n v="1459446487"/>
    <b v="0"/>
    <n v="29"/>
    <b v="1"/>
    <s v="theater/plays"/>
    <n v="1"/>
    <n v="68.965517241379317"/>
    <x v="1"/>
    <s v="plays"/>
    <x v="0"/>
    <d v="2016-05-21T03:59:00"/>
    <x v="3627"/>
    <x v="3627"/>
    <x v="3627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x v="0"/>
    <n v="1450040396"/>
    <n v="1444852796"/>
    <b v="0"/>
    <n v="0"/>
    <b v="0"/>
    <s v="theater/musical"/>
    <n v="0"/>
    <n v="0"/>
    <x v="1"/>
    <s v="musical"/>
    <x v="2"/>
    <d v="2015-12-13T20:59:56"/>
    <x v="3628"/>
    <x v="3628"/>
    <x v="3628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x v="0"/>
    <n v="1462467600"/>
    <n v="1457403364"/>
    <b v="0"/>
    <n v="2"/>
    <b v="0"/>
    <s v="theater/musical"/>
    <n v="1.9999999999999999E-6"/>
    <n v="1"/>
    <x v="1"/>
    <s v="musical"/>
    <x v="2"/>
    <d v="2016-05-05T17:00:00"/>
    <x v="3629"/>
    <x v="3629"/>
    <x v="3629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x v="1"/>
    <n v="1417295990"/>
    <n v="1414700390"/>
    <b v="0"/>
    <n v="1"/>
    <b v="0"/>
    <s v="theater/musical"/>
    <n v="3.3333333333333332E-4"/>
    <n v="1"/>
    <x v="1"/>
    <s v="musical"/>
    <x v="2"/>
    <d v="2014-11-29T21:19:50"/>
    <x v="3630"/>
    <x v="3630"/>
    <x v="363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x v="0"/>
    <n v="1411444740"/>
    <n v="1409335497"/>
    <b v="0"/>
    <n v="59"/>
    <b v="0"/>
    <s v="theater/musical"/>
    <n v="0.51023391812865493"/>
    <n v="147.88135593220338"/>
    <x v="1"/>
    <s v="musical"/>
    <x v="2"/>
    <d v="2014-09-23T03:59:00"/>
    <x v="3631"/>
    <x v="3631"/>
    <x v="3631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x v="1"/>
    <n v="1416781749"/>
    <n v="1415053749"/>
    <b v="0"/>
    <n v="1"/>
    <b v="0"/>
    <s v="theater/musical"/>
    <n v="0.2"/>
    <n v="100"/>
    <x v="1"/>
    <s v="musical"/>
    <x v="2"/>
    <d v="2014-11-23T22:29:09"/>
    <x v="3632"/>
    <x v="3632"/>
    <x v="3632"/>
  </r>
  <r>
    <n v="3633"/>
    <s v="SMOKEY AND THE BANDIT: THE MUSICAL"/>
    <s v="SMOKEY AND THE BANDIT: THE MUSICAL_x000a_The classic film, characters and music you love, on stage, LIVE!"/>
    <x v="10"/>
    <n v="1762"/>
    <x v="2"/>
    <x v="0"/>
    <x v="0"/>
    <n v="1479517200"/>
    <n v="1475765867"/>
    <b v="0"/>
    <n v="31"/>
    <b v="0"/>
    <s v="theater/musical"/>
    <n v="0.35239999999999999"/>
    <n v="56.838709677419352"/>
    <x v="1"/>
    <s v="musical"/>
    <x v="2"/>
    <d v="2016-11-19T01:00:00"/>
    <x v="3633"/>
    <x v="3633"/>
    <x v="3633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x v="5"/>
    <n v="1484366340"/>
    <n v="1480219174"/>
    <b v="0"/>
    <n v="18"/>
    <b v="0"/>
    <s v="theater/musical"/>
    <n v="4.2466666666666666E-2"/>
    <n v="176.94444444444446"/>
    <x v="1"/>
    <s v="musical"/>
    <x v="2"/>
    <d v="2017-01-14T03:59:00"/>
    <x v="3634"/>
    <x v="3634"/>
    <x v="3634"/>
  </r>
  <r>
    <n v="3635"/>
    <s v="Mary's Son"/>
    <s v="Mary's Son is a pop opera about Jesus and the hope he brings to all people."/>
    <x v="8"/>
    <n v="1276"/>
    <x v="2"/>
    <x v="0"/>
    <x v="0"/>
    <n v="1461186676"/>
    <n v="1458594676"/>
    <b v="0"/>
    <n v="10"/>
    <b v="0"/>
    <s v="theater/musical"/>
    <n v="0.36457142857142855"/>
    <n v="127.6"/>
    <x v="1"/>
    <s v="musical"/>
    <x v="2"/>
    <d v="2016-04-20T21:11:16"/>
    <x v="3635"/>
    <x v="3635"/>
    <x v="3635"/>
  </r>
  <r>
    <n v="3636"/>
    <s v="The Brother's of B-Block"/>
    <s v="The Brotherâ€™s of B-block is a musical play. A new take on &quot;OZ&quot; _x000a_The Wizard of OZ meets HBO's OZ."/>
    <x v="60"/>
    <n v="0"/>
    <x v="2"/>
    <x v="0"/>
    <x v="0"/>
    <n v="1442248829"/>
    <n v="1439224829"/>
    <b v="0"/>
    <n v="0"/>
    <b v="0"/>
    <s v="theater/musical"/>
    <n v="0"/>
    <n v="0"/>
    <x v="1"/>
    <s v="musical"/>
    <x v="2"/>
    <d v="2015-09-14T16:40:29"/>
    <x v="3636"/>
    <x v="3636"/>
    <x v="3636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x v="0"/>
    <n v="1420130935"/>
    <n v="1417538935"/>
    <b v="0"/>
    <n v="14"/>
    <b v="0"/>
    <s v="theater/musical"/>
    <n v="0.30866666666666664"/>
    <n v="66.142857142857139"/>
    <x v="1"/>
    <s v="musical"/>
    <x v="2"/>
    <d v="2015-01-01T16:48:55"/>
    <x v="3637"/>
    <x v="3637"/>
    <x v="3637"/>
  </r>
  <r>
    <n v="3638"/>
    <s v="Project Hedwig and the Angry Inch"/>
    <s v="A rock and roll journey that explores love, loss, redemption, duality and ascension."/>
    <x v="126"/>
    <n v="216"/>
    <x v="2"/>
    <x v="5"/>
    <x v="5"/>
    <n v="1429456132"/>
    <n v="1424275732"/>
    <b v="0"/>
    <n v="2"/>
    <b v="0"/>
    <s v="theater/musical"/>
    <n v="6.545454545454546E-2"/>
    <n v="108"/>
    <x v="1"/>
    <s v="musical"/>
    <x v="2"/>
    <d v="2015-04-19T15:08:52"/>
    <x v="3638"/>
    <x v="3638"/>
    <x v="3638"/>
  </r>
  <r>
    <n v="3639"/>
    <s v="POE!"/>
    <s v="POE is a tragicomic musical about the life and works of Edgar Poe, with Death as his therapist helping him find peace in the beyond."/>
    <x v="31"/>
    <n v="1"/>
    <x v="2"/>
    <x v="0"/>
    <x v="0"/>
    <n v="1475853060"/>
    <n v="1470672906"/>
    <b v="0"/>
    <n v="1"/>
    <b v="0"/>
    <s v="theater/musical"/>
    <n v="4.0000000000000003E-5"/>
    <n v="1"/>
    <x v="1"/>
    <s v="musical"/>
    <x v="2"/>
    <d v="2016-10-07T15:11:00"/>
    <x v="3639"/>
    <x v="3639"/>
    <x v="3639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x v="0"/>
    <n v="1431283530"/>
    <n v="1428691530"/>
    <b v="0"/>
    <n v="3"/>
    <b v="0"/>
    <s v="theater/musical"/>
    <n v="5.5E-2"/>
    <n v="18.333333333333332"/>
    <x v="1"/>
    <s v="musical"/>
    <x v="2"/>
    <d v="2015-05-10T18:45:30"/>
    <x v="3640"/>
    <x v="3640"/>
    <x v="36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x v="0"/>
    <n v="1412485200"/>
    <n v="1410966179"/>
    <b v="0"/>
    <n v="0"/>
    <b v="0"/>
    <s v="theater/musical"/>
    <n v="0"/>
    <n v="0"/>
    <x v="1"/>
    <s v="musical"/>
    <x v="2"/>
    <d v="2014-10-05T05:00:00"/>
    <x v="3641"/>
    <x v="3641"/>
    <x v="3641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x v="3"/>
    <n v="1448902800"/>
    <n v="1445369727"/>
    <b v="0"/>
    <n v="2"/>
    <b v="0"/>
    <s v="theater/musical"/>
    <n v="2.1428571428571429E-2"/>
    <n v="7.5"/>
    <x v="1"/>
    <s v="musical"/>
    <x v="2"/>
    <d v="2015-11-30T17:00:00"/>
    <x v="3642"/>
    <x v="3642"/>
    <x v="3642"/>
  </r>
  <r>
    <n v="3643"/>
    <s v="Puberty: The Musical"/>
    <s v="It feels like the first time. Like the very first time everyone's coming-of-age comes to the stage. Think 'Wicked', with bad acne."/>
    <x v="31"/>
    <n v="0"/>
    <x v="2"/>
    <x v="0"/>
    <x v="0"/>
    <n v="1447734439"/>
    <n v="1444274839"/>
    <b v="0"/>
    <n v="0"/>
    <b v="0"/>
    <s v="theater/musical"/>
    <n v="0"/>
    <n v="0"/>
    <x v="1"/>
    <s v="musical"/>
    <x v="2"/>
    <d v="2015-11-17T04:27:19"/>
    <x v="3643"/>
    <x v="3643"/>
    <x v="3643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x v="0"/>
    <n v="1457413140"/>
    <n v="1454996887"/>
    <b v="0"/>
    <n v="12"/>
    <b v="0"/>
    <s v="theater/musical"/>
    <n v="0.16420000000000001"/>
    <n v="68.416666666666671"/>
    <x v="1"/>
    <s v="musical"/>
    <x v="2"/>
    <d v="2016-03-08T04:59:00"/>
    <x v="3644"/>
    <x v="3644"/>
    <x v="3644"/>
  </r>
  <r>
    <n v="3645"/>
    <s v="If the Shoe Fits"/>
    <s v="This new musical comedy empowers women and girls of all ages to be themselves in their shoes, whatever shoes they choose."/>
    <x v="28"/>
    <n v="1"/>
    <x v="2"/>
    <x v="5"/>
    <x v="5"/>
    <n v="1479773838"/>
    <n v="1477178238"/>
    <b v="0"/>
    <n v="1"/>
    <b v="0"/>
    <s v="theater/musical"/>
    <n v="1E-3"/>
    <n v="1"/>
    <x v="1"/>
    <s v="musical"/>
    <x v="2"/>
    <d v="2016-11-22T00:17:18"/>
    <x v="3645"/>
    <x v="3645"/>
    <x v="3645"/>
  </r>
  <r>
    <n v="3646"/>
    <s v="Our Sacred Honor"/>
    <s v="Develop demo materials for new, true story of teen Revolutionary War heroes - for hybrid film/live stage musical"/>
    <x v="3"/>
    <n v="481"/>
    <x v="2"/>
    <x v="0"/>
    <x v="0"/>
    <n v="1434497400"/>
    <n v="1431770802"/>
    <b v="0"/>
    <n v="8"/>
    <b v="0"/>
    <s v="theater/musical"/>
    <n v="4.8099999999999997E-2"/>
    <n v="60.125"/>
    <x v="1"/>
    <s v="musical"/>
    <x v="2"/>
    <d v="2015-06-16T23:30:00"/>
    <x v="3646"/>
    <x v="3646"/>
    <x v="3646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x v="1"/>
    <n v="1475258327"/>
    <n v="1471370327"/>
    <b v="0"/>
    <n v="2"/>
    <b v="0"/>
    <s v="theater/musical"/>
    <n v="0.06"/>
    <n v="15"/>
    <x v="1"/>
    <s v="musical"/>
    <x v="2"/>
    <d v="2016-09-30T17:58:47"/>
    <x v="3647"/>
    <x v="3647"/>
    <x v="3647"/>
  </r>
  <r>
    <n v="3648"/>
    <s v="Moth Theater Lives"/>
    <s v="Help Moth Live! Support Moth and its artist collective to achieve its 2014/15 season."/>
    <x v="79"/>
    <n v="40153"/>
    <x v="0"/>
    <x v="0"/>
    <x v="0"/>
    <n v="1412492445"/>
    <n v="1409900445"/>
    <b v="0"/>
    <n v="73"/>
    <b v="1"/>
    <s v="theater/plays"/>
    <n v="1.003825"/>
    <n v="550.04109589041093"/>
    <x v="1"/>
    <s v="plays"/>
    <x v="0"/>
    <d v="2014-10-05T07:00:45"/>
    <x v="3648"/>
    <x v="3648"/>
    <x v="3648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x v="5"/>
    <n v="1402938394"/>
    <n v="1400691994"/>
    <b v="0"/>
    <n v="8"/>
    <b v="1"/>
    <s v="theater/plays"/>
    <n v="1.04"/>
    <n v="97.5"/>
    <x v="1"/>
    <s v="plays"/>
    <x v="0"/>
    <d v="2014-06-16T17:06:34"/>
    <x v="3649"/>
    <x v="3649"/>
    <x v="3649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x v="1"/>
    <n v="1454412584"/>
    <n v="1452598184"/>
    <b v="0"/>
    <n v="17"/>
    <b v="1"/>
    <s v="theater/plays"/>
    <n v="1"/>
    <n v="29.411764705882351"/>
    <x v="1"/>
    <s v="plays"/>
    <x v="0"/>
    <d v="2016-02-02T11:29:44"/>
    <x v="3650"/>
    <x v="3650"/>
    <x v="3650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x v="0"/>
    <n v="1407686340"/>
    <n v="1404833442"/>
    <b v="0"/>
    <n v="9"/>
    <b v="1"/>
    <s v="theater/plays"/>
    <n v="1.04"/>
    <n v="57.777777777777779"/>
    <x v="1"/>
    <s v="plays"/>
    <x v="0"/>
    <d v="2014-08-10T15:59:00"/>
    <x v="3651"/>
    <x v="3651"/>
    <x v="3651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x v="5"/>
    <n v="1472097540"/>
    <n v="1471188502"/>
    <b v="0"/>
    <n v="17"/>
    <b v="1"/>
    <s v="theater/plays"/>
    <n v="2.5066666666666668"/>
    <n v="44.235294117647058"/>
    <x v="1"/>
    <s v="plays"/>
    <x v="0"/>
    <d v="2016-08-25T03:59:00"/>
    <x v="3652"/>
    <x v="3652"/>
    <x v="3652"/>
  </r>
  <r>
    <n v="3653"/>
    <s v="ALLIE"/>
    <s v="ALLIE is a new dark comedy play which will premiere at the Edinburgh Festival Fringe 2015. Written and produced by Ruaraidh Murray."/>
    <x v="13"/>
    <n v="2010"/>
    <x v="0"/>
    <x v="1"/>
    <x v="1"/>
    <n v="1438764207"/>
    <n v="1436172207"/>
    <b v="0"/>
    <n v="33"/>
    <b v="1"/>
    <s v="theater/plays"/>
    <n v="1.0049999999999999"/>
    <n v="60.909090909090907"/>
    <x v="1"/>
    <s v="plays"/>
    <x v="0"/>
    <d v="2015-08-05T08:43:27"/>
    <x v="3653"/>
    <x v="3653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x v="1"/>
    <n v="1459702800"/>
    <n v="1457690386"/>
    <b v="0"/>
    <n v="38"/>
    <b v="1"/>
    <s v="theater/plays"/>
    <n v="1.744"/>
    <n v="68.84210526315789"/>
    <x v="1"/>
    <s v="plays"/>
    <x v="0"/>
    <d v="2016-04-03T17:00:00"/>
    <x v="3654"/>
    <x v="3654"/>
    <x v="3654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x v="0"/>
    <n v="1437202740"/>
    <n v="1434654998"/>
    <b v="0"/>
    <n v="79"/>
    <b v="1"/>
    <s v="theater/plays"/>
    <n v="1.1626000000000001"/>
    <n v="73.582278481012665"/>
    <x v="1"/>
    <s v="plays"/>
    <x v="0"/>
    <d v="2015-07-18T06:59:00"/>
    <x v="3655"/>
    <x v="3655"/>
    <x v="3655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x v="11"/>
    <n v="1485989940"/>
    <n v="1483393836"/>
    <b v="0"/>
    <n v="46"/>
    <b v="1"/>
    <s v="theater/plays"/>
    <n v="1.0582"/>
    <n v="115.02173913043478"/>
    <x v="1"/>
    <s v="plays"/>
    <x v="0"/>
    <d v="2017-02-01T22:59:00"/>
    <x v="3656"/>
    <x v="3656"/>
    <x v="365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x v="7"/>
    <n v="1464817320"/>
    <n v="1462806419"/>
    <b v="0"/>
    <n v="20"/>
    <b v="1"/>
    <s v="theater/plays"/>
    <n v="1.1074999999999999"/>
    <n v="110.75"/>
    <x v="1"/>
    <s v="plays"/>
    <x v="0"/>
    <d v="2016-06-01T21:42:00"/>
    <x v="3657"/>
    <x v="3657"/>
    <x v="3657"/>
  </r>
  <r>
    <n v="3658"/>
    <s v="Mr. Marmalade"/>
    <s v="Life is hard when your own imaginary friend can't make time for you."/>
    <x v="15"/>
    <n v="1510"/>
    <x v="0"/>
    <x v="0"/>
    <x v="0"/>
    <n v="1404273540"/>
    <n v="1400272580"/>
    <b v="0"/>
    <n v="20"/>
    <b v="1"/>
    <s v="theater/plays"/>
    <n v="1.0066666666666666"/>
    <n v="75.5"/>
    <x v="1"/>
    <s v="plays"/>
    <x v="0"/>
    <d v="2014-07-02T03:59:00"/>
    <x v="3658"/>
    <x v="3658"/>
    <x v="3658"/>
  </r>
  <r>
    <n v="3659"/>
    <s v="Reality of Love Remix (Love in Disguise)"/>
    <s v="We want you to analyze while we dramatize if people who romanticize can recognize true love in a disguise."/>
    <x v="9"/>
    <n v="3061"/>
    <x v="0"/>
    <x v="0"/>
    <x v="0"/>
    <n v="1426775940"/>
    <n v="1424414350"/>
    <b v="0"/>
    <n v="13"/>
    <b v="1"/>
    <s v="theater/plays"/>
    <n v="1.0203333333333333"/>
    <n v="235.46153846153845"/>
    <x v="1"/>
    <s v="plays"/>
    <x v="0"/>
    <d v="2015-03-19T14:39:00"/>
    <x v="3659"/>
    <x v="3659"/>
    <x v="3659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x v="1"/>
    <n v="1419368925"/>
    <n v="1417208925"/>
    <b v="0"/>
    <n v="22"/>
    <b v="1"/>
    <s v="theater/plays"/>
    <n v="1"/>
    <n v="11.363636363636363"/>
    <x v="1"/>
    <s v="plays"/>
    <x v="0"/>
    <d v="2014-12-23T21:08:45"/>
    <x v="3660"/>
    <x v="3660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x v="0"/>
    <n v="1460260800"/>
    <n v="1458336672"/>
    <b v="0"/>
    <n v="36"/>
    <b v="1"/>
    <s v="theater/plays"/>
    <n v="1.1100000000000001"/>
    <n v="92.5"/>
    <x v="1"/>
    <s v="plays"/>
    <x v="0"/>
    <d v="2016-04-10T04:00:00"/>
    <x v="3661"/>
    <x v="3661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x v="5"/>
    <n v="1427775414"/>
    <n v="1425187014"/>
    <b v="0"/>
    <n v="40"/>
    <b v="1"/>
    <s v="theater/plays"/>
    <n v="1.0142500000000001"/>
    <n v="202.85"/>
    <x v="1"/>
    <s v="plays"/>
    <x v="0"/>
    <d v="2015-03-31T04:16:54"/>
    <x v="3662"/>
    <x v="3662"/>
    <x v="3662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x v="1"/>
    <n v="1482321030"/>
    <n v="1477133430"/>
    <b v="0"/>
    <n v="9"/>
    <b v="1"/>
    <s v="theater/plays"/>
    <n v="1.04"/>
    <n v="26"/>
    <x v="1"/>
    <s v="plays"/>
    <x v="0"/>
    <d v="2016-12-21T11:50:30"/>
    <x v="3663"/>
    <x v="3663"/>
    <x v="3663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x v="0"/>
    <n v="1466056689"/>
    <n v="1464847089"/>
    <b v="0"/>
    <n v="19"/>
    <b v="1"/>
    <s v="theater/plays"/>
    <n v="1.09375"/>
    <n v="46.05263157894737"/>
    <x v="1"/>
    <s v="plays"/>
    <x v="0"/>
    <d v="2016-06-16T05:58:09"/>
    <x v="3664"/>
    <x v="3664"/>
    <x v="3664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x v="3"/>
    <n v="1446062040"/>
    <n v="1445109822"/>
    <b v="0"/>
    <n v="14"/>
    <b v="1"/>
    <s v="theater/plays"/>
    <n v="1.1516129032258065"/>
    <n v="51"/>
    <x v="1"/>
    <s v="plays"/>
    <x v="0"/>
    <d v="2015-10-28T19:54:00"/>
    <x v="3665"/>
    <x v="3665"/>
    <x v="3665"/>
  </r>
  <r>
    <n v="3666"/>
    <s v="Israel LÃ³pez @ Ojai Playwrights Conference"/>
    <s v="Artistic Internship @ Ojai Playwrights Conference"/>
    <x v="38"/>
    <n v="1200"/>
    <x v="0"/>
    <x v="0"/>
    <x v="0"/>
    <n v="1406185200"/>
    <n v="1404337382"/>
    <b v="0"/>
    <n v="38"/>
    <b v="1"/>
    <s v="theater/plays"/>
    <n v="1"/>
    <n v="31.578947368421051"/>
    <x v="1"/>
    <s v="plays"/>
    <x v="0"/>
    <d v="2014-07-24T07:00:00"/>
    <x v="3666"/>
    <x v="3666"/>
    <x v="366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x v="1"/>
    <n v="1437261419"/>
    <n v="1434669419"/>
    <b v="0"/>
    <n v="58"/>
    <b v="1"/>
    <s v="theater/plays"/>
    <n v="1.0317033333333334"/>
    <n v="53.363965517241382"/>
    <x v="1"/>
    <s v="plays"/>
    <x v="0"/>
    <d v="2015-07-18T23:16:59"/>
    <x v="3667"/>
    <x v="3667"/>
    <x v="3667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x v="0"/>
    <n v="1437676380"/>
    <n v="1435670452"/>
    <b v="0"/>
    <n v="28"/>
    <b v="1"/>
    <s v="theater/plays"/>
    <n v="1.0349999999999999"/>
    <n v="36.964285714285715"/>
    <x v="1"/>
    <s v="plays"/>
    <x v="0"/>
    <d v="2015-07-23T18:33:00"/>
    <x v="3668"/>
    <x v="3668"/>
    <x v="3668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x v="1"/>
    <n v="1434039137"/>
    <n v="1431447137"/>
    <b v="0"/>
    <n v="17"/>
    <b v="1"/>
    <s v="theater/plays"/>
    <n v="1.3819999999999999"/>
    <n v="81.294117647058826"/>
    <x v="1"/>
    <s v="plays"/>
    <x v="0"/>
    <d v="2015-06-11T16:12:17"/>
    <x v="3669"/>
    <x v="3669"/>
    <x v="3669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x v="1"/>
    <n v="1433113200"/>
    <n v="1431951611"/>
    <b v="0"/>
    <n v="12"/>
    <b v="1"/>
    <s v="theater/plays"/>
    <n v="1.0954545454545455"/>
    <n v="20.083333333333332"/>
    <x v="1"/>
    <s v="plays"/>
    <x v="0"/>
    <d v="2015-05-31T23:00:00"/>
    <x v="3670"/>
    <x v="3670"/>
    <x v="3670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x v="0"/>
    <n v="1405915140"/>
    <n v="1404140667"/>
    <b v="0"/>
    <n v="40"/>
    <b v="1"/>
    <s v="theater/plays"/>
    <n v="1.0085714285714287"/>
    <n v="88.25"/>
    <x v="1"/>
    <s v="plays"/>
    <x v="0"/>
    <d v="2014-07-21T03:59:00"/>
    <x v="3671"/>
    <x v="3671"/>
    <x v="3671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x v="1"/>
    <n v="1411771384"/>
    <n v="1409179384"/>
    <b v="0"/>
    <n v="57"/>
    <b v="1"/>
    <s v="theater/plays"/>
    <n v="1.0153333333333334"/>
    <n v="53.438596491228068"/>
    <x v="1"/>
    <s v="plays"/>
    <x v="0"/>
    <d v="2014-09-26T22:43:04"/>
    <x v="3672"/>
    <x v="3672"/>
    <x v="3672"/>
  </r>
  <r>
    <n v="3673"/>
    <s v="CHILD Z"/>
    <s v="Zoe is a teenage girl growing up in a deeply disturbing society. If those paid to protect her aren't listening, then who is?"/>
    <x v="23"/>
    <n v="4545"/>
    <x v="0"/>
    <x v="1"/>
    <x v="1"/>
    <n v="1415191920"/>
    <n v="1412233497"/>
    <b v="0"/>
    <n v="114"/>
    <b v="1"/>
    <s v="theater/plays"/>
    <n v="1.13625"/>
    <n v="39.868421052631582"/>
    <x v="1"/>
    <s v="plays"/>
    <x v="0"/>
    <d v="2014-11-05T12:52:00"/>
    <x v="3673"/>
    <x v="3673"/>
    <x v="367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x v="3"/>
    <n v="1472936229"/>
    <n v="1467752229"/>
    <b v="0"/>
    <n v="31"/>
    <b v="1"/>
    <s v="theater/plays"/>
    <n v="1"/>
    <n v="145.16129032258064"/>
    <x v="1"/>
    <s v="plays"/>
    <x v="0"/>
    <d v="2016-09-03T20:57:09"/>
    <x v="3674"/>
    <x v="3674"/>
    <x v="3674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x v="1"/>
    <n v="1463353200"/>
    <n v="1462285182"/>
    <b v="0"/>
    <n v="3"/>
    <b v="1"/>
    <s v="theater/plays"/>
    <n v="1.4"/>
    <n v="23.333333333333332"/>
    <x v="1"/>
    <s v="plays"/>
    <x v="0"/>
    <d v="2016-05-15T23:00:00"/>
    <x v="3675"/>
    <x v="3675"/>
    <x v="3675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x v="0"/>
    <n v="1410550484"/>
    <n v="1408995284"/>
    <b v="0"/>
    <n v="16"/>
    <b v="1"/>
    <s v="theater/plays"/>
    <n v="1.2875000000000001"/>
    <n v="64.375"/>
    <x v="1"/>
    <s v="plays"/>
    <x v="0"/>
    <d v="2014-09-12T19:34:44"/>
    <x v="3676"/>
    <x v="3676"/>
    <x v="3676"/>
  </r>
  <r>
    <n v="3677"/>
    <s v="Goldfish Memory Productions"/>
    <s v="Goldfish Memory Productions seeks at least $12,000 to begin their first 3 professional projects."/>
    <x v="14"/>
    <n v="12348.5"/>
    <x v="0"/>
    <x v="0"/>
    <x v="0"/>
    <n v="1404359940"/>
    <n v="1402580818"/>
    <b v="0"/>
    <n v="199"/>
    <b v="1"/>
    <s v="theater/plays"/>
    <n v="1.0290416666666666"/>
    <n v="62.052763819095475"/>
    <x v="1"/>
    <s v="plays"/>
    <x v="0"/>
    <d v="2014-07-03T03:59:00"/>
    <x v="3677"/>
    <x v="3677"/>
    <x v="3677"/>
  </r>
  <r>
    <n v="3678"/>
    <s v="Some big Some bang"/>
    <s v="The Ugly Collective takes Some big Some bang to the Underbelly Venues at the Edinburgh Fringe!"/>
    <x v="13"/>
    <n v="2050"/>
    <x v="0"/>
    <x v="1"/>
    <x v="1"/>
    <n v="1433076298"/>
    <n v="1430052298"/>
    <b v="0"/>
    <n v="31"/>
    <b v="1"/>
    <s v="theater/plays"/>
    <n v="1.0249999999999999"/>
    <n v="66.129032258064512"/>
    <x v="1"/>
    <s v="plays"/>
    <x v="0"/>
    <d v="2015-05-31T12:44:58"/>
    <x v="3678"/>
    <x v="3678"/>
    <x v="367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x v="0"/>
    <n v="1404190740"/>
    <n v="1401214581"/>
    <b v="0"/>
    <n v="30"/>
    <b v="1"/>
    <s v="theater/plays"/>
    <n v="1.101"/>
    <n v="73.400000000000006"/>
    <x v="1"/>
    <s v="plays"/>
    <x v="0"/>
    <d v="2014-07-01T04:59:00"/>
    <x v="3679"/>
    <x v="3679"/>
    <x v="3679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x v="0"/>
    <n v="1475664834"/>
    <n v="1473850434"/>
    <b v="0"/>
    <n v="34"/>
    <b v="1"/>
    <s v="theater/plays"/>
    <n v="1.1276666666666666"/>
    <n v="99.5"/>
    <x v="1"/>
    <s v="plays"/>
    <x v="0"/>
    <d v="2016-10-05T10:53:54"/>
    <x v="3680"/>
    <x v="3680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x v="0"/>
    <n v="1452872290"/>
    <n v="1452008290"/>
    <b v="0"/>
    <n v="18"/>
    <b v="1"/>
    <s v="theater/plays"/>
    <n v="1.119"/>
    <n v="62.166666666666664"/>
    <x v="1"/>
    <s v="plays"/>
    <x v="0"/>
    <d v="2016-01-15T15:38:10"/>
    <x v="3681"/>
    <x v="3681"/>
    <x v="3681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x v="0"/>
    <n v="1402901940"/>
    <n v="1399998418"/>
    <b v="0"/>
    <n v="67"/>
    <b v="1"/>
    <s v="theater/plays"/>
    <n v="1.3919999999999999"/>
    <n v="62.328358208955223"/>
    <x v="1"/>
    <s v="plays"/>
    <x v="0"/>
    <d v="2014-06-16T06:59:00"/>
    <x v="3682"/>
    <x v="3682"/>
    <x v="3682"/>
  </r>
  <r>
    <n v="3683"/>
    <s v="A Krumpus Story - World Premiere"/>
    <s v="A Krumpus Story is a dark holiday comedy for anyone who wants a little more spice in their holiday fare."/>
    <x v="8"/>
    <n v="3880"/>
    <x v="0"/>
    <x v="0"/>
    <x v="0"/>
    <n v="1476931696"/>
    <n v="1474339696"/>
    <b v="0"/>
    <n v="66"/>
    <b v="1"/>
    <s v="theater/plays"/>
    <n v="1.1085714285714285"/>
    <n v="58.787878787878789"/>
    <x v="1"/>
    <s v="plays"/>
    <x v="0"/>
    <d v="2016-10-20T02:48:16"/>
    <x v="3683"/>
    <x v="3683"/>
    <x v="3683"/>
  </r>
  <r>
    <n v="3684"/>
    <s v="Cassiopeia"/>
    <s v="Thespis Theater Festival presents Cassiopeia: A romantic tale of a bride finding her way to her unknown groom before it is too late."/>
    <x v="47"/>
    <n v="1043"/>
    <x v="0"/>
    <x v="0"/>
    <x v="0"/>
    <n v="1441167586"/>
    <n v="1438575586"/>
    <b v="0"/>
    <n v="23"/>
    <b v="1"/>
    <s v="theater/plays"/>
    <n v="1.3906666666666667"/>
    <n v="45.347826086956523"/>
    <x v="1"/>
    <s v="plays"/>
    <x v="0"/>
    <d v="2015-09-02T04:19:46"/>
    <x v="3684"/>
    <x v="3684"/>
    <x v="3684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x v="0"/>
    <n v="1400533200"/>
    <n v="1398348859"/>
    <b v="0"/>
    <n v="126"/>
    <b v="1"/>
    <s v="theater/plays"/>
    <n v="1.0569999999999999"/>
    <n v="41.944444444444443"/>
    <x v="1"/>
    <s v="plays"/>
    <x v="0"/>
    <d v="2014-05-19T21:00:00"/>
    <x v="3685"/>
    <x v="3685"/>
    <x v="3685"/>
  </r>
  <r>
    <n v="3686"/>
    <s v="Dog sees God by Bert V. Royal @ FSU"/>
    <s v="This October, in association with Rogue Productions at FSU, I will be directing a production of Dog sees God."/>
    <x v="18"/>
    <n v="355"/>
    <x v="0"/>
    <x v="0"/>
    <x v="0"/>
    <n v="1440820740"/>
    <n v="1439567660"/>
    <b v="0"/>
    <n v="6"/>
    <b v="1"/>
    <s v="theater/plays"/>
    <n v="1.0142857142857142"/>
    <n v="59.166666666666664"/>
    <x v="1"/>
    <s v="plays"/>
    <x v="0"/>
    <d v="2015-08-29T03:59:00"/>
    <x v="3686"/>
    <x v="3686"/>
    <x v="368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x v="0"/>
    <n v="1403846055"/>
    <n v="1401254055"/>
    <b v="0"/>
    <n v="25"/>
    <b v="1"/>
    <s v="theater/plays"/>
    <n v="1.0024500000000001"/>
    <n v="200.49"/>
    <x v="1"/>
    <s v="plays"/>
    <x v="0"/>
    <d v="2014-06-27T05:14:15"/>
    <x v="3687"/>
    <x v="3687"/>
    <x v="3687"/>
  </r>
  <r>
    <n v="3688"/>
    <s v="The Tulip Tree 2014"/>
    <s v="The Tulip Tree is a project I have been passionate about for 5 years. It is an unforgettable story that has never been told."/>
    <x v="9"/>
    <n v="3275"/>
    <x v="0"/>
    <x v="1"/>
    <x v="1"/>
    <n v="1407524004"/>
    <n v="1404932004"/>
    <b v="0"/>
    <n v="39"/>
    <b v="1"/>
    <s v="theater/plays"/>
    <n v="1.0916666666666666"/>
    <n v="83.974358974358978"/>
    <x v="1"/>
    <s v="plays"/>
    <x v="0"/>
    <d v="2014-08-08T18:53:24"/>
    <x v="3688"/>
    <x v="3688"/>
    <x v="3688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x v="0"/>
    <n v="1434925500"/>
    <n v="1432410639"/>
    <b v="0"/>
    <n v="62"/>
    <b v="1"/>
    <s v="theater/plays"/>
    <n v="1.1833333333333333"/>
    <n v="57.258064516129032"/>
    <x v="1"/>
    <s v="plays"/>
    <x v="0"/>
    <d v="2015-06-21T22:25:00"/>
    <x v="3689"/>
    <x v="3689"/>
    <x v="3689"/>
  </r>
  <r>
    <n v="3690"/>
    <s v="We Rise"/>
    <s v="A play honoring the lives and legacies of the activists and those remembered at the 1992 ACT UP Ashes Action at The White House"/>
    <x v="15"/>
    <n v="1800"/>
    <x v="0"/>
    <x v="0"/>
    <x v="0"/>
    <n v="1417101683"/>
    <n v="1414506083"/>
    <b v="0"/>
    <n v="31"/>
    <b v="1"/>
    <s v="theater/plays"/>
    <n v="1.2"/>
    <n v="58.064516129032256"/>
    <x v="1"/>
    <s v="plays"/>
    <x v="0"/>
    <d v="2014-11-27T15:21:23"/>
    <x v="3690"/>
    <x v="3690"/>
    <x v="3690"/>
  </r>
  <r>
    <n v="3691"/>
    <s v="Most Dangerous Man in America (WEB DuBois) by Amiri  Baraka"/>
    <s v="World Premiere of last play written by Amiri Baraka"/>
    <x v="79"/>
    <n v="51184"/>
    <x v="0"/>
    <x v="0"/>
    <x v="0"/>
    <n v="1425272340"/>
    <n v="1421426929"/>
    <b v="0"/>
    <n v="274"/>
    <b v="1"/>
    <s v="theater/plays"/>
    <n v="1.2796000000000001"/>
    <n v="186.80291970802921"/>
    <x v="1"/>
    <s v="plays"/>
    <x v="0"/>
    <d v="2015-03-02T04:59:00"/>
    <x v="3691"/>
    <x v="3691"/>
    <x v="3691"/>
  </r>
  <r>
    <n v="3692"/>
    <s v="An Evening With Durang"/>
    <s v="Help us independently produce two great comedies by Christopher Durang."/>
    <x v="28"/>
    <n v="1260"/>
    <x v="0"/>
    <x v="0"/>
    <x v="0"/>
    <n v="1411084800"/>
    <n v="1410304179"/>
    <b v="0"/>
    <n v="17"/>
    <b v="1"/>
    <s v="theater/plays"/>
    <n v="1.26"/>
    <n v="74.117647058823536"/>
    <x v="1"/>
    <s v="plays"/>
    <x v="0"/>
    <d v="2014-09-19T00:00:00"/>
    <x v="3692"/>
    <x v="3692"/>
    <x v="3692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x v="1"/>
    <n v="1448922600"/>
    <n v="1446352529"/>
    <b v="0"/>
    <n v="14"/>
    <b v="1"/>
    <s v="theater/plays"/>
    <n v="1.2912912912912913"/>
    <n v="30.714285714285715"/>
    <x v="1"/>
    <s v="plays"/>
    <x v="0"/>
    <d v="2015-11-30T22:30:00"/>
    <x v="3693"/>
    <x v="3693"/>
    <x v="3693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x v="0"/>
    <n v="1465178400"/>
    <n v="1461985967"/>
    <b v="0"/>
    <n v="60"/>
    <b v="1"/>
    <s v="theater/plays"/>
    <n v="1.0742857142857143"/>
    <n v="62.666666666666664"/>
    <x v="1"/>
    <s v="plays"/>
    <x v="0"/>
    <d v="2016-06-06T02:00:00"/>
    <x v="3694"/>
    <x v="3694"/>
    <x v="3694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x v="0"/>
    <n v="1421009610"/>
    <n v="1419281610"/>
    <b v="0"/>
    <n v="33"/>
    <b v="1"/>
    <s v="theater/plays"/>
    <n v="1.00125"/>
    <n v="121.36363636363636"/>
    <x v="1"/>
    <s v="plays"/>
    <x v="0"/>
    <d v="2015-01-11T20:53:30"/>
    <x v="3695"/>
    <x v="3695"/>
    <x v="3695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x v="1"/>
    <n v="1423838916"/>
    <n v="1418654916"/>
    <b v="0"/>
    <n v="78"/>
    <b v="1"/>
    <s v="theater/plays"/>
    <n v="1.55"/>
    <n v="39.743589743589745"/>
    <x v="1"/>
    <s v="plays"/>
    <x v="0"/>
    <d v="2015-02-13T14:48:36"/>
    <x v="3696"/>
    <x v="3696"/>
    <x v="369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x v="1"/>
    <n v="1462878648"/>
    <n v="1461064248"/>
    <b v="0"/>
    <n v="30"/>
    <b v="1"/>
    <s v="theater/plays"/>
    <n v="1.08"/>
    <n v="72"/>
    <x v="1"/>
    <s v="plays"/>
    <x v="0"/>
    <d v="2016-05-10T11:10:48"/>
    <x v="3697"/>
    <x v="3697"/>
    <x v="3697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x v="0"/>
    <n v="1456946487"/>
    <n v="1454354487"/>
    <b v="0"/>
    <n v="136"/>
    <b v="1"/>
    <s v="theater/plays"/>
    <n v="1.1052"/>
    <n v="40.632352941176471"/>
    <x v="1"/>
    <s v="plays"/>
    <x v="0"/>
    <d v="2016-03-02T19:21:27"/>
    <x v="3698"/>
    <x v="3698"/>
    <x v="3698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x v="0"/>
    <n v="1413383216"/>
    <n v="1410791216"/>
    <b v="0"/>
    <n v="40"/>
    <b v="1"/>
    <s v="theater/plays"/>
    <n v="1.008"/>
    <n v="63"/>
    <x v="1"/>
    <s v="plays"/>
    <x v="0"/>
    <d v="2014-10-15T14:26:56"/>
    <x v="3699"/>
    <x v="3699"/>
    <x v="3699"/>
  </r>
  <r>
    <n v="3700"/>
    <s v="Generations (Senior Project)"/>
    <s v="Help me produce the play I have written for my senior project!"/>
    <x v="2"/>
    <n v="606"/>
    <x v="0"/>
    <x v="0"/>
    <x v="0"/>
    <n v="1412092800"/>
    <n v="1409493800"/>
    <b v="0"/>
    <n v="18"/>
    <b v="1"/>
    <s v="theater/plays"/>
    <n v="1.212"/>
    <n v="33.666666666666664"/>
    <x v="1"/>
    <s v="plays"/>
    <x v="0"/>
    <d v="2014-09-30T16:00:00"/>
    <x v="3700"/>
    <x v="3700"/>
    <x v="3700"/>
  </r>
  <r>
    <n v="3701"/>
    <s v="Dog Show"/>
    <s v="Part-silent film, part-thriller, Dog Show sees four actors play a community of dogs and their owners. One autumn, a killer strikes."/>
    <x v="15"/>
    <n v="1505"/>
    <x v="0"/>
    <x v="1"/>
    <x v="1"/>
    <n v="1433422793"/>
    <n v="1430830793"/>
    <b v="0"/>
    <n v="39"/>
    <b v="1"/>
    <s v="theater/plays"/>
    <n v="1.0033333333333334"/>
    <n v="38.589743589743591"/>
    <x v="1"/>
    <s v="plays"/>
    <x v="0"/>
    <d v="2015-06-04T12:59:53"/>
    <x v="3701"/>
    <x v="3701"/>
    <x v="3701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x v="1"/>
    <n v="1468191540"/>
    <n v="1464958484"/>
    <b v="0"/>
    <n v="21"/>
    <b v="1"/>
    <s v="theater/plays"/>
    <n v="1.0916666666666666"/>
    <n v="155.95238095238096"/>
    <x v="1"/>
    <s v="plays"/>
    <x v="0"/>
    <d v="2016-07-10T22:59:00"/>
    <x v="3702"/>
    <x v="3702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x v="0"/>
    <n v="1471071540"/>
    <n v="1467720388"/>
    <b v="0"/>
    <n v="30"/>
    <b v="1"/>
    <s v="theater/plays"/>
    <n v="1.2342857142857142"/>
    <n v="43.2"/>
    <x v="1"/>
    <s v="plays"/>
    <x v="0"/>
    <d v="2016-08-13T06:59:00"/>
    <x v="3703"/>
    <x v="3703"/>
    <x v="3703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x v="1"/>
    <n v="1464712394"/>
    <n v="1459528394"/>
    <b v="0"/>
    <n v="27"/>
    <b v="1"/>
    <s v="theater/plays"/>
    <n v="1.3633666666666666"/>
    <n v="15.148518518518518"/>
    <x v="1"/>
    <s v="plays"/>
    <x v="0"/>
    <d v="2016-05-31T16:33:14"/>
    <x v="3704"/>
    <x v="3704"/>
    <x v="3704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x v="0"/>
    <n v="1403546400"/>
    <n v="1401714114"/>
    <b v="0"/>
    <n v="35"/>
    <b v="1"/>
    <s v="theater/plays"/>
    <n v="1.0346657233816767"/>
    <n v="83.571428571428569"/>
    <x v="1"/>
    <s v="plays"/>
    <x v="0"/>
    <d v="2014-06-23T18:00:00"/>
    <x v="3705"/>
    <x v="3705"/>
    <x v="3705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x v="0"/>
    <n v="1410558949"/>
    <n v="1409262949"/>
    <b v="0"/>
    <n v="13"/>
    <b v="1"/>
    <s v="theater/plays"/>
    <n v="1.2133333333333334"/>
    <n v="140"/>
    <x v="1"/>
    <s v="plays"/>
    <x v="0"/>
    <d v="2014-09-12T21:55:49"/>
    <x v="3706"/>
    <x v="3706"/>
    <x v="3706"/>
  </r>
  <r>
    <n v="3707"/>
    <s v="A KC Fringe World Premiere: DESPERATE ACTS"/>
    <s v="Support this collection of new plays by Kansas City writers and the artists who are bringing it to life!"/>
    <x v="28"/>
    <n v="1860"/>
    <x v="0"/>
    <x v="0"/>
    <x v="0"/>
    <n v="1469165160"/>
    <n v="1467335378"/>
    <b v="0"/>
    <n v="23"/>
    <b v="1"/>
    <s v="theater/plays"/>
    <n v="1.86"/>
    <n v="80.869565217391298"/>
    <x v="1"/>
    <s v="plays"/>
    <x v="0"/>
    <d v="2016-07-22T05:26:00"/>
    <x v="3707"/>
    <x v="3707"/>
    <x v="3707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x v="0"/>
    <n v="1404444286"/>
    <n v="1403234686"/>
    <b v="0"/>
    <n v="39"/>
    <b v="1"/>
    <s v="theater/plays"/>
    <n v="3"/>
    <n v="53.846153846153847"/>
    <x v="1"/>
    <s v="plays"/>
    <x v="0"/>
    <d v="2014-07-04T03:24:46"/>
    <x v="3708"/>
    <x v="3708"/>
    <x v="3708"/>
  </r>
  <r>
    <n v="3709"/>
    <s v="The Ruby Darlings Show"/>
    <s v="The filthily talented Ruby and Darling, take you on a raunch-tastic musical discovery of life with a vagina. #sayno"/>
    <x v="28"/>
    <n v="1082.5"/>
    <x v="0"/>
    <x v="1"/>
    <x v="1"/>
    <n v="1403715546"/>
    <n v="1401123546"/>
    <b v="0"/>
    <n v="35"/>
    <b v="1"/>
    <s v="theater/plays"/>
    <n v="1.0825"/>
    <n v="30.928571428571427"/>
    <x v="1"/>
    <s v="plays"/>
    <x v="0"/>
    <d v="2014-06-25T16:59:06"/>
    <x v="3709"/>
    <x v="3709"/>
    <x v="3709"/>
  </r>
  <r>
    <n v="3710"/>
    <s v="&quot;Loving Alanis&quot; Rocky Mountain Regional Premier"/>
    <s v="A comedy about, life, death, men, women, and the power of a good Kegel."/>
    <x v="46"/>
    <n v="1835"/>
    <x v="0"/>
    <x v="0"/>
    <x v="0"/>
    <n v="1428068988"/>
    <n v="1425908988"/>
    <b v="0"/>
    <n v="27"/>
    <b v="1"/>
    <s v="theater/plays"/>
    <n v="1.4115384615384616"/>
    <n v="67.962962962962962"/>
    <x v="1"/>
    <s v="plays"/>
    <x v="0"/>
    <d v="2015-04-03T13:49:48"/>
    <x v="3710"/>
    <x v="3710"/>
    <x v="3710"/>
  </r>
  <r>
    <n v="3711"/>
    <s v="The Youth Shakespeare Project 2014"/>
    <s v="Two teachers and twenty kids bring one of Shakespeare's plays to life!"/>
    <x v="2"/>
    <n v="570"/>
    <x v="0"/>
    <x v="0"/>
    <x v="0"/>
    <n v="1402848000"/>
    <n v="1400606573"/>
    <b v="0"/>
    <n v="21"/>
    <b v="1"/>
    <s v="theater/plays"/>
    <n v="1.1399999999999999"/>
    <n v="27.142857142857142"/>
    <x v="1"/>
    <s v="plays"/>
    <x v="0"/>
    <d v="2014-06-15T16:00:00"/>
    <x v="3711"/>
    <x v="3711"/>
    <x v="3711"/>
  </r>
  <r>
    <n v="3712"/>
    <s v="IT'S JUST MY LIFE"/>
    <s v="Married, Single, Divorced, Straight, Gay, Transgendered, Birth Mother, Adoptive Mother.... Everyone has a story.  These are ours."/>
    <x v="51"/>
    <n v="11530"/>
    <x v="0"/>
    <x v="0"/>
    <x v="0"/>
    <n v="1433055540"/>
    <n v="1431230867"/>
    <b v="0"/>
    <n v="104"/>
    <b v="1"/>
    <s v="theater/plays"/>
    <n v="1.5373333333333334"/>
    <n v="110.86538461538461"/>
    <x v="1"/>
    <s v="plays"/>
    <x v="0"/>
    <d v="2015-05-31T06:59:00"/>
    <x v="3712"/>
    <x v="3712"/>
    <x v="3712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x v="0"/>
    <n v="1465062166"/>
    <n v="1463334166"/>
    <b v="0"/>
    <n v="19"/>
    <b v="1"/>
    <s v="theater/plays"/>
    <n v="1.0149999999999999"/>
    <n v="106.84210526315789"/>
    <x v="1"/>
    <s v="plays"/>
    <x v="0"/>
    <d v="2016-06-04T17:42:46"/>
    <x v="3713"/>
    <x v="3713"/>
    <x v="3713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x v="0"/>
    <n v="1432612740"/>
    <n v="1429881667"/>
    <b v="0"/>
    <n v="97"/>
    <b v="1"/>
    <s v="theater/plays"/>
    <n v="1.0235000000000001"/>
    <n v="105.51546391752578"/>
    <x v="1"/>
    <s v="plays"/>
    <x v="0"/>
    <d v="2015-05-26T03:59:00"/>
    <x v="3714"/>
    <x v="3714"/>
    <x v="3714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x v="1"/>
    <n v="1427806320"/>
    <n v="1422834819"/>
    <b v="0"/>
    <n v="27"/>
    <b v="1"/>
    <s v="theater/plays"/>
    <n v="1.0257142857142858"/>
    <n v="132.96296296296296"/>
    <x v="1"/>
    <s v="plays"/>
    <x v="0"/>
    <d v="2015-03-31T12:52:00"/>
    <x v="3715"/>
    <x v="3715"/>
    <x v="3715"/>
  </r>
  <r>
    <n v="3716"/>
    <s v="Sylvia (a benefit show)"/>
    <s v="I am raising money to pay for the rights to produce Sylvia by A.R. Gurney. The show will be a fundraiser for Wayside Waifs."/>
    <x v="134"/>
    <n v="1246"/>
    <x v="0"/>
    <x v="0"/>
    <x v="0"/>
    <n v="1453411109"/>
    <n v="1450819109"/>
    <b v="0"/>
    <n v="24"/>
    <b v="1"/>
    <s v="theater/plays"/>
    <n v="1.5575000000000001"/>
    <n v="51.916666666666664"/>
    <x v="1"/>
    <s v="plays"/>
    <x v="0"/>
    <d v="2016-01-21T21:18:29"/>
    <x v="3716"/>
    <x v="3716"/>
    <x v="371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x v="1"/>
    <n v="1431204449"/>
    <n v="1428526049"/>
    <b v="0"/>
    <n v="13"/>
    <b v="1"/>
    <s v="theater/plays"/>
    <n v="1.0075000000000001"/>
    <n v="310"/>
    <x v="1"/>
    <s v="plays"/>
    <x v="0"/>
    <d v="2015-05-09T20:47:29"/>
    <x v="3717"/>
    <x v="3717"/>
    <x v="3717"/>
  </r>
  <r>
    <n v="3718"/>
    <s v="PUNK ROCK"/>
    <s v="William Carlisle has the world at his feet but its weight on his shoulders. He is intelligent, articulate and fucked."/>
    <x v="2"/>
    <n v="1197"/>
    <x v="0"/>
    <x v="1"/>
    <x v="1"/>
    <n v="1425057075"/>
    <n v="1422465075"/>
    <b v="0"/>
    <n v="46"/>
    <b v="1"/>
    <s v="theater/plays"/>
    <n v="2.3940000000000001"/>
    <n v="26.021739130434781"/>
    <x v="1"/>
    <s v="plays"/>
    <x v="0"/>
    <d v="2015-02-27T17:11:15"/>
    <x v="3718"/>
    <x v="3718"/>
    <x v="3718"/>
  </r>
  <r>
    <n v="3719"/>
    <s v="Corium"/>
    <s v="A new piece of physical theatre about love, regret and longing."/>
    <x v="48"/>
    <n v="420"/>
    <x v="0"/>
    <x v="1"/>
    <x v="1"/>
    <n v="1434994266"/>
    <n v="1432402266"/>
    <b v="0"/>
    <n v="4"/>
    <b v="1"/>
    <s v="theater/plays"/>
    <n v="2.1"/>
    <n v="105"/>
    <x v="1"/>
    <s v="plays"/>
    <x v="0"/>
    <d v="2015-06-22T17:31:06"/>
    <x v="3719"/>
    <x v="3719"/>
    <x v="3719"/>
  </r>
  <r>
    <n v="3720"/>
    <s v="Lakotas and the American Theatre"/>
    <s v="Breaking the American Indian stereotype in the American Theatre."/>
    <x v="126"/>
    <n v="3449"/>
    <x v="0"/>
    <x v="0"/>
    <x v="0"/>
    <n v="1435881006"/>
    <n v="1433980206"/>
    <b v="0"/>
    <n v="40"/>
    <b v="1"/>
    <s v="theater/plays"/>
    <n v="1.0451515151515152"/>
    <n v="86.224999999999994"/>
    <x v="1"/>
    <s v="plays"/>
    <x v="0"/>
    <d v="2015-07-02T23:50:06"/>
    <x v="3720"/>
    <x v="3720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x v="0"/>
    <n v="1415230084"/>
    <n v="1413412084"/>
    <b v="0"/>
    <n v="44"/>
    <b v="1"/>
    <s v="theater/plays"/>
    <n v="1.008"/>
    <n v="114.54545454545455"/>
    <x v="1"/>
    <s v="plays"/>
    <x v="0"/>
    <d v="2014-11-05T23:28:04"/>
    <x v="3721"/>
    <x v="3721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x v="5"/>
    <n v="1455231540"/>
    <n v="1452614847"/>
    <b v="0"/>
    <n v="35"/>
    <b v="1"/>
    <s v="theater/plays"/>
    <n v="1.1120000000000001"/>
    <n v="47.657142857142858"/>
    <x v="1"/>
    <s v="plays"/>
    <x v="0"/>
    <d v="2016-02-11T22:59:00"/>
    <x v="3722"/>
    <x v="3722"/>
    <x v="3722"/>
  </r>
  <r>
    <n v="3723"/>
    <s v="Beauty and the Beast"/>
    <s v="Saltmine Theatre Company present Beauty and the Beast:"/>
    <x v="37"/>
    <n v="4592"/>
    <x v="0"/>
    <x v="1"/>
    <x v="1"/>
    <n v="1417374262"/>
    <n v="1414778662"/>
    <b v="0"/>
    <n v="63"/>
    <b v="1"/>
    <s v="theater/plays"/>
    <n v="1.0204444444444445"/>
    <n v="72.888888888888886"/>
    <x v="1"/>
    <s v="plays"/>
    <x v="0"/>
    <d v="2014-11-30T19:04:22"/>
    <x v="3723"/>
    <x v="3723"/>
    <x v="372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x v="1"/>
    <n v="1462402800"/>
    <n v="1459856860"/>
    <b v="0"/>
    <n v="89"/>
    <b v="1"/>
    <s v="theater/plays"/>
    <n v="1.0254767441860466"/>
    <n v="49.545505617977533"/>
    <x v="1"/>
    <s v="plays"/>
    <x v="0"/>
    <d v="2016-05-04T23:00:00"/>
    <x v="3724"/>
    <x v="3724"/>
    <x v="3724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x v="1"/>
    <n v="1455831000"/>
    <n v="1454366467"/>
    <b v="0"/>
    <n v="15"/>
    <b v="1"/>
    <s v="theater/plays"/>
    <n v="1.27"/>
    <n v="25.4"/>
    <x v="1"/>
    <s v="plays"/>
    <x v="0"/>
    <d v="2016-02-18T21:30:00"/>
    <x v="3725"/>
    <x v="3725"/>
    <x v="3725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x v="0"/>
    <n v="1461963600"/>
    <n v="1459567371"/>
    <b v="0"/>
    <n v="46"/>
    <b v="1"/>
    <s v="theater/plays"/>
    <n v="3.3870588235294119"/>
    <n v="62.586956521739133"/>
    <x v="1"/>
    <s v="plays"/>
    <x v="0"/>
    <d v="2016-04-29T21:00:00"/>
    <x v="3726"/>
    <x v="3726"/>
    <x v="372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x v="0"/>
    <n v="1476939300"/>
    <n v="1474273294"/>
    <b v="0"/>
    <n v="33"/>
    <b v="1"/>
    <s v="theater/plays"/>
    <n v="1.0075000000000001"/>
    <n v="61.060606060606062"/>
    <x v="1"/>
    <s v="plays"/>
    <x v="0"/>
    <d v="2016-10-20T04:55:00"/>
    <x v="3727"/>
    <x v="3727"/>
    <x v="3727"/>
  </r>
  <r>
    <n v="3728"/>
    <s v="Bare Bones Shakespeare 2015-16 Season"/>
    <s v="Bare Bones Shakespeare's first season will start with a DFW school touring show: Romeo and Juliet."/>
    <x v="22"/>
    <n v="1862"/>
    <x v="2"/>
    <x v="0"/>
    <x v="0"/>
    <n v="1439957176"/>
    <n v="1437365176"/>
    <b v="0"/>
    <n v="31"/>
    <b v="0"/>
    <s v="theater/plays"/>
    <n v="9.3100000000000002E-2"/>
    <n v="60.064516129032256"/>
    <x v="1"/>
    <s v="plays"/>
    <x v="2"/>
    <d v="2015-08-19T04:06:16"/>
    <x v="3728"/>
    <x v="3728"/>
    <x v="3728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x v="0"/>
    <n v="1427082912"/>
    <n v="1423198512"/>
    <b v="0"/>
    <n v="5"/>
    <b v="0"/>
    <s v="theater/plays"/>
    <n v="7.2400000000000006E-2"/>
    <n v="72.400000000000006"/>
    <x v="1"/>
    <s v="plays"/>
    <x v="2"/>
    <d v="2015-03-23T03:55:12"/>
    <x v="3729"/>
    <x v="3729"/>
    <x v="3729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x v="0"/>
    <n v="1439828159"/>
    <n v="1437236159"/>
    <b v="0"/>
    <n v="1"/>
    <b v="0"/>
    <s v="theater/plays"/>
    <n v="0.1"/>
    <n v="100"/>
    <x v="1"/>
    <s v="plays"/>
    <x v="2"/>
    <d v="2015-08-17T16:15:59"/>
    <x v="3730"/>
    <x v="3730"/>
    <x v="3730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x v="0"/>
    <n v="1420860180"/>
    <n v="1418234646"/>
    <b v="0"/>
    <n v="12"/>
    <b v="0"/>
    <s v="theater/plays"/>
    <n v="0.11272727272727273"/>
    <n v="51.666666666666664"/>
    <x v="1"/>
    <s v="plays"/>
    <x v="2"/>
    <d v="2015-01-10T03:23:00"/>
    <x v="3731"/>
    <x v="3731"/>
    <x v="3731"/>
  </r>
  <r>
    <n v="3732"/>
    <s v="Elektra Bekent - Afstudeervoorstelling"/>
    <s v="Mijn solo voorstelling gaat over Elektra (Sophokles) en hoe zij als jongere alles beleeft en meemaakt!"/>
    <x v="16"/>
    <n v="131"/>
    <x v="2"/>
    <x v="9"/>
    <x v="3"/>
    <n v="1422100800"/>
    <n v="1416932133"/>
    <b v="0"/>
    <n v="4"/>
    <b v="0"/>
    <s v="theater/plays"/>
    <n v="0.15411764705882353"/>
    <n v="32.75"/>
    <x v="1"/>
    <s v="plays"/>
    <x v="2"/>
    <d v="2015-01-24T12:00:00"/>
    <x v="3732"/>
    <x v="3732"/>
    <x v="3732"/>
  </r>
  <r>
    <n v="3733"/>
    <s v="laughter in the hood"/>
    <s v="want to donate tickets to residents who live in the community that cant afford the 35.00 price of ticket"/>
    <x v="15"/>
    <n v="0"/>
    <x v="2"/>
    <x v="0"/>
    <x v="0"/>
    <n v="1429396200"/>
    <n v="1428539708"/>
    <b v="0"/>
    <n v="0"/>
    <b v="0"/>
    <s v="theater/plays"/>
    <n v="0"/>
    <n v="0"/>
    <x v="1"/>
    <s v="plays"/>
    <x v="2"/>
    <d v="2015-04-18T22:30:00"/>
    <x v="3733"/>
    <x v="3733"/>
    <x v="3733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x v="0"/>
    <n v="1432589896"/>
    <n v="1427405896"/>
    <b v="0"/>
    <n v="7"/>
    <b v="0"/>
    <s v="theater/plays"/>
    <n v="0.28466666666666668"/>
    <n v="61"/>
    <x v="1"/>
    <s v="plays"/>
    <x v="2"/>
    <d v="2015-05-25T21:38:16"/>
    <x v="3734"/>
    <x v="3734"/>
    <x v="3734"/>
  </r>
  <r>
    <n v="3735"/>
    <s v="Women Beware Women"/>
    <s v="Young Actor's taking on a Jacobean tragedy. Family, betrayal, love, lust, sex and death."/>
    <x v="325"/>
    <n v="20"/>
    <x v="2"/>
    <x v="1"/>
    <x v="1"/>
    <n v="1432831089"/>
    <n v="1430239089"/>
    <b v="0"/>
    <n v="2"/>
    <b v="0"/>
    <s v="theater/plays"/>
    <n v="0.13333333333333333"/>
    <n v="10"/>
    <x v="1"/>
    <s v="plays"/>
    <x v="2"/>
    <d v="2015-05-28T16:38:09"/>
    <x v="3735"/>
    <x v="3735"/>
    <x v="3735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x v="1"/>
    <n v="1427133600"/>
    <n v="1423847093"/>
    <b v="0"/>
    <n v="1"/>
    <b v="0"/>
    <s v="theater/plays"/>
    <n v="6.6666666666666671E-3"/>
    <n v="10"/>
    <x v="1"/>
    <s v="plays"/>
    <x v="2"/>
    <d v="2015-03-23T18:00:00"/>
    <x v="3736"/>
    <x v="3736"/>
    <x v="3736"/>
  </r>
  <r>
    <n v="3737"/>
    <s v="Measure For Measure"/>
    <s v="The ASU Theatre and Shakespeare Club presents Measure For Measure directed by Jordyn Ochser."/>
    <x v="176"/>
    <n v="150"/>
    <x v="2"/>
    <x v="0"/>
    <x v="0"/>
    <n v="1447311540"/>
    <n v="1445358903"/>
    <b v="0"/>
    <n v="4"/>
    <b v="0"/>
    <s v="theater/plays"/>
    <n v="0.21428571428571427"/>
    <n v="37.5"/>
    <x v="1"/>
    <s v="plays"/>
    <x v="2"/>
    <d v="2015-11-12T06:59:00"/>
    <x v="3737"/>
    <x v="3737"/>
    <x v="3737"/>
  </r>
  <r>
    <n v="3738"/>
    <s v="'GULF' - a new play by PIVOT THEATRE"/>
    <s v="A filmic, fast-paced exploration of trust, making its debut at Camden People's Theatre this July."/>
    <x v="15"/>
    <n v="270"/>
    <x v="2"/>
    <x v="1"/>
    <x v="1"/>
    <n v="1405461600"/>
    <n v="1403562705"/>
    <b v="0"/>
    <n v="6"/>
    <b v="0"/>
    <s v="theater/plays"/>
    <n v="0.18"/>
    <n v="45"/>
    <x v="1"/>
    <s v="plays"/>
    <x v="2"/>
    <d v="2014-07-15T22:00:00"/>
    <x v="3738"/>
    <x v="3738"/>
    <x v="3738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x v="1"/>
    <n v="1468752468"/>
    <n v="1467024468"/>
    <b v="0"/>
    <n v="8"/>
    <b v="0"/>
    <s v="theater/plays"/>
    <n v="0.20125000000000001"/>
    <n v="100.625"/>
    <x v="1"/>
    <s v="plays"/>
    <x v="2"/>
    <d v="2016-07-17T10:47:48"/>
    <x v="3739"/>
    <x v="3739"/>
    <x v="3739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x v="0"/>
    <n v="1407808438"/>
    <n v="1405217355"/>
    <b v="0"/>
    <n v="14"/>
    <b v="0"/>
    <s v="theater/plays"/>
    <n v="0.17899999999999999"/>
    <n v="25.571428571428573"/>
    <x v="1"/>
    <s v="plays"/>
    <x v="2"/>
    <d v="2014-08-12T01:53:58"/>
    <x v="3740"/>
    <x v="3740"/>
    <x v="3740"/>
  </r>
  <r>
    <n v="3741"/>
    <s v="Open House Theater"/>
    <s v="A small community with a love for theater would like to continue. Help the children of this community continue."/>
    <x v="22"/>
    <n v="0"/>
    <x v="2"/>
    <x v="0"/>
    <x v="0"/>
    <n v="1450389950"/>
    <n v="1447797950"/>
    <b v="0"/>
    <n v="0"/>
    <b v="0"/>
    <s v="theater/plays"/>
    <n v="0"/>
    <n v="0"/>
    <x v="1"/>
    <s v="plays"/>
    <x v="2"/>
    <d v="2015-12-17T22:05:50"/>
    <x v="3741"/>
    <x v="3741"/>
    <x v="3741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x v="0"/>
    <n v="1409980144"/>
    <n v="1407388144"/>
    <b v="0"/>
    <n v="4"/>
    <b v="0"/>
    <s v="theater/plays"/>
    <n v="0.02"/>
    <n v="25"/>
    <x v="1"/>
    <s v="plays"/>
    <x v="2"/>
    <d v="2014-09-06T05:09:04"/>
    <x v="3742"/>
    <x v="3742"/>
    <x v="3742"/>
  </r>
  <r>
    <n v="3743"/>
    <s v="Down the Mississippi"/>
    <s v="I'm taking the Adventures of Huckleberry Finn puppet show down the Mississippi River!"/>
    <x v="41"/>
    <n v="0"/>
    <x v="2"/>
    <x v="0"/>
    <x v="0"/>
    <n v="1404406964"/>
    <n v="1401814964"/>
    <b v="0"/>
    <n v="0"/>
    <b v="0"/>
    <s v="theater/plays"/>
    <n v="0"/>
    <n v="0"/>
    <x v="1"/>
    <s v="plays"/>
    <x v="2"/>
    <d v="2014-07-03T17:02:44"/>
    <x v="3743"/>
    <x v="3743"/>
    <x v="3743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x v="0"/>
    <n v="1404532740"/>
    <n v="1401823952"/>
    <b v="0"/>
    <n v="0"/>
    <b v="0"/>
    <s v="theater/plays"/>
    <n v="0"/>
    <n v="0"/>
    <x v="1"/>
    <s v="plays"/>
    <x v="2"/>
    <d v="2014-07-05T03:59:00"/>
    <x v="3744"/>
    <x v="3744"/>
    <x v="3744"/>
  </r>
  <r>
    <n v="3745"/>
    <s v="Tyke Theatre Web Show"/>
    <s v="Tyke wants to expand her puppet theater show to weekly online web shows and is looking for backers."/>
    <x v="213"/>
    <n v="10"/>
    <x v="2"/>
    <x v="0"/>
    <x v="0"/>
    <n v="1407689102"/>
    <n v="1405097102"/>
    <b v="0"/>
    <n v="1"/>
    <b v="0"/>
    <s v="theater/plays"/>
    <n v="0.1"/>
    <n v="10"/>
    <x v="1"/>
    <s v="plays"/>
    <x v="2"/>
    <d v="2014-08-10T16:45:02"/>
    <x v="3745"/>
    <x v="3745"/>
    <x v="3745"/>
  </r>
  <r>
    <n v="3746"/>
    <s v="Stage Play Production - &quot;I Love You to Death&quot;"/>
    <s v="Generational curses CAN be broken...right?"/>
    <x v="0"/>
    <n v="202"/>
    <x v="2"/>
    <x v="0"/>
    <x v="0"/>
    <n v="1475918439"/>
    <n v="1473326439"/>
    <b v="0"/>
    <n v="1"/>
    <b v="0"/>
    <s v="theater/plays"/>
    <n v="2.3764705882352941E-2"/>
    <n v="202"/>
    <x v="1"/>
    <s v="plays"/>
    <x v="2"/>
    <d v="2016-10-08T09:20:39"/>
    <x v="3746"/>
    <x v="3746"/>
    <x v="3746"/>
  </r>
  <r>
    <n v="3747"/>
    <s v="Counting Stars"/>
    <s v="The world premiere of an astonishing new play by acclaimed writer Atiha Sen Gupta."/>
    <x v="30"/>
    <n v="25"/>
    <x v="2"/>
    <x v="1"/>
    <x v="1"/>
    <n v="1436137140"/>
    <n v="1433833896"/>
    <b v="0"/>
    <n v="1"/>
    <b v="0"/>
    <s v="theater/plays"/>
    <n v="0.01"/>
    <n v="25"/>
    <x v="1"/>
    <s v="plays"/>
    <x v="2"/>
    <d v="2015-07-05T22:59:00"/>
    <x v="3747"/>
    <x v="3747"/>
    <x v="3747"/>
  </r>
  <r>
    <n v="3748"/>
    <s v="CAUCUS! THE MUSICAL"/>
    <s v="An irreverent look at the Iowa Caucuses and the oversized role this undersized state plays in the presidential election process."/>
    <x v="10"/>
    <n v="5176"/>
    <x v="0"/>
    <x v="0"/>
    <x v="0"/>
    <n v="1455602340"/>
    <n v="1453827436"/>
    <b v="0"/>
    <n v="52"/>
    <b v="1"/>
    <s v="theater/musical"/>
    <n v="1.0351999999999999"/>
    <n v="99.538461538461533"/>
    <x v="1"/>
    <s v="musical"/>
    <x v="0"/>
    <d v="2016-02-16T05:59:00"/>
    <x v="3748"/>
    <x v="3748"/>
    <x v="3748"/>
  </r>
  <r>
    <n v="3749"/>
    <s v="Dante's Capstone Project: Who am I?"/>
    <s v="A night of music, fellowship, and a reflection of my experiences over the past 4 years at Ball State University."/>
    <x v="2"/>
    <n v="525"/>
    <x v="0"/>
    <x v="0"/>
    <x v="0"/>
    <n v="1461902340"/>
    <n v="1459220588"/>
    <b v="0"/>
    <n v="7"/>
    <b v="1"/>
    <s v="theater/musical"/>
    <n v="1.05"/>
    <n v="75"/>
    <x v="1"/>
    <s v="musical"/>
    <x v="0"/>
    <d v="2016-04-29T03:59:00"/>
    <x v="3749"/>
    <x v="3749"/>
    <x v="3749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x v="0"/>
    <n v="1423555140"/>
    <n v="1421105608"/>
    <b v="0"/>
    <n v="28"/>
    <b v="1"/>
    <s v="theater/musical"/>
    <n v="1.0044999999999999"/>
    <n v="215.25"/>
    <x v="1"/>
    <s v="musical"/>
    <x v="0"/>
    <d v="2015-02-10T07:59:00"/>
    <x v="3750"/>
    <x v="3750"/>
    <x v="3750"/>
  </r>
  <r>
    <n v="3751"/>
    <s v="GGC Productions 2016"/>
    <s v="I will be performing in TWO productions to kick off the 2016 season. NEED HELP TO FUND THESE GREAT SHOWS!"/>
    <x v="28"/>
    <n v="1326"/>
    <x v="0"/>
    <x v="0"/>
    <x v="0"/>
    <n v="1459641073"/>
    <n v="1454460673"/>
    <b v="0"/>
    <n v="11"/>
    <b v="1"/>
    <s v="theater/musical"/>
    <n v="1.3260000000000001"/>
    <n v="120.54545454545455"/>
    <x v="1"/>
    <s v="musical"/>
    <x v="0"/>
    <d v="2016-04-02T23:51:13"/>
    <x v="3751"/>
    <x v="3751"/>
    <x v="3751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x v="1"/>
    <n v="1476651600"/>
    <n v="1473189335"/>
    <b v="0"/>
    <n v="15"/>
    <b v="1"/>
    <s v="theater/musical"/>
    <n v="1.1299999999999999"/>
    <n v="37.666666666666664"/>
    <x v="1"/>
    <s v="musical"/>
    <x v="0"/>
    <d v="2016-10-16T21:00:00"/>
    <x v="3752"/>
    <x v="3752"/>
    <x v="3752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x v="0"/>
    <n v="1433289600"/>
    <n v="1430768800"/>
    <b v="0"/>
    <n v="30"/>
    <b v="1"/>
    <s v="theater/musical"/>
    <n v="1.0334000000000001"/>
    <n v="172.23333333333332"/>
    <x v="1"/>
    <s v="musical"/>
    <x v="0"/>
    <d v="2015-06-03T00:00:00"/>
    <x v="3753"/>
    <x v="3753"/>
    <x v="3753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x v="0"/>
    <n v="1406350740"/>
    <n v="1403125737"/>
    <b v="0"/>
    <n v="27"/>
    <b v="1"/>
    <s v="theater/musical"/>
    <n v="1.2"/>
    <n v="111.11111111111111"/>
    <x v="1"/>
    <s v="musical"/>
    <x v="0"/>
    <d v="2014-07-26T04:59:00"/>
    <x v="3754"/>
    <x v="3754"/>
    <x v="3754"/>
  </r>
  <r>
    <n v="3755"/>
    <s v="Retro Rhapsody"/>
    <s v="We have formed an innovative company that aims to create musical comedic performances suitable for a range of venues."/>
    <x v="131"/>
    <n v="713"/>
    <x v="0"/>
    <x v="1"/>
    <x v="1"/>
    <n v="1460753307"/>
    <n v="1458161307"/>
    <b v="0"/>
    <n v="28"/>
    <b v="1"/>
    <s v="theater/musical"/>
    <n v="1.2963636363636364"/>
    <n v="25.464285714285715"/>
    <x v="1"/>
    <s v="musical"/>
    <x v="0"/>
    <d v="2016-04-15T20:48:27"/>
    <x v="3755"/>
    <x v="3755"/>
    <x v="3755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x v="0"/>
    <n v="1402515198"/>
    <n v="1399923198"/>
    <b v="0"/>
    <n v="17"/>
    <b v="1"/>
    <s v="theater/musical"/>
    <n v="1.0111111111111111"/>
    <n v="267.64705882352939"/>
    <x v="1"/>
    <s v="musical"/>
    <x v="0"/>
    <d v="2014-06-11T19:33:18"/>
    <x v="3756"/>
    <x v="3756"/>
    <x v="3756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x v="0"/>
    <n v="1417465515"/>
    <n v="1415737515"/>
    <b v="0"/>
    <n v="50"/>
    <b v="1"/>
    <s v="theater/musical"/>
    <n v="1.0851428571428572"/>
    <n v="75.959999999999994"/>
    <x v="1"/>
    <s v="musical"/>
    <x v="0"/>
    <d v="2014-12-01T20:25:15"/>
    <x v="3757"/>
    <x v="3757"/>
    <x v="3757"/>
  </r>
  <r>
    <n v="3758"/>
    <s v="Luigi's Ladies"/>
    <s v="LUIGI'S LADIES: an original one-woman musical comedy"/>
    <x v="15"/>
    <n v="1535"/>
    <x v="0"/>
    <x v="0"/>
    <x v="0"/>
    <n v="1400475600"/>
    <n v="1397819938"/>
    <b v="0"/>
    <n v="26"/>
    <b v="1"/>
    <s v="theater/musical"/>
    <n v="1.0233333333333334"/>
    <n v="59.03846153846154"/>
    <x v="1"/>
    <s v="musical"/>
    <x v="0"/>
    <d v="2014-05-19T05:00:00"/>
    <x v="3758"/>
    <x v="3758"/>
    <x v="3758"/>
  </r>
  <r>
    <n v="3759"/>
    <s v="Pared Down Productions"/>
    <s v="A production company specializing in small-scale musicals"/>
    <x v="23"/>
    <n v="4409.7700000000004"/>
    <x v="0"/>
    <x v="0"/>
    <x v="0"/>
    <n v="1440556553"/>
    <n v="1435372553"/>
    <b v="0"/>
    <n v="88"/>
    <b v="1"/>
    <s v="theater/musical"/>
    <n v="1.1024425000000002"/>
    <n v="50.111022727272733"/>
    <x v="1"/>
    <s v="musical"/>
    <x v="0"/>
    <d v="2015-08-26T02:35:53"/>
    <x v="3759"/>
    <x v="3759"/>
    <x v="3759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x v="0"/>
    <n v="1399293386"/>
    <n v="1397133386"/>
    <b v="0"/>
    <n v="91"/>
    <b v="1"/>
    <s v="theater/musical"/>
    <n v="1.010154"/>
    <n v="55.502967032967035"/>
    <x v="1"/>
    <s v="musical"/>
    <x v="0"/>
    <d v="2014-05-05T12:36:26"/>
    <x v="3760"/>
    <x v="3760"/>
    <x v="376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x v="1"/>
    <n v="1439247600"/>
    <n v="1434625937"/>
    <b v="0"/>
    <n v="3"/>
    <b v="1"/>
    <s v="theater/musical"/>
    <n v="1"/>
    <n v="166.66666666666666"/>
    <x v="1"/>
    <s v="musical"/>
    <x v="0"/>
    <d v="2015-08-10T23:00:00"/>
    <x v="3761"/>
    <x v="3761"/>
    <x v="3761"/>
  </r>
  <r>
    <n v="3762"/>
    <s v="iolite the musical"/>
    <s v="We are trying to raise money to perform a musical we have written, called &quot;Iolite&quot;, at the Edinburgh Fringe in 2015."/>
    <x v="21"/>
    <n v="1328"/>
    <x v="0"/>
    <x v="1"/>
    <x v="1"/>
    <n v="1438543889"/>
    <n v="1436383889"/>
    <b v="0"/>
    <n v="28"/>
    <b v="1"/>
    <s v="theater/musical"/>
    <n v="1.0624"/>
    <n v="47.428571428571431"/>
    <x v="1"/>
    <s v="musical"/>
    <x v="0"/>
    <d v="2015-08-02T19:31:29"/>
    <x v="3762"/>
    <x v="3762"/>
    <x v="3762"/>
  </r>
  <r>
    <n v="3763"/>
    <s v="[title of show] â€” The Chicago Storefront Premiere"/>
    <s v="A musical about two guys writing a musical about...two guys writing a musical."/>
    <x v="10"/>
    <n v="5000"/>
    <x v="0"/>
    <x v="0"/>
    <x v="0"/>
    <n v="1427907626"/>
    <n v="1425319226"/>
    <b v="0"/>
    <n v="77"/>
    <b v="1"/>
    <s v="theater/musical"/>
    <n v="1"/>
    <n v="64.935064935064929"/>
    <x v="1"/>
    <s v="musical"/>
    <x v="0"/>
    <d v="2015-04-01T17:00:26"/>
    <x v="3763"/>
    <x v="3763"/>
    <x v="3763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x v="0"/>
    <n v="1464482160"/>
    <n v="1462824832"/>
    <b v="0"/>
    <n v="27"/>
    <b v="1"/>
    <s v="theater/musical"/>
    <n v="1"/>
    <n v="55.555555555555557"/>
    <x v="1"/>
    <s v="musical"/>
    <x v="0"/>
    <d v="2016-05-29T00:36:00"/>
    <x v="3764"/>
    <x v="3764"/>
    <x v="3764"/>
  </r>
  <r>
    <n v="3765"/>
    <s v="Before and After"/>
    <s v="An new musical from Laura Grill &amp; Misha Chowdhury about relationships, Relationships, and the moments that change everything."/>
    <x v="39"/>
    <n v="7942"/>
    <x v="0"/>
    <x v="0"/>
    <x v="0"/>
    <n v="1406745482"/>
    <n v="1404153482"/>
    <b v="0"/>
    <n v="107"/>
    <b v="1"/>
    <s v="theater/musical"/>
    <n v="1.1345714285714286"/>
    <n v="74.224299065420567"/>
    <x v="1"/>
    <s v="musical"/>
    <x v="0"/>
    <d v="2014-07-30T18:38:02"/>
    <x v="3765"/>
    <x v="3765"/>
    <x v="3765"/>
  </r>
  <r>
    <n v="3766"/>
    <s v="Held Momentarily The Musical Takes FringeNYC"/>
    <s v="Trapped on a stalled New York subway, seven strangers realize it's not just the train that's stuck."/>
    <x v="3"/>
    <n v="10265.01"/>
    <x v="0"/>
    <x v="0"/>
    <x v="0"/>
    <n v="1404360045"/>
    <n v="1401336045"/>
    <b v="0"/>
    <n v="96"/>
    <b v="1"/>
    <s v="theater/musical"/>
    <n v="1.0265010000000001"/>
    <n v="106.9271875"/>
    <x v="1"/>
    <s v="musical"/>
    <x v="0"/>
    <d v="2014-07-03T04:00:45"/>
    <x v="3766"/>
    <x v="3766"/>
    <x v="3766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x v="0"/>
    <n v="1425185940"/>
    <n v="1423960097"/>
    <b v="0"/>
    <n v="56"/>
    <b v="1"/>
    <s v="theater/musical"/>
    <n v="1.1675"/>
    <n v="41.696428571428569"/>
    <x v="1"/>
    <s v="musical"/>
    <x v="0"/>
    <d v="2015-03-01T04:59:00"/>
    <x v="3767"/>
    <x v="3767"/>
    <x v="3767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x v="0"/>
    <n v="1402594090"/>
    <n v="1400002090"/>
    <b v="0"/>
    <n v="58"/>
    <b v="1"/>
    <s v="theater/musical"/>
    <n v="1.0765274999999999"/>
    <n v="74.243275862068955"/>
    <x v="1"/>
    <s v="musical"/>
    <x v="0"/>
    <d v="2014-06-12T17:28:10"/>
    <x v="3768"/>
    <x v="3768"/>
    <x v="3768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x v="0"/>
    <n v="1460730079"/>
    <n v="1458138079"/>
    <b v="0"/>
    <n v="15"/>
    <b v="1"/>
    <s v="theater/musical"/>
    <n v="1"/>
    <n v="73.333333333333329"/>
    <x v="1"/>
    <s v="musical"/>
    <x v="0"/>
    <d v="2016-04-15T14:21:19"/>
    <x v="3769"/>
    <x v="3769"/>
    <x v="376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x v="1"/>
    <n v="1434234010"/>
    <n v="1431642010"/>
    <b v="0"/>
    <n v="20"/>
    <b v="1"/>
    <s v="theater/musical"/>
    <n v="1"/>
    <n v="100"/>
    <x v="1"/>
    <s v="musical"/>
    <x v="0"/>
    <d v="2015-06-13T22:20:10"/>
    <x v="3770"/>
    <x v="3770"/>
    <x v="3770"/>
  </r>
  <r>
    <n v="3771"/>
    <s v="COME OUT SWINGIN'!"/>
    <s v="I would like to make a demo recording of six songs from COME OUT SWINGIN'!"/>
    <x v="28"/>
    <n v="1460"/>
    <x v="0"/>
    <x v="0"/>
    <x v="0"/>
    <n v="1463529600"/>
    <n v="1462307652"/>
    <b v="0"/>
    <n v="38"/>
    <b v="1"/>
    <s v="theater/musical"/>
    <n v="1.46"/>
    <n v="38.421052631578945"/>
    <x v="1"/>
    <s v="musical"/>
    <x v="0"/>
    <d v="2016-05-18T00:00:00"/>
    <x v="3771"/>
    <x v="3771"/>
    <x v="3771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x v="0"/>
    <n v="1480399200"/>
    <n v="1478616506"/>
    <b v="0"/>
    <n v="33"/>
    <b v="1"/>
    <s v="theater/musical"/>
    <n v="1.1020000000000001"/>
    <n v="166.96969696969697"/>
    <x v="1"/>
    <s v="musical"/>
    <x v="0"/>
    <d v="2016-11-29T06:00:00"/>
    <x v="3772"/>
    <x v="3772"/>
    <x v="3772"/>
  </r>
  <r>
    <n v="3773"/>
    <s v="Dundee: A Hip-Hopera"/>
    <s v="A dramatic hip-hopera, inspired from monologues written by the performers."/>
    <x v="10"/>
    <n v="5410"/>
    <x v="0"/>
    <x v="0"/>
    <x v="0"/>
    <n v="1479175680"/>
    <n v="1476317247"/>
    <b v="0"/>
    <n v="57"/>
    <b v="1"/>
    <s v="theater/musical"/>
    <n v="1.0820000000000001"/>
    <n v="94.912280701754383"/>
    <x v="1"/>
    <s v="musical"/>
    <x v="0"/>
    <d v="2016-11-15T02:08:00"/>
    <x v="3773"/>
    <x v="3773"/>
    <x v="3773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x v="5"/>
    <n v="1428606055"/>
    <n v="1427223655"/>
    <b v="0"/>
    <n v="25"/>
    <b v="1"/>
    <s v="theater/musical"/>
    <n v="1"/>
    <n v="100"/>
    <x v="1"/>
    <s v="musical"/>
    <x v="0"/>
    <d v="2015-04-09T19:00:55"/>
    <x v="3774"/>
    <x v="3774"/>
    <x v="3774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x v="0"/>
    <n v="1428552000"/>
    <n v="1426199843"/>
    <b v="0"/>
    <n v="14"/>
    <b v="1"/>
    <s v="theater/musical"/>
    <n v="1.0024999999999999"/>
    <n v="143.21428571428572"/>
    <x v="1"/>
    <s v="musical"/>
    <x v="0"/>
    <d v="2015-04-09T04:00:00"/>
    <x v="3775"/>
    <x v="3775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x v="0"/>
    <n v="1406854800"/>
    <n v="1403599778"/>
    <b v="0"/>
    <n v="94"/>
    <b v="1"/>
    <s v="theater/musical"/>
    <n v="1.0671250000000001"/>
    <n v="90.819148936170208"/>
    <x v="1"/>
    <s v="musical"/>
    <x v="0"/>
    <d v="2014-08-01T01:00:00"/>
    <x v="3776"/>
    <x v="3776"/>
    <x v="3776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x v="0"/>
    <n v="1411790400"/>
    <n v="1409884821"/>
    <b v="0"/>
    <n v="59"/>
    <b v="1"/>
    <s v="theater/musical"/>
    <n v="1.4319999999999999"/>
    <n v="48.542372881355931"/>
    <x v="1"/>
    <s v="musical"/>
    <x v="0"/>
    <d v="2014-09-27T04:00:00"/>
    <x v="3777"/>
    <x v="3777"/>
    <x v="3777"/>
  </r>
  <r>
    <n v="3778"/>
    <s v="Give a Puppet a Hand"/>
    <s v="Sponsor an AVENUE Q puppet for The Barn Players April 2015 production."/>
    <x v="262"/>
    <n v="2521"/>
    <x v="0"/>
    <x v="0"/>
    <x v="0"/>
    <n v="1423942780"/>
    <n v="1418758780"/>
    <b v="0"/>
    <n v="36"/>
    <b v="1"/>
    <s v="theater/musical"/>
    <n v="1.0504166666666668"/>
    <n v="70.027777777777771"/>
    <x v="1"/>
    <s v="musical"/>
    <x v="0"/>
    <d v="2015-02-14T19:39:40"/>
    <x v="3778"/>
    <x v="3778"/>
    <x v="3778"/>
  </r>
  <r>
    <n v="3779"/>
    <s v="&quot;The Last Adam&quot; A New Musical, NYC reading"/>
    <s v="A fresh, re-telling of the Jesus story for a new generation."/>
    <x v="36"/>
    <n v="15597"/>
    <x v="0"/>
    <x v="0"/>
    <x v="0"/>
    <n v="1459010340"/>
    <n v="1456421940"/>
    <b v="0"/>
    <n v="115"/>
    <b v="1"/>
    <s v="theater/musical"/>
    <n v="1.0398000000000001"/>
    <n v="135.62608695652173"/>
    <x v="1"/>
    <s v="musical"/>
    <x v="0"/>
    <d v="2016-03-26T16:39:00"/>
    <x v="3779"/>
    <x v="3779"/>
    <x v="3779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x v="0"/>
    <n v="1436817960"/>
    <n v="1433999785"/>
    <b v="0"/>
    <n v="30"/>
    <b v="1"/>
    <s v="theater/musical"/>
    <n v="1.2"/>
    <n v="100"/>
    <x v="1"/>
    <s v="musical"/>
    <x v="0"/>
    <d v="2015-07-13T20:06:00"/>
    <x v="3780"/>
    <x v="3780"/>
    <x v="378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x v="0"/>
    <n v="1410210685"/>
    <n v="1408050685"/>
    <b v="0"/>
    <n v="52"/>
    <b v="1"/>
    <s v="theater/musical"/>
    <n v="1.0966666666666667"/>
    <n v="94.90384615384616"/>
    <x v="1"/>
    <s v="musical"/>
    <x v="0"/>
    <d v="2014-09-08T21:11:25"/>
    <x v="3781"/>
    <x v="3781"/>
    <x v="3781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x v="1"/>
    <n v="1469401200"/>
    <n v="1466887297"/>
    <b v="0"/>
    <n v="27"/>
    <b v="1"/>
    <s v="theater/musical"/>
    <n v="1.0175000000000001"/>
    <n v="75.370370370370367"/>
    <x v="1"/>
    <s v="musical"/>
    <x v="0"/>
    <d v="2016-07-24T23:00:00"/>
    <x v="3782"/>
    <x v="3782"/>
    <x v="378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x v="0"/>
    <n v="1458057600"/>
    <n v="1455938520"/>
    <b v="0"/>
    <n v="24"/>
    <b v="1"/>
    <s v="theater/musical"/>
    <n v="1.2891666666666666"/>
    <n v="64.458333333333329"/>
    <x v="1"/>
    <s v="musical"/>
    <x v="0"/>
    <d v="2016-03-15T16:00:00"/>
    <x v="3783"/>
    <x v="3783"/>
    <x v="3783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x v="5"/>
    <n v="1468193532"/>
    <n v="1465601532"/>
    <b v="0"/>
    <n v="10"/>
    <b v="1"/>
    <s v="theater/musical"/>
    <n v="1.1499999999999999"/>
    <n v="115"/>
    <x v="1"/>
    <s v="musical"/>
    <x v="0"/>
    <d v="2016-07-10T23:32:12"/>
    <x v="3784"/>
    <x v="3784"/>
    <x v="3784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x v="1"/>
    <n v="1470132180"/>
    <n v="1467040769"/>
    <b v="0"/>
    <n v="30"/>
    <b v="1"/>
    <s v="theater/musical"/>
    <n v="1.5075000000000001"/>
    <n v="100.5"/>
    <x v="1"/>
    <s v="musical"/>
    <x v="0"/>
    <d v="2016-08-02T10:03:00"/>
    <x v="3785"/>
    <x v="3785"/>
    <x v="3785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x v="0"/>
    <n v="1464310475"/>
    <n v="1461718475"/>
    <b v="0"/>
    <n v="71"/>
    <b v="1"/>
    <s v="theater/musical"/>
    <n v="1.1096666666666666"/>
    <n v="93.774647887323937"/>
    <x v="1"/>
    <s v="musical"/>
    <x v="0"/>
    <d v="2016-05-27T00:54:35"/>
    <x v="3786"/>
    <x v="3786"/>
    <x v="3786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x v="0"/>
    <n v="1436587140"/>
    <n v="1434113406"/>
    <b v="0"/>
    <n v="10"/>
    <b v="1"/>
    <s v="theater/musical"/>
    <n v="1.0028571428571429"/>
    <n v="35.1"/>
    <x v="1"/>
    <s v="musical"/>
    <x v="0"/>
    <d v="2015-07-11T03:59:00"/>
    <x v="3787"/>
    <x v="3787"/>
    <x v="3787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x v="0"/>
    <n v="1450887480"/>
    <n v="1448469719"/>
    <b v="0"/>
    <n v="1"/>
    <b v="0"/>
    <s v="theater/musical"/>
    <n v="6.6666666666666671E-3"/>
    <n v="500"/>
    <x v="1"/>
    <s v="musical"/>
    <x v="2"/>
    <d v="2015-12-23T16:18:00"/>
    <x v="3788"/>
    <x v="3788"/>
    <x v="3788"/>
  </r>
  <r>
    <n v="3789"/>
    <s v="Austen a New Musical Play"/>
    <s v="This fabulous new play explores the little known love life of England's most famous romantic novelist, Jane Austen."/>
    <x v="424"/>
    <n v="116"/>
    <x v="2"/>
    <x v="1"/>
    <x v="1"/>
    <n v="1434395418"/>
    <n v="1431630618"/>
    <b v="0"/>
    <n v="4"/>
    <b v="0"/>
    <s v="theater/musical"/>
    <n v="3.267605633802817E-2"/>
    <n v="29"/>
    <x v="1"/>
    <s v="musical"/>
    <x v="2"/>
    <d v="2015-06-15T19:10:18"/>
    <x v="3789"/>
    <x v="3789"/>
    <x v="3789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x v="0"/>
    <n v="1479834023"/>
    <n v="1477238423"/>
    <b v="0"/>
    <n v="0"/>
    <b v="0"/>
    <s v="theater/musical"/>
    <n v="0"/>
    <n v="0"/>
    <x v="1"/>
    <s v="musical"/>
    <x v="2"/>
    <d v="2016-11-22T17:00:23"/>
    <x v="3790"/>
    <x v="3790"/>
    <x v="3790"/>
  </r>
  <r>
    <n v="3791"/>
    <s v="Spin! at The Cumming Playhouse"/>
    <s v="Spin! is an original musical comedy-drama presented by Blue Palm Productions."/>
    <x v="15"/>
    <n v="0"/>
    <x v="2"/>
    <x v="0"/>
    <x v="0"/>
    <n v="1404664592"/>
    <n v="1399480592"/>
    <b v="0"/>
    <n v="0"/>
    <b v="0"/>
    <s v="theater/musical"/>
    <n v="0"/>
    <n v="0"/>
    <x v="1"/>
    <s v="musical"/>
    <x v="2"/>
    <d v="2014-07-06T16:36:32"/>
    <x v="3791"/>
    <x v="3791"/>
    <x v="3791"/>
  </r>
  <r>
    <n v="3792"/>
    <s v="BorikÃ©n: The Show"/>
    <s v="A cultural and historic journey through Puerto Rico's music and dance!"/>
    <x v="78"/>
    <n v="35"/>
    <x v="2"/>
    <x v="0"/>
    <x v="0"/>
    <n v="1436957022"/>
    <n v="1434365022"/>
    <b v="0"/>
    <n v="2"/>
    <b v="0"/>
    <s v="theater/musical"/>
    <n v="2.8E-3"/>
    <n v="17.5"/>
    <x v="1"/>
    <s v="musical"/>
    <x v="2"/>
    <d v="2015-07-15T10:43:42"/>
    <x v="3792"/>
    <x v="379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x v="0"/>
    <n v="1418769129"/>
    <n v="1416954729"/>
    <b v="0"/>
    <n v="24"/>
    <b v="0"/>
    <s v="theater/musical"/>
    <n v="0.59657142857142853"/>
    <n v="174"/>
    <x v="1"/>
    <s v="musical"/>
    <x v="2"/>
    <d v="2014-12-16T22:32:09"/>
    <x v="3793"/>
    <x v="3793"/>
    <x v="379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x v="1"/>
    <n v="1433685354"/>
    <n v="1431093354"/>
    <b v="0"/>
    <n v="1"/>
    <b v="0"/>
    <s v="theater/musical"/>
    <n v="0.01"/>
    <n v="50"/>
    <x v="1"/>
    <s v="musical"/>
    <x v="2"/>
    <d v="2015-06-07T13:55:54"/>
    <x v="3794"/>
    <x v="3794"/>
    <x v="3794"/>
  </r>
  <r>
    <n v="3795"/>
    <s v="Duodeca"/>
    <s v="Poppin Productions are currently entering the development stage of their very first production -  &quot;Duodeca&quot;."/>
    <x v="20"/>
    <n v="10"/>
    <x v="2"/>
    <x v="1"/>
    <x v="1"/>
    <n v="1440801000"/>
    <n v="1437042490"/>
    <b v="0"/>
    <n v="2"/>
    <b v="0"/>
    <s v="theater/musical"/>
    <n v="1.6666666666666666E-2"/>
    <n v="5"/>
    <x v="1"/>
    <s v="musical"/>
    <x v="2"/>
    <d v="2015-08-28T22:30:00"/>
    <x v="3795"/>
    <x v="3795"/>
    <x v="3795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x v="0"/>
    <n v="1484354556"/>
    <n v="1479170556"/>
    <b v="0"/>
    <n v="1"/>
    <b v="0"/>
    <s v="theater/musical"/>
    <n v="4.4444444444444447E-5"/>
    <n v="1"/>
    <x v="1"/>
    <s v="musical"/>
    <x v="2"/>
    <d v="2017-01-14T00:42:36"/>
    <x v="3796"/>
    <x v="3796"/>
    <x v="379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x v="0"/>
    <n v="1429564165"/>
    <n v="1426972165"/>
    <b v="0"/>
    <n v="37"/>
    <b v="0"/>
    <s v="theater/musical"/>
    <n v="0.89666666666666661"/>
    <n v="145.40540540540542"/>
    <x v="1"/>
    <s v="musical"/>
    <x v="2"/>
    <d v="2015-04-20T21:09:25"/>
    <x v="3797"/>
    <x v="3797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x v="0"/>
    <n v="1407691248"/>
    <n v="1405099248"/>
    <b v="0"/>
    <n v="5"/>
    <b v="0"/>
    <s v="theater/musical"/>
    <n v="1.4642857142857143E-2"/>
    <n v="205"/>
    <x v="1"/>
    <s v="musical"/>
    <x v="2"/>
    <d v="2014-08-10T17:20:48"/>
    <x v="3798"/>
    <x v="3798"/>
    <x v="3798"/>
  </r>
  <r>
    <n v="3799"/>
    <s v="A Story Once Told"/>
    <s v="An original musical on it's way to the stage in Minneapolis, MN. Feel free to ask any questions."/>
    <x v="3"/>
    <n v="402"/>
    <x v="2"/>
    <x v="0"/>
    <x v="0"/>
    <n v="1457734843"/>
    <n v="1455142843"/>
    <b v="0"/>
    <n v="4"/>
    <b v="0"/>
    <s v="theater/musical"/>
    <n v="4.02E-2"/>
    <n v="100.5"/>
    <x v="1"/>
    <s v="musical"/>
    <x v="2"/>
    <d v="2016-03-11T22:20:43"/>
    <x v="3799"/>
    <x v="3799"/>
    <x v="3799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x v="0"/>
    <n v="1420952340"/>
    <n v="1418146883"/>
    <b v="0"/>
    <n v="16"/>
    <b v="0"/>
    <s v="theater/musical"/>
    <n v="4.0045454545454544E-2"/>
    <n v="55.0625"/>
    <x v="1"/>
    <s v="musical"/>
    <x v="2"/>
    <d v="2015-01-11T04:59:00"/>
    <x v="3800"/>
    <x v="3800"/>
    <x v="380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x v="0"/>
    <n v="1420215216"/>
    <n v="1417536816"/>
    <b v="0"/>
    <n v="9"/>
    <b v="0"/>
    <s v="theater/musical"/>
    <n v="8.5199999999999998E-2"/>
    <n v="47.333333333333336"/>
    <x v="1"/>
    <s v="musical"/>
    <x v="2"/>
    <d v="2015-01-02T16:13:36"/>
    <x v="3801"/>
    <x v="3801"/>
    <x v="3801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x v="0"/>
    <n v="1445482906"/>
    <n v="1442890906"/>
    <b v="0"/>
    <n v="0"/>
    <b v="0"/>
    <s v="theater/musical"/>
    <n v="0"/>
    <n v="0"/>
    <x v="1"/>
    <s v="musical"/>
    <x v="2"/>
    <d v="2015-10-22T03:01:46"/>
    <x v="3802"/>
    <x v="3802"/>
    <x v="3802"/>
  </r>
  <r>
    <n v="3803"/>
    <s v="Benjamin Button the Musical Concept Album"/>
    <s v="A fully orchestrated concept album of Benjamin Button the Musical!"/>
    <x v="14"/>
    <n v="2358"/>
    <x v="2"/>
    <x v="0"/>
    <x v="0"/>
    <n v="1457133568"/>
    <n v="1454541568"/>
    <b v="0"/>
    <n v="40"/>
    <b v="0"/>
    <s v="theater/musical"/>
    <n v="0.19650000000000001"/>
    <n v="58.95"/>
    <x v="1"/>
    <s v="musical"/>
    <x v="2"/>
    <d v="2016-03-04T23:19:28"/>
    <x v="3803"/>
    <x v="3803"/>
    <x v="3803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x v="0"/>
    <n v="1469948400"/>
    <n v="1465172024"/>
    <b v="0"/>
    <n v="0"/>
    <b v="0"/>
    <s v="theater/musical"/>
    <n v="0"/>
    <n v="0"/>
    <x v="1"/>
    <s v="musical"/>
    <x v="2"/>
    <d v="2016-07-31T07:00:00"/>
    <x v="3804"/>
    <x v="3804"/>
    <x v="3804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x v="0"/>
    <n v="1411852640"/>
    <n v="1406668640"/>
    <b v="0"/>
    <n v="2"/>
    <b v="0"/>
    <s v="theater/musical"/>
    <n v="2.0000000000000002E-5"/>
    <n v="1.5"/>
    <x v="1"/>
    <s v="musical"/>
    <x v="2"/>
    <d v="2014-09-27T21:17:20"/>
    <x v="3805"/>
    <x v="3805"/>
    <x v="3805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x v="2"/>
    <n v="1404022381"/>
    <n v="1402294381"/>
    <b v="0"/>
    <n v="1"/>
    <b v="0"/>
    <s v="theater/musical"/>
    <n v="6.6666666666666664E-4"/>
    <n v="5"/>
    <x v="1"/>
    <s v="musical"/>
    <x v="2"/>
    <d v="2014-06-29T06:13:01"/>
    <x v="3806"/>
    <x v="3806"/>
    <x v="3806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x v="0"/>
    <n v="1428097739"/>
    <n v="1427492939"/>
    <b v="0"/>
    <n v="9"/>
    <b v="0"/>
    <s v="theater/musical"/>
    <n v="0.30333333333333334"/>
    <n v="50.555555555555557"/>
    <x v="1"/>
    <s v="musical"/>
    <x v="2"/>
    <d v="2015-04-03T21:48:59"/>
    <x v="3807"/>
    <x v="3807"/>
    <x v="3807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x v="1"/>
    <n v="1429955619"/>
    <n v="1424775219"/>
    <b v="0"/>
    <n v="24"/>
    <b v="1"/>
    <s v="theater/plays"/>
    <n v="1"/>
    <n v="41.666666666666664"/>
    <x v="1"/>
    <s v="plays"/>
    <x v="0"/>
    <d v="2015-04-25T09:53:39"/>
    <x v="3808"/>
    <x v="3808"/>
    <x v="3808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x v="1"/>
    <n v="1406761200"/>
    <n v="1402403907"/>
    <b v="0"/>
    <n v="38"/>
    <b v="1"/>
    <s v="theater/plays"/>
    <n v="1.0125"/>
    <n v="53.289473684210527"/>
    <x v="1"/>
    <s v="plays"/>
    <x v="0"/>
    <d v="2014-07-30T23:00:00"/>
    <x v="3809"/>
    <x v="3809"/>
    <x v="3809"/>
  </r>
  <r>
    <n v="3810"/>
    <s v="Romeo &amp; Juliet"/>
    <s v="Theater students of UMass present a large-scale theater collaboration that will revolutionize the way you see Shakespeare."/>
    <x v="15"/>
    <n v="1826"/>
    <x v="0"/>
    <x v="0"/>
    <x v="0"/>
    <n v="1426965758"/>
    <n v="1424377358"/>
    <b v="0"/>
    <n v="26"/>
    <b v="1"/>
    <s v="theater/plays"/>
    <n v="1.2173333333333334"/>
    <n v="70.230769230769226"/>
    <x v="1"/>
    <s v="plays"/>
    <x v="0"/>
    <d v="2015-03-21T19:22:38"/>
    <x v="3810"/>
    <x v="3810"/>
    <x v="3810"/>
  </r>
  <r>
    <n v="3811"/>
    <s v="The Merchant of Venice"/>
    <s v="The University of Exeter Shakespeare Society is touring its acclaimed show The Merchant of Venice to Stratford-upon-Avon!"/>
    <x v="49"/>
    <n v="825"/>
    <x v="0"/>
    <x v="1"/>
    <x v="1"/>
    <n v="1464692400"/>
    <n v="1461769373"/>
    <b v="0"/>
    <n v="19"/>
    <b v="1"/>
    <s v="theater/plays"/>
    <n v="3.3"/>
    <n v="43.421052631578945"/>
    <x v="1"/>
    <s v="plays"/>
    <x v="0"/>
    <d v="2016-05-31T11:00:00"/>
    <x v="3811"/>
    <x v="3811"/>
    <x v="3811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x v="5"/>
    <n v="1433131140"/>
    <n v="1429120908"/>
    <b v="0"/>
    <n v="11"/>
    <b v="1"/>
    <s v="theater/plays"/>
    <n v="1.0954999999999999"/>
    <n v="199.18181818181819"/>
    <x v="1"/>
    <s v="plays"/>
    <x v="0"/>
    <d v="2015-06-01T03:59:00"/>
    <x v="3812"/>
    <x v="3812"/>
    <x v="3812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x v="0"/>
    <n v="1465940580"/>
    <n v="1462603021"/>
    <b v="0"/>
    <n v="27"/>
    <b v="1"/>
    <s v="theater/plays"/>
    <n v="1.0095190476190474"/>
    <n v="78.518148148148143"/>
    <x v="1"/>
    <s v="plays"/>
    <x v="0"/>
    <d v="2016-06-14T21:43:00"/>
    <x v="3813"/>
    <x v="3813"/>
    <x v="3813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x v="0"/>
    <n v="1427860740"/>
    <n v="1424727712"/>
    <b v="0"/>
    <n v="34"/>
    <b v="1"/>
    <s v="theater/plays"/>
    <n v="1.4013333333333333"/>
    <n v="61.823529411764703"/>
    <x v="1"/>
    <s v="plays"/>
    <x v="0"/>
    <d v="2015-04-01T03:59:00"/>
    <x v="3814"/>
    <x v="3814"/>
    <x v="3814"/>
  </r>
  <r>
    <n v="3815"/>
    <s v="The Canterbury Shakespeare Festival - first season"/>
    <s v="Come and help us make the Canterbury Shakespeare Festival a reality"/>
    <x v="28"/>
    <n v="1000.01"/>
    <x v="0"/>
    <x v="1"/>
    <x v="1"/>
    <n v="1440111600"/>
    <n v="1437545657"/>
    <b v="0"/>
    <n v="20"/>
    <b v="1"/>
    <s v="theater/plays"/>
    <n v="1.0000100000000001"/>
    <n v="50.000500000000002"/>
    <x v="1"/>
    <s v="plays"/>
    <x v="0"/>
    <d v="2015-08-20T23:00:00"/>
    <x v="3815"/>
    <x v="3815"/>
    <x v="3815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x v="0"/>
    <n v="1405614823"/>
    <n v="1403022823"/>
    <b v="0"/>
    <n v="37"/>
    <b v="1"/>
    <s v="theater/plays"/>
    <n v="1.19238"/>
    <n v="48.339729729729726"/>
    <x v="1"/>
    <s v="plays"/>
    <x v="0"/>
    <d v="2014-07-17T16:33:43"/>
    <x v="3816"/>
    <x v="3816"/>
    <x v="381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x v="0"/>
    <n v="1445659140"/>
    <n v="1444236216"/>
    <b v="0"/>
    <n v="20"/>
    <b v="1"/>
    <s v="theater/plays"/>
    <n v="1.0725"/>
    <n v="107.25"/>
    <x v="1"/>
    <s v="plays"/>
    <x v="0"/>
    <d v="2015-10-24T03:59:00"/>
    <x v="3817"/>
    <x v="3817"/>
    <x v="3817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x v="0"/>
    <n v="1426187582"/>
    <n v="1423599182"/>
    <b v="0"/>
    <n v="10"/>
    <b v="1"/>
    <s v="theater/plays"/>
    <n v="2.2799999999999998"/>
    <n v="57"/>
    <x v="1"/>
    <s v="plays"/>
    <x v="0"/>
    <d v="2015-03-12T19:13:02"/>
    <x v="3818"/>
    <x v="3818"/>
    <x v="3818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x v="0"/>
    <n v="1437166920"/>
    <n v="1435554104"/>
    <b v="0"/>
    <n v="26"/>
    <b v="1"/>
    <s v="theater/plays"/>
    <n v="1.0640000000000001"/>
    <n v="40.92307692307692"/>
    <x v="1"/>
    <s v="plays"/>
    <x v="0"/>
    <d v="2015-07-17T21:02:00"/>
    <x v="3819"/>
    <x v="3819"/>
    <x v="3819"/>
  </r>
  <r>
    <n v="3820"/>
    <s v="TUSENTACK THEATRE"/>
    <s v="Tusentack Theatre is a professional theatre company providing opportunities to adults who access Mental Health Services."/>
    <x v="43"/>
    <n v="430"/>
    <x v="0"/>
    <x v="1"/>
    <x v="1"/>
    <n v="1436110717"/>
    <n v="1433518717"/>
    <b v="0"/>
    <n v="20"/>
    <b v="1"/>
    <s v="theater/plays"/>
    <n v="1.4333333333333333"/>
    <n v="21.5"/>
    <x v="1"/>
    <s v="plays"/>
    <x v="0"/>
    <d v="2015-07-05T15:38:37"/>
    <x v="3820"/>
    <x v="3820"/>
    <x v="382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x v="0"/>
    <n v="1451881207"/>
    <n v="1449116407"/>
    <b v="0"/>
    <n v="46"/>
    <b v="1"/>
    <s v="theater/plays"/>
    <n v="1.0454285714285714"/>
    <n v="79.543478260869563"/>
    <x v="1"/>
    <s v="plays"/>
    <x v="0"/>
    <d v="2016-01-04T04:20:07"/>
    <x v="3821"/>
    <x v="3821"/>
    <x v="3821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x v="3"/>
    <n v="1453244340"/>
    <n v="1448136417"/>
    <b v="0"/>
    <n v="76"/>
    <b v="1"/>
    <s v="theater/plays"/>
    <n v="1.1002000000000001"/>
    <n v="72.381578947368425"/>
    <x v="1"/>
    <s v="plays"/>
    <x v="0"/>
    <d v="2016-01-19T22:59:00"/>
    <x v="3822"/>
    <x v="3822"/>
    <x v="3822"/>
  </r>
  <r>
    <n v="3823"/>
    <s v="FEED"/>
    <s v="Feed, a new play by Garrett Markgraf (based on the novel by M.T. Anderson), Directed by Anna Marck at Oakland University."/>
    <x v="30"/>
    <n v="2650"/>
    <x v="0"/>
    <x v="0"/>
    <x v="0"/>
    <n v="1437364740"/>
    <n v="1434405044"/>
    <b v="0"/>
    <n v="41"/>
    <b v="1"/>
    <s v="theater/plays"/>
    <n v="1.06"/>
    <n v="64.634146341463421"/>
    <x v="1"/>
    <s v="plays"/>
    <x v="0"/>
    <d v="2015-07-20T03:59:00"/>
    <x v="3823"/>
    <x v="3823"/>
    <x v="3823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x v="1"/>
    <n v="1470058860"/>
    <n v="1469026903"/>
    <b v="0"/>
    <n v="7"/>
    <b v="1"/>
    <s v="theater/plays"/>
    <n v="1.08"/>
    <n v="38.571428571428569"/>
    <x v="1"/>
    <s v="plays"/>
    <x v="0"/>
    <d v="2016-08-01T13:41:00"/>
    <x v="3824"/>
    <x v="3824"/>
    <x v="3824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x v="0"/>
    <n v="1434505214"/>
    <n v="1432690814"/>
    <b v="0"/>
    <n v="49"/>
    <b v="1"/>
    <s v="theater/plays"/>
    <n v="1.0542"/>
    <n v="107.57142857142857"/>
    <x v="1"/>
    <s v="plays"/>
    <x v="0"/>
    <d v="2015-06-17T01:40:14"/>
    <x v="3825"/>
    <x v="3825"/>
    <x v="3825"/>
  </r>
  <r>
    <n v="3826"/>
    <s v="DAY OF THE DOG by Blue Sparrow Theatre Company"/>
    <s v="This is the story about the Westons. One family who live with mental illness on a daily basis."/>
    <x v="20"/>
    <n v="715"/>
    <x v="0"/>
    <x v="1"/>
    <x v="1"/>
    <n v="1430993394"/>
    <n v="1428401394"/>
    <b v="0"/>
    <n v="26"/>
    <b v="1"/>
    <s v="theater/plays"/>
    <n v="1.1916666666666667"/>
    <n v="27.5"/>
    <x v="1"/>
    <s v="plays"/>
    <x v="0"/>
    <d v="2015-05-07T10:09:54"/>
    <x v="3826"/>
    <x v="3826"/>
    <x v="382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x v="1"/>
    <n v="1427414400"/>
    <n v="1422656201"/>
    <b v="0"/>
    <n v="65"/>
    <b v="1"/>
    <s v="theater/plays"/>
    <n v="1.5266666666666666"/>
    <n v="70.461538461538467"/>
    <x v="1"/>
    <s v="plays"/>
    <x v="0"/>
    <d v="2015-03-27T00:00:00"/>
    <x v="3827"/>
    <x v="3827"/>
    <x v="3827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x v="0"/>
    <n v="1420033187"/>
    <n v="1414845587"/>
    <b v="0"/>
    <n v="28"/>
    <b v="1"/>
    <s v="theater/plays"/>
    <n v="1"/>
    <n v="178.57142857142858"/>
    <x v="1"/>
    <s v="plays"/>
    <x v="0"/>
    <d v="2014-12-31T13:39:47"/>
    <x v="3828"/>
    <x v="3828"/>
    <x v="3828"/>
  </r>
  <r>
    <n v="3829"/>
    <s v="Returning Home."/>
    <s v="A play that illustrates the symptoms of PTSD, shows its effect on families, and demonstrates some of the difficulties of treating it."/>
    <x v="2"/>
    <n v="501"/>
    <x v="0"/>
    <x v="0"/>
    <x v="0"/>
    <n v="1472676371"/>
    <n v="1470948371"/>
    <b v="0"/>
    <n v="8"/>
    <b v="1"/>
    <s v="theater/plays"/>
    <n v="1.002"/>
    <n v="62.625"/>
    <x v="1"/>
    <s v="plays"/>
    <x v="0"/>
    <d v="2016-08-31T20:46:11"/>
    <x v="3829"/>
    <x v="3829"/>
    <x v="3829"/>
  </r>
  <r>
    <n v="3830"/>
    <s v="Run Away"/>
    <s v="The Aeon Theatre company is producing another original play by Parker Hale at the Manhattan Reportory Theatre"/>
    <x v="213"/>
    <n v="225"/>
    <x v="0"/>
    <x v="0"/>
    <x v="0"/>
    <n v="1464371211"/>
    <n v="1463161611"/>
    <b v="0"/>
    <n v="3"/>
    <b v="1"/>
    <s v="theater/plays"/>
    <n v="2.25"/>
    <n v="75"/>
    <x v="1"/>
    <s v="plays"/>
    <x v="0"/>
    <d v="2016-05-27T17:46:51"/>
    <x v="3830"/>
    <x v="3830"/>
    <x v="3830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x v="0"/>
    <n v="1415222545"/>
    <n v="1413404545"/>
    <b v="0"/>
    <n v="9"/>
    <b v="1"/>
    <s v="theater/plays"/>
    <n v="1.0602199999999999"/>
    <n v="58.901111111111113"/>
    <x v="1"/>
    <s v="plays"/>
    <x v="0"/>
    <d v="2014-11-05T21:22:25"/>
    <x v="3831"/>
    <x v="3831"/>
    <x v="3831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x v="0"/>
    <n v="1455936335"/>
    <n v="1452048335"/>
    <b v="0"/>
    <n v="9"/>
    <b v="1"/>
    <s v="theater/plays"/>
    <n v="1.0466666666666666"/>
    <n v="139.55555555555554"/>
    <x v="1"/>
    <s v="plays"/>
    <x v="0"/>
    <d v="2016-02-20T02:45:35"/>
    <x v="3832"/>
    <x v="3832"/>
    <x v="383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x v="5"/>
    <n v="1417460940"/>
    <n v="1416516972"/>
    <b v="0"/>
    <n v="20"/>
    <b v="1"/>
    <s v="theater/plays"/>
    <n v="1.1666666666666667"/>
    <n v="70"/>
    <x v="1"/>
    <s v="plays"/>
    <x v="0"/>
    <d v="2014-12-01T19:09:00"/>
    <x v="3833"/>
    <x v="3833"/>
    <x v="3833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x v="1"/>
    <n v="1434624067"/>
    <n v="1432032067"/>
    <b v="0"/>
    <n v="57"/>
    <b v="1"/>
    <s v="theater/plays"/>
    <n v="1.0903333333333334"/>
    <n v="57.385964912280699"/>
    <x v="1"/>
    <s v="plays"/>
    <x v="0"/>
    <d v="2015-06-18T10:41:07"/>
    <x v="3834"/>
    <x v="3834"/>
    <x v="3834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x v="1"/>
    <n v="1461278208"/>
    <n v="1459463808"/>
    <b v="0"/>
    <n v="8"/>
    <b v="1"/>
    <s v="theater/plays"/>
    <n v="1.6"/>
    <n v="40"/>
    <x v="1"/>
    <s v="plays"/>
    <x v="0"/>
    <d v="2016-04-21T22:36:48"/>
    <x v="3835"/>
    <x v="3835"/>
    <x v="3835"/>
  </r>
  <r>
    <n v="3836"/>
    <s v="Home (The Place Where My Stuff Resides)"/>
    <s v="&quot;The surveyor said the foundation was shaky&quot;. A woman finds what it means to rebuild her marriage."/>
    <x v="134"/>
    <n v="900"/>
    <x v="0"/>
    <x v="0"/>
    <x v="0"/>
    <n v="1470197340"/>
    <n v="1467497652"/>
    <b v="0"/>
    <n v="14"/>
    <b v="1"/>
    <s v="theater/plays"/>
    <n v="1.125"/>
    <n v="64.285714285714292"/>
    <x v="1"/>
    <s v="plays"/>
    <x v="0"/>
    <d v="2016-08-03T04:09:00"/>
    <x v="3836"/>
    <x v="3836"/>
    <x v="3836"/>
  </r>
  <r>
    <n v="3837"/>
    <s v="Farcical Elements Presents Boeing-Boeing"/>
    <s v="A high-flying French farce with the thrust of a well-tuned jet engine"/>
    <x v="13"/>
    <n v="2042"/>
    <x v="0"/>
    <x v="1"/>
    <x v="1"/>
    <n v="1435947758"/>
    <n v="1432837358"/>
    <b v="0"/>
    <n v="17"/>
    <b v="1"/>
    <s v="theater/plays"/>
    <n v="1.0209999999999999"/>
    <n v="120.11764705882354"/>
    <x v="1"/>
    <s v="plays"/>
    <x v="0"/>
    <d v="2015-07-03T18:22:38"/>
    <x v="3837"/>
    <x v="3837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x v="9"/>
    <n v="1432314209"/>
    <n v="1429722209"/>
    <b v="0"/>
    <n v="100"/>
    <b v="1"/>
    <s v="theater/plays"/>
    <n v="1.00824"/>
    <n v="1008.24"/>
    <x v="1"/>
    <s v="plays"/>
    <x v="0"/>
    <d v="2015-05-22T17:03:29"/>
    <x v="3838"/>
    <x v="3838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x v="0"/>
    <n v="1438226724"/>
    <n v="1433042724"/>
    <b v="0"/>
    <n v="32"/>
    <b v="1"/>
    <s v="theater/plays"/>
    <n v="1.0125"/>
    <n v="63.28125"/>
    <x v="1"/>
    <s v="plays"/>
    <x v="0"/>
    <d v="2015-07-30T03:25:24"/>
    <x v="3839"/>
    <x v="3839"/>
    <x v="3839"/>
  </r>
  <r>
    <n v="3840"/>
    <s v="Tonight I'll be April"/>
    <s v="A gritty play looking at a modern day relationship, highlighting issues of mental health and abuse suffered by men."/>
    <x v="332"/>
    <n v="65"/>
    <x v="0"/>
    <x v="1"/>
    <x v="1"/>
    <n v="1459180229"/>
    <n v="1457023829"/>
    <b v="0"/>
    <n v="3"/>
    <b v="1"/>
    <s v="theater/plays"/>
    <n v="65"/>
    <n v="21.666666666666668"/>
    <x v="1"/>
    <s v="plays"/>
    <x v="0"/>
    <d v="2016-03-28T15:50:29"/>
    <x v="3840"/>
    <x v="3840"/>
    <x v="3840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x v="0"/>
    <n v="1405882287"/>
    <n v="1400698287"/>
    <b v="1"/>
    <n v="34"/>
    <b v="0"/>
    <s v="theater/plays"/>
    <n v="8.72E-2"/>
    <n v="25.647058823529413"/>
    <x v="1"/>
    <s v="plays"/>
    <x v="2"/>
    <d v="2014-07-20T18:51:27"/>
    <x v="3841"/>
    <x v="3841"/>
    <x v="3841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x v="1"/>
    <n v="1399809052"/>
    <n v="1397217052"/>
    <b v="1"/>
    <n v="23"/>
    <b v="0"/>
    <s v="theater/plays"/>
    <n v="0.21940000000000001"/>
    <n v="47.695652173913047"/>
    <x v="1"/>
    <s v="plays"/>
    <x v="2"/>
    <d v="2014-05-11T11:50:52"/>
    <x v="3842"/>
    <x v="3842"/>
    <x v="3842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x v="0"/>
    <n v="1401587064"/>
    <n v="1399427064"/>
    <b v="1"/>
    <n v="19"/>
    <b v="0"/>
    <s v="theater/plays"/>
    <n v="0.21299999999999999"/>
    <n v="56.05263157894737"/>
    <x v="1"/>
    <s v="plays"/>
    <x v="2"/>
    <d v="2014-06-01T01:44:24"/>
    <x v="3843"/>
    <x v="3843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x v="0"/>
    <n v="1401778740"/>
    <n v="1399474134"/>
    <b v="1"/>
    <n v="50"/>
    <b v="0"/>
    <s v="theater/plays"/>
    <n v="0.41489795918367345"/>
    <n v="81.319999999999993"/>
    <x v="1"/>
    <s v="plays"/>
    <x v="2"/>
    <d v="2014-06-03T06:59:00"/>
    <x v="3844"/>
    <x v="3844"/>
    <x v="3844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x v="0"/>
    <n v="1443711774"/>
    <n v="1441119774"/>
    <b v="1"/>
    <n v="12"/>
    <b v="0"/>
    <s v="theater/plays"/>
    <n v="2.1049999999999999E-2"/>
    <n v="70.166666666666671"/>
    <x v="1"/>
    <s v="plays"/>
    <x v="2"/>
    <d v="2015-10-01T15:02:54"/>
    <x v="3845"/>
    <x v="3845"/>
    <x v="3845"/>
  </r>
  <r>
    <n v="3846"/>
    <s v="My Insane Shakespeare"/>
    <s v="My Insane Shakespeare. An original play by Arthur Elbakyan premiering October 13th at United Solo, New York City."/>
    <x v="39"/>
    <n v="189"/>
    <x v="2"/>
    <x v="0"/>
    <x v="0"/>
    <n v="1412405940"/>
    <n v="1409721542"/>
    <b v="1"/>
    <n v="8"/>
    <b v="0"/>
    <s v="theater/plays"/>
    <n v="2.7E-2"/>
    <n v="23.625"/>
    <x v="1"/>
    <s v="plays"/>
    <x v="2"/>
    <d v="2014-10-04T06:59:00"/>
    <x v="3846"/>
    <x v="3846"/>
    <x v="3846"/>
  </r>
  <r>
    <n v="3847"/>
    <s v="Madame X"/>
    <s v="The production of the original play &quot;Madame X&quot; by Amanda Davison. Inspired by the painting by John Singer Sargent."/>
    <x v="124"/>
    <n v="1697"/>
    <x v="2"/>
    <x v="0"/>
    <x v="0"/>
    <n v="1437283391"/>
    <n v="1433395391"/>
    <b v="1"/>
    <n v="9"/>
    <b v="0"/>
    <s v="theater/plays"/>
    <n v="0.16161904761904761"/>
    <n v="188.55555555555554"/>
    <x v="1"/>
    <s v="plays"/>
    <x v="2"/>
    <d v="2015-07-19T05:23:11"/>
    <x v="3847"/>
    <x v="3847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x v="0"/>
    <n v="1445196989"/>
    <n v="1442604989"/>
    <b v="1"/>
    <n v="43"/>
    <b v="0"/>
    <s v="theater/plays"/>
    <n v="0.16376923076923078"/>
    <n v="49.511627906976742"/>
    <x v="1"/>
    <s v="plays"/>
    <x v="2"/>
    <d v="2015-10-18T19:36:29"/>
    <x v="3848"/>
    <x v="3848"/>
    <x v="3848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x v="3"/>
    <n v="1434047084"/>
    <n v="1431455084"/>
    <b v="1"/>
    <n v="28"/>
    <b v="0"/>
    <s v="theater/plays"/>
    <n v="7.0433333333333334E-2"/>
    <n v="75.464285714285708"/>
    <x v="1"/>
    <s v="plays"/>
    <x v="2"/>
    <d v="2015-06-11T18:24:44"/>
    <x v="3849"/>
    <x v="3849"/>
    <x v="3849"/>
  </r>
  <r>
    <n v="3850"/>
    <s v="The Vagina Monologues 2015"/>
    <s v="V-Day is a global activist movement to end violence against women and girls."/>
    <x v="28"/>
    <n v="38"/>
    <x v="2"/>
    <x v="0"/>
    <x v="0"/>
    <n v="1420081143"/>
    <n v="1417489143"/>
    <b v="1"/>
    <n v="4"/>
    <b v="0"/>
    <s v="theater/plays"/>
    <n v="3.7999999999999999E-2"/>
    <n v="9.5"/>
    <x v="1"/>
    <s v="plays"/>
    <x v="2"/>
    <d v="2015-01-01T02:59:03"/>
    <x v="3850"/>
    <x v="3850"/>
    <x v="3850"/>
  </r>
  <r>
    <n v="3851"/>
    <s v="Waving Goodbye"/>
    <s v="A play about the horrible choices we have to make every day. Should we take a risk, or take the road most travelled?"/>
    <x v="30"/>
    <n v="852"/>
    <x v="2"/>
    <x v="1"/>
    <x v="1"/>
    <n v="1437129179"/>
    <n v="1434537179"/>
    <b v="1"/>
    <n v="24"/>
    <b v="0"/>
    <s v="theater/plays"/>
    <n v="0.34079999999999999"/>
    <n v="35.5"/>
    <x v="1"/>
    <s v="plays"/>
    <x v="2"/>
    <d v="2015-07-17T10:32:59"/>
    <x v="3851"/>
    <x v="3851"/>
    <x v="3851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x v="0"/>
    <n v="1427427276"/>
    <n v="1425270876"/>
    <b v="0"/>
    <n v="2"/>
    <b v="0"/>
    <s v="theater/plays"/>
    <n v="2E-3"/>
    <n v="10"/>
    <x v="1"/>
    <s v="plays"/>
    <x v="2"/>
    <d v="2015-03-27T03:34:36"/>
    <x v="3852"/>
    <x v="3852"/>
    <x v="3852"/>
  </r>
  <r>
    <n v="3853"/>
    <s v="The Original Laughter Therapist"/>
    <s v="A dose of One-woman &quot;Dramedy&quot; to cure those daily blues is just what the doctor ordered!"/>
    <x v="57"/>
    <n v="26"/>
    <x v="2"/>
    <x v="0"/>
    <x v="0"/>
    <n v="1409602178"/>
    <n v="1406578178"/>
    <b v="0"/>
    <n v="2"/>
    <b v="0"/>
    <s v="theater/plays"/>
    <n v="2.5999999999999998E-4"/>
    <n v="13"/>
    <x v="1"/>
    <s v="plays"/>
    <x v="2"/>
    <d v="2014-09-01T20:09:38"/>
    <x v="3853"/>
    <x v="3853"/>
    <x v="3853"/>
  </r>
  <r>
    <n v="3854"/>
    <s v="The Case Of Soghomon Tehlirian"/>
    <s v="A play dedicated to the 100th anniversary of the Armenian Genocide."/>
    <x v="34"/>
    <n v="1788"/>
    <x v="2"/>
    <x v="0"/>
    <x v="0"/>
    <n v="1431206058"/>
    <n v="1428614058"/>
    <b v="0"/>
    <n v="20"/>
    <b v="0"/>
    <s v="theater/plays"/>
    <n v="0.16254545454545455"/>
    <n v="89.4"/>
    <x v="1"/>
    <s v="plays"/>
    <x v="2"/>
    <d v="2015-05-09T21:14:18"/>
    <x v="3854"/>
    <x v="3854"/>
    <x v="3854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x v="0"/>
    <n v="1427408271"/>
    <n v="1424819871"/>
    <b v="0"/>
    <n v="1"/>
    <b v="0"/>
    <s v="theater/plays"/>
    <n v="2.5000000000000001E-2"/>
    <n v="25"/>
    <x v="1"/>
    <s v="plays"/>
    <x v="2"/>
    <d v="2015-03-26T22:17:51"/>
    <x v="3855"/>
    <x v="3855"/>
    <x v="3855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x v="0"/>
    <n v="1425833403"/>
    <n v="1423245003"/>
    <b v="0"/>
    <n v="1"/>
    <b v="0"/>
    <s v="theater/plays"/>
    <n v="2.0000000000000001E-4"/>
    <n v="1"/>
    <x v="1"/>
    <s v="plays"/>
    <x v="2"/>
    <d v="2015-03-08T16:50:03"/>
    <x v="3856"/>
    <x v="3856"/>
    <x v="3856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x v="0"/>
    <n v="1406913120"/>
    <n v="1404927690"/>
    <b v="0"/>
    <n v="4"/>
    <b v="0"/>
    <s v="theater/plays"/>
    <n v="5.1999999999999998E-2"/>
    <n v="65"/>
    <x v="1"/>
    <s v="plays"/>
    <x v="2"/>
    <d v="2014-08-01T17:12:00"/>
    <x v="3857"/>
    <x v="3857"/>
    <x v="3857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x v="1"/>
    <n v="1432328400"/>
    <n v="1430734844"/>
    <b v="0"/>
    <n v="1"/>
    <b v="0"/>
    <s v="theater/plays"/>
    <n v="0.02"/>
    <n v="10"/>
    <x v="1"/>
    <s v="plays"/>
    <x v="2"/>
    <d v="2015-05-22T21:00:00"/>
    <x v="3858"/>
    <x v="3858"/>
    <x v="3858"/>
  </r>
  <r>
    <n v="3859"/>
    <s v="What Dreams Were Made Of"/>
    <s v="This is a play that will have each and everyone that sees it thinking about the dreams they had growing up. It's a dramady"/>
    <x v="30"/>
    <n v="1"/>
    <x v="2"/>
    <x v="0"/>
    <x v="0"/>
    <n v="1403730000"/>
    <n v="1401485207"/>
    <b v="0"/>
    <n v="1"/>
    <b v="0"/>
    <s v="theater/plays"/>
    <n v="4.0000000000000002E-4"/>
    <n v="1"/>
    <x v="1"/>
    <s v="plays"/>
    <x v="2"/>
    <d v="2014-06-25T21:00:00"/>
    <x v="3859"/>
    <x v="3859"/>
    <x v="3859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x v="0"/>
    <n v="1407858710"/>
    <n v="1405266710"/>
    <b v="0"/>
    <n v="13"/>
    <b v="0"/>
    <s v="theater/plays"/>
    <n v="0.17666666666666667"/>
    <n v="81.538461538461533"/>
    <x v="1"/>
    <s v="plays"/>
    <x v="2"/>
    <d v="2014-08-12T15:51:50"/>
    <x v="3860"/>
    <x v="3860"/>
    <x v="3860"/>
  </r>
  <r>
    <n v="3861"/>
    <s v="READY OR NOT HERE I COME"/>
    <s v="THE COMING OF THE LORD!"/>
    <x v="13"/>
    <n v="100"/>
    <x v="2"/>
    <x v="0"/>
    <x v="0"/>
    <n v="1415828820"/>
    <n v="1412258977"/>
    <b v="0"/>
    <n v="1"/>
    <b v="0"/>
    <s v="theater/plays"/>
    <n v="0.05"/>
    <n v="100"/>
    <x v="1"/>
    <s v="plays"/>
    <x v="2"/>
    <d v="2014-11-12T21:47:00"/>
    <x v="3861"/>
    <x v="3861"/>
    <x v="3861"/>
  </r>
  <r>
    <n v="3862"/>
    <s v="The Container Play"/>
    <s v="The hit immersive theatre experience of England comes to Corpus Christi!"/>
    <x v="51"/>
    <n v="1"/>
    <x v="2"/>
    <x v="0"/>
    <x v="0"/>
    <n v="1473699540"/>
    <n v="1472451356"/>
    <b v="0"/>
    <n v="1"/>
    <b v="0"/>
    <s v="theater/plays"/>
    <n v="1.3333333333333334E-4"/>
    <n v="1"/>
    <x v="1"/>
    <s v="plays"/>
    <x v="2"/>
    <d v="2016-09-12T16:59:00"/>
    <x v="3862"/>
    <x v="3862"/>
    <x v="3862"/>
  </r>
  <r>
    <n v="3863"/>
    <s v="Umma Yemaya"/>
    <s v="Umma Yemaya is  a play that examines the challenges of unconventional love. The Lady  and the Artist create their own world for love."/>
    <x v="12"/>
    <n v="0"/>
    <x v="2"/>
    <x v="0"/>
    <x v="0"/>
    <n v="1446739905"/>
    <n v="1441552305"/>
    <b v="0"/>
    <n v="0"/>
    <b v="0"/>
    <s v="theater/plays"/>
    <n v="0"/>
    <n v="0"/>
    <x v="1"/>
    <s v="plays"/>
    <x v="2"/>
    <d v="2015-11-05T16:11:45"/>
    <x v="3863"/>
    <x v="3863"/>
    <x v="3863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x v="0"/>
    <n v="1447799054"/>
    <n v="1445203454"/>
    <b v="0"/>
    <n v="3"/>
    <b v="0"/>
    <s v="theater/plays"/>
    <n v="1.2E-2"/>
    <n v="20"/>
    <x v="1"/>
    <s v="plays"/>
    <x v="2"/>
    <d v="2015-11-17T22:24:14"/>
    <x v="3864"/>
    <x v="3864"/>
    <x v="3864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x v="5"/>
    <n v="1409376600"/>
    <n v="1405957098"/>
    <b v="0"/>
    <n v="14"/>
    <b v="0"/>
    <s v="theater/plays"/>
    <n v="0.26937422295897223"/>
    <n v="46.428571428571431"/>
    <x v="1"/>
    <s v="plays"/>
    <x v="2"/>
    <d v="2014-08-30T05:30:00"/>
    <x v="3865"/>
    <x v="3865"/>
    <x v="3865"/>
  </r>
  <r>
    <n v="3866"/>
    <s v="a feminine ending, brought to you by the East End Theatre Co"/>
    <s v="A funny, moving, witty piece about a girl, her oboe, and her dreams."/>
    <x v="13"/>
    <n v="11"/>
    <x v="2"/>
    <x v="0"/>
    <x v="0"/>
    <n v="1458703740"/>
    <n v="1454453021"/>
    <b v="0"/>
    <n v="2"/>
    <b v="0"/>
    <s v="theater/plays"/>
    <n v="5.4999999999999997E-3"/>
    <n v="5.5"/>
    <x v="1"/>
    <s v="plays"/>
    <x v="2"/>
    <d v="2016-03-23T03:29:00"/>
    <x v="3866"/>
    <x v="3866"/>
    <x v="386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x v="0"/>
    <n v="1466278339"/>
    <n v="1463686339"/>
    <b v="0"/>
    <n v="5"/>
    <b v="0"/>
    <s v="theater/plays"/>
    <n v="0.1255"/>
    <n v="50.2"/>
    <x v="1"/>
    <s v="plays"/>
    <x v="2"/>
    <d v="2016-06-18T19:32:19"/>
    <x v="3867"/>
    <x v="3867"/>
    <x v="3867"/>
  </r>
  <r>
    <n v="3868"/>
    <s v="1000 words (Canceled)"/>
    <s v="New collection of music by Scott Evan Davis!"/>
    <x v="10"/>
    <n v="10"/>
    <x v="1"/>
    <x v="1"/>
    <x v="1"/>
    <n v="1410191405"/>
    <n v="1408031405"/>
    <b v="0"/>
    <n v="1"/>
    <b v="0"/>
    <s v="theater/musical"/>
    <n v="2E-3"/>
    <n v="10"/>
    <x v="1"/>
    <s v="musical"/>
    <x v="1"/>
    <d v="2014-09-08T15:50:05"/>
    <x v="3868"/>
    <x v="3868"/>
    <x v="3868"/>
  </r>
  <r>
    <n v="3869"/>
    <s v="The Masturbation Musical (Canceled)"/>
    <s v="A Musical about 3 women who pursue their Pleasure and end up finding themselves."/>
    <x v="426"/>
    <n v="452"/>
    <x v="1"/>
    <x v="0"/>
    <x v="0"/>
    <n v="1426302660"/>
    <n v="1423761792"/>
    <b v="0"/>
    <n v="15"/>
    <b v="0"/>
    <s v="theater/musical"/>
    <n v="3.44748684310884E-2"/>
    <n v="30.133333333333333"/>
    <x v="1"/>
    <s v="musical"/>
    <x v="1"/>
    <d v="2015-03-14T03:11:00"/>
    <x v="3869"/>
    <x v="3869"/>
    <x v="3869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x v="0"/>
    <n v="1404360478"/>
    <n v="1401768478"/>
    <b v="0"/>
    <n v="10"/>
    <b v="0"/>
    <s v="theater/musical"/>
    <n v="0.15"/>
    <n v="150"/>
    <x v="1"/>
    <s v="musical"/>
    <x v="1"/>
    <d v="2014-07-03T04:07:58"/>
    <x v="3870"/>
    <x v="3870"/>
    <x v="3870"/>
  </r>
  <r>
    <n v="3871"/>
    <s v="Pocket Monsters: A Musical Parody (Canceled)"/>
    <s v="Our musical is finally ready to come to life, and we're raising funds to help make that happen!"/>
    <x v="15"/>
    <n v="40"/>
    <x v="1"/>
    <x v="0"/>
    <x v="0"/>
    <n v="1490809450"/>
    <n v="1485629050"/>
    <b v="0"/>
    <n v="3"/>
    <b v="0"/>
    <s v="theater/musical"/>
    <n v="2.6666666666666668E-2"/>
    <n v="13.333333333333334"/>
    <x v="1"/>
    <s v="musical"/>
    <x v="1"/>
    <d v="2017-03-29T17:44:10"/>
    <x v="3871"/>
    <x v="3871"/>
    <x v="3871"/>
  </r>
  <r>
    <n v="3872"/>
    <s v="Shining Star Players (Canceled)"/>
    <s v="We are a brand new theatrical teen production company, and we need enough money to put on our first musical production."/>
    <x v="36"/>
    <n v="0"/>
    <x v="1"/>
    <x v="0"/>
    <x v="0"/>
    <n v="1439522996"/>
    <n v="1435202996"/>
    <b v="0"/>
    <n v="0"/>
    <b v="0"/>
    <s v="theater/musical"/>
    <n v="0"/>
    <n v="0"/>
    <x v="1"/>
    <s v="musical"/>
    <x v="1"/>
    <d v="2015-08-14T03:29:56"/>
    <x v="3872"/>
    <x v="3872"/>
    <x v="3872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x v="0"/>
    <n v="1444322535"/>
    <n v="1441730535"/>
    <b v="0"/>
    <n v="0"/>
    <b v="0"/>
    <s v="theater/musical"/>
    <n v="0"/>
    <n v="0"/>
    <x v="1"/>
    <s v="musical"/>
    <x v="1"/>
    <d v="2015-10-08T16:42:15"/>
    <x v="3873"/>
    <x v="3873"/>
    <x v="3873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x v="4"/>
    <n v="1422061200"/>
    <n v="1420244622"/>
    <b v="0"/>
    <n v="0"/>
    <b v="0"/>
    <s v="theater/musical"/>
    <n v="0"/>
    <n v="0"/>
    <x v="1"/>
    <s v="musical"/>
    <x v="1"/>
    <d v="2015-01-24T01:00:00"/>
    <x v="3874"/>
    <x v="3874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x v="7"/>
    <n v="1472896800"/>
    <n v="1472804365"/>
    <b v="0"/>
    <n v="0"/>
    <b v="0"/>
    <s v="theater/musical"/>
    <n v="0"/>
    <n v="0"/>
    <x v="1"/>
    <s v="musical"/>
    <x v="1"/>
    <d v="2016-09-03T10:00:00"/>
    <x v="3875"/>
    <x v="3875"/>
    <x v="3875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x v="1"/>
    <n v="1454425128"/>
    <n v="1451833128"/>
    <b v="0"/>
    <n v="46"/>
    <b v="0"/>
    <s v="theater/musical"/>
    <n v="0.52794871794871789"/>
    <n v="44.760869565217391"/>
    <x v="1"/>
    <s v="musical"/>
    <x v="1"/>
    <d v="2016-02-02T14:58:48"/>
    <x v="3876"/>
    <x v="3876"/>
    <x v="3876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x v="0"/>
    <n v="1481213752"/>
    <n v="1478621752"/>
    <b v="0"/>
    <n v="14"/>
    <b v="0"/>
    <s v="theater/musical"/>
    <n v="4.9639999999999997E-2"/>
    <n v="88.642857142857139"/>
    <x v="1"/>
    <s v="musical"/>
    <x v="1"/>
    <d v="2016-12-08T16:15:52"/>
    <x v="3877"/>
    <x v="3877"/>
    <x v="3877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x v="0"/>
    <n v="1435636740"/>
    <n v="1433014746"/>
    <b v="0"/>
    <n v="1"/>
    <b v="0"/>
    <s v="theater/musical"/>
    <n v="5.5555555555555556E-4"/>
    <n v="10"/>
    <x v="1"/>
    <s v="musical"/>
    <x v="1"/>
    <d v="2015-06-30T03:59:00"/>
    <x v="3878"/>
    <x v="3878"/>
    <x v="3878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x v="1"/>
    <n v="1422218396"/>
    <n v="1419626396"/>
    <b v="0"/>
    <n v="0"/>
    <b v="0"/>
    <s v="theater/musical"/>
    <n v="0"/>
    <n v="0"/>
    <x v="1"/>
    <s v="musical"/>
    <x v="1"/>
    <d v="2015-01-25T20:39:56"/>
    <x v="3879"/>
    <x v="3879"/>
    <x v="3879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x v="1"/>
    <n v="1406761200"/>
    <n v="1403724820"/>
    <b v="0"/>
    <n v="17"/>
    <b v="0"/>
    <s v="theater/musical"/>
    <n v="0.13066666666666665"/>
    <n v="57.647058823529413"/>
    <x v="1"/>
    <s v="musical"/>
    <x v="1"/>
    <d v="2014-07-30T23:00:00"/>
    <x v="3880"/>
    <x v="3880"/>
    <x v="3880"/>
  </r>
  <r>
    <n v="3881"/>
    <s v="My Real Mother's Name is... (Canceled)"/>
    <s v="A musical journey coming to the Blue Venue at the 2017 Orlando Fringe Festival!"/>
    <x v="2"/>
    <n v="25"/>
    <x v="1"/>
    <x v="0"/>
    <x v="0"/>
    <n v="1487550399"/>
    <n v="1484958399"/>
    <b v="0"/>
    <n v="1"/>
    <b v="0"/>
    <s v="theater/musical"/>
    <n v="0.05"/>
    <n v="25"/>
    <x v="1"/>
    <s v="musical"/>
    <x v="1"/>
    <d v="2017-02-20T00:26:39"/>
    <x v="3881"/>
    <x v="3881"/>
    <x v="388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x v="2"/>
    <n v="1454281380"/>
    <n v="1451950570"/>
    <b v="0"/>
    <n v="0"/>
    <b v="0"/>
    <s v="theater/musical"/>
    <n v="0"/>
    <n v="0"/>
    <x v="1"/>
    <s v="musical"/>
    <x v="1"/>
    <d v="2016-01-31T23:03:00"/>
    <x v="3882"/>
    <x v="3882"/>
    <x v="388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x v="1"/>
    <n v="1409668069"/>
    <n v="1407076069"/>
    <b v="0"/>
    <n v="0"/>
    <b v="0"/>
    <s v="theater/musical"/>
    <n v="0"/>
    <n v="0"/>
    <x v="1"/>
    <s v="musical"/>
    <x v="1"/>
    <d v="2014-09-02T14:27:49"/>
    <x v="3883"/>
    <x v="3883"/>
    <x v="3883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x v="0"/>
    <n v="1427479192"/>
    <n v="1425322792"/>
    <b v="0"/>
    <n v="0"/>
    <b v="0"/>
    <s v="theater/musical"/>
    <n v="0"/>
    <n v="0"/>
    <x v="1"/>
    <s v="musical"/>
    <x v="1"/>
    <d v="2015-03-27T17:59:52"/>
    <x v="3884"/>
    <x v="3884"/>
    <x v="3884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x v="0"/>
    <n v="1462834191"/>
    <n v="1460242191"/>
    <b v="0"/>
    <n v="0"/>
    <b v="0"/>
    <s v="theater/musical"/>
    <n v="0"/>
    <n v="0"/>
    <x v="1"/>
    <s v="musical"/>
    <x v="1"/>
    <d v="2016-05-09T22:49:51"/>
    <x v="3885"/>
    <x v="3885"/>
    <x v="3885"/>
  </r>
  <r>
    <n v="3886"/>
    <s v="a (Canceled)"/>
    <n v="1"/>
    <x v="3"/>
    <n v="0"/>
    <x v="1"/>
    <x v="2"/>
    <x v="2"/>
    <n v="1418275702"/>
    <n v="1415683702"/>
    <b v="0"/>
    <n v="0"/>
    <b v="0"/>
    <s v="theater/musical"/>
    <n v="0"/>
    <n v="0"/>
    <x v="1"/>
    <s v="musical"/>
    <x v="1"/>
    <d v="2014-12-11T05:28:22"/>
    <x v="3886"/>
    <x v="3886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x v="0"/>
    <n v="1430517600"/>
    <n v="1426538129"/>
    <b v="0"/>
    <n v="2"/>
    <b v="0"/>
    <s v="theater/musical"/>
    <n v="1.7500000000000002E-2"/>
    <n v="17.5"/>
    <x v="1"/>
    <s v="musical"/>
    <x v="1"/>
    <d v="2015-05-01T22:00:00"/>
    <x v="3887"/>
    <x v="3887"/>
    <x v="3887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x v="1"/>
    <n v="1488114358"/>
    <n v="1485522358"/>
    <b v="0"/>
    <n v="14"/>
    <b v="0"/>
    <s v="theater/plays"/>
    <n v="0.27100000000000002"/>
    <n v="38.714285714285715"/>
    <x v="1"/>
    <s v="plays"/>
    <x v="2"/>
    <d v="2017-02-26T13:05:58"/>
    <x v="3888"/>
    <x v="3888"/>
    <x v="3888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x v="0"/>
    <n v="1420413960"/>
    <n v="1417651630"/>
    <b v="0"/>
    <n v="9"/>
    <b v="0"/>
    <s v="theater/plays"/>
    <n v="1.4749999999999999E-2"/>
    <n v="13.111111111111111"/>
    <x v="1"/>
    <s v="plays"/>
    <x v="2"/>
    <d v="2015-01-04T23:26:00"/>
    <x v="3889"/>
    <x v="3889"/>
    <x v="3889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x v="0"/>
    <n v="1439662344"/>
    <n v="1434478344"/>
    <b v="0"/>
    <n v="8"/>
    <b v="0"/>
    <s v="theater/plays"/>
    <n v="0.16826666666666668"/>
    <n v="315.5"/>
    <x v="1"/>
    <s v="plays"/>
    <x v="2"/>
    <d v="2015-08-15T18:12:24"/>
    <x v="3890"/>
    <x v="3890"/>
    <x v="3890"/>
  </r>
  <r>
    <n v="3891"/>
    <s v="Out of the Box: A Mime Story"/>
    <s v="A comedy about a mime who dreams of becoming a stand up comedian."/>
    <x v="134"/>
    <n v="260"/>
    <x v="2"/>
    <x v="0"/>
    <x v="0"/>
    <n v="1427086740"/>
    <n v="1424488244"/>
    <b v="0"/>
    <n v="7"/>
    <b v="0"/>
    <s v="theater/plays"/>
    <n v="0.32500000000000001"/>
    <n v="37.142857142857146"/>
    <x v="1"/>
    <s v="plays"/>
    <x v="2"/>
    <d v="2015-03-23T04:59:00"/>
    <x v="3891"/>
    <x v="3891"/>
    <x v="3891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x v="0"/>
    <n v="1408863600"/>
    <n v="1408203557"/>
    <b v="0"/>
    <n v="0"/>
    <b v="0"/>
    <s v="theater/plays"/>
    <n v="0"/>
    <n v="0"/>
    <x v="1"/>
    <s v="plays"/>
    <x v="2"/>
    <d v="2014-08-24T07:00:00"/>
    <x v="3892"/>
    <x v="3892"/>
    <x v="3892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x v="0"/>
    <n v="1404194400"/>
    <n v="1400600840"/>
    <b v="0"/>
    <n v="84"/>
    <b v="0"/>
    <s v="theater/plays"/>
    <n v="0.2155"/>
    <n v="128.27380952380952"/>
    <x v="1"/>
    <s v="plays"/>
    <x v="2"/>
    <d v="2014-07-01T06:00:00"/>
    <x v="3893"/>
    <x v="3893"/>
    <x v="389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x v="0"/>
    <n v="1481000340"/>
    <n v="1478386812"/>
    <b v="0"/>
    <n v="11"/>
    <b v="0"/>
    <s v="theater/plays"/>
    <n v="3.4666666666666665E-2"/>
    <n v="47.272727272727273"/>
    <x v="1"/>
    <s v="plays"/>
    <x v="2"/>
    <d v="2016-12-06T04:59:00"/>
    <x v="3894"/>
    <x v="3894"/>
    <x v="3894"/>
  </r>
  <r>
    <n v="3895"/>
    <s v="Vestige"/>
    <s v="A Transgender makeup artist calls into question the loyalty of her best friend in a 1980's circus while dealing with her dying mother."/>
    <x v="28"/>
    <n v="50"/>
    <x v="2"/>
    <x v="0"/>
    <x v="0"/>
    <n v="1425103218"/>
    <n v="1422424818"/>
    <b v="0"/>
    <n v="1"/>
    <b v="0"/>
    <s v="theater/plays"/>
    <n v="0.05"/>
    <n v="50"/>
    <x v="1"/>
    <s v="plays"/>
    <x v="2"/>
    <d v="2015-02-28T06:00:18"/>
    <x v="3895"/>
    <x v="3895"/>
    <x v="3895"/>
  </r>
  <r>
    <n v="3896"/>
    <s v="Yorick and Company"/>
    <s v="Yorick and Co. is a comedy about a struggling theatre company whose mysterious benefactor starts haunting the show!"/>
    <x v="183"/>
    <n v="170"/>
    <x v="2"/>
    <x v="0"/>
    <x v="0"/>
    <n v="1402979778"/>
    <n v="1401770178"/>
    <b v="0"/>
    <n v="4"/>
    <b v="0"/>
    <s v="theater/plays"/>
    <n v="0.10625"/>
    <n v="42.5"/>
    <x v="1"/>
    <s v="plays"/>
    <x v="2"/>
    <d v="2014-06-17T04:36:18"/>
    <x v="3896"/>
    <x v="3896"/>
    <x v="389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x v="4"/>
    <n v="1420750683"/>
    <n v="1418158683"/>
    <b v="0"/>
    <n v="10"/>
    <b v="0"/>
    <s v="theater/plays"/>
    <n v="0.17599999999999999"/>
    <n v="44"/>
    <x v="1"/>
    <s v="plays"/>
    <x v="2"/>
    <d v="2015-01-08T20:58:03"/>
    <x v="3897"/>
    <x v="3897"/>
    <x v="3897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x v="1"/>
    <n v="1439827200"/>
    <n v="1436355270"/>
    <b v="0"/>
    <n v="16"/>
    <b v="0"/>
    <s v="theater/plays"/>
    <n v="0.3256"/>
    <n v="50.875"/>
    <x v="1"/>
    <s v="plays"/>
    <x v="2"/>
    <d v="2015-08-17T16:00:00"/>
    <x v="3898"/>
    <x v="3898"/>
    <x v="3898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x v="0"/>
    <n v="1407868561"/>
    <n v="1406140561"/>
    <b v="0"/>
    <n v="2"/>
    <b v="0"/>
    <s v="theater/plays"/>
    <n v="1.2500000000000001E-2"/>
    <n v="62.5"/>
    <x v="1"/>
    <s v="plays"/>
    <x v="2"/>
    <d v="2014-08-12T18:36:01"/>
    <x v="3899"/>
    <x v="3899"/>
    <x v="3899"/>
  </r>
  <r>
    <n v="3900"/>
    <s v="HUB Theatre Group presents John Logan's RED"/>
    <s v="HUB Theatre Group collaborates with local artists to present John Logan's RED to the community."/>
    <x v="30"/>
    <n v="135"/>
    <x v="2"/>
    <x v="0"/>
    <x v="0"/>
    <n v="1433988791"/>
    <n v="1431396791"/>
    <b v="0"/>
    <n v="5"/>
    <b v="0"/>
    <s v="theater/plays"/>
    <n v="5.3999999999999999E-2"/>
    <n v="27"/>
    <x v="1"/>
    <s v="plays"/>
    <x v="2"/>
    <d v="2015-06-11T02:13:11"/>
    <x v="3900"/>
    <x v="3900"/>
    <x v="390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x v="0"/>
    <n v="1450554599"/>
    <n v="1447098599"/>
    <b v="0"/>
    <n v="1"/>
    <b v="0"/>
    <s v="theater/plays"/>
    <n v="8.3333333333333332E-3"/>
    <n v="25"/>
    <x v="1"/>
    <s v="plays"/>
    <x v="2"/>
    <d v="2015-12-19T19:49:59"/>
    <x v="3901"/>
    <x v="3901"/>
    <x v="3901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x v="1"/>
    <n v="1479125642"/>
    <n v="1476962042"/>
    <b v="0"/>
    <n v="31"/>
    <b v="0"/>
    <s v="theater/plays"/>
    <n v="0.48833333333333334"/>
    <n v="47.258064516129032"/>
    <x v="1"/>
    <s v="plays"/>
    <x v="2"/>
    <d v="2016-11-14T12:14:02"/>
    <x v="3902"/>
    <x v="3902"/>
    <x v="3902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x v="0"/>
    <n v="1439581080"/>
    <n v="1435709765"/>
    <b v="0"/>
    <n v="0"/>
    <b v="0"/>
    <s v="theater/plays"/>
    <n v="0"/>
    <n v="0"/>
    <x v="1"/>
    <s v="plays"/>
    <x v="2"/>
    <d v="2015-08-14T19:38:00"/>
    <x v="3903"/>
    <x v="3903"/>
    <x v="3903"/>
  </r>
  <r>
    <n v="3904"/>
    <s v="Black America from Prophets to Pimps"/>
    <s v="A play that will cover 4000 years of black history."/>
    <x v="3"/>
    <n v="3"/>
    <x v="2"/>
    <x v="0"/>
    <x v="0"/>
    <n v="1429074240"/>
    <n v="1427866200"/>
    <b v="0"/>
    <n v="2"/>
    <b v="0"/>
    <s v="theater/plays"/>
    <n v="2.9999999999999997E-4"/>
    <n v="1.5"/>
    <x v="1"/>
    <s v="plays"/>
    <x v="2"/>
    <d v="2015-04-15T05:04:00"/>
    <x v="3904"/>
    <x v="3904"/>
    <x v="3904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x v="1"/>
    <n v="1434063600"/>
    <n v="1430405903"/>
    <b v="0"/>
    <n v="7"/>
    <b v="0"/>
    <s v="theater/plays"/>
    <n v="0.11533333333333333"/>
    <n v="24.714285714285715"/>
    <x v="1"/>
    <s v="plays"/>
    <x v="2"/>
    <d v="2015-06-11T23:00:00"/>
    <x v="3905"/>
    <x v="3905"/>
    <x v="3905"/>
  </r>
  <r>
    <n v="3906"/>
    <s v="First Draft Theatre"/>
    <s v="We will workshop, stage and develop new writing, devised work and adaptations. A joyful leap into the possibilities of an idea!"/>
    <x v="15"/>
    <n v="1010"/>
    <x v="2"/>
    <x v="1"/>
    <x v="1"/>
    <n v="1435325100"/>
    <n v="1432072893"/>
    <b v="0"/>
    <n v="16"/>
    <b v="0"/>
    <s v="theater/plays"/>
    <n v="0.67333333333333334"/>
    <n v="63.125"/>
    <x v="1"/>
    <s v="plays"/>
    <x v="2"/>
    <d v="2015-06-26T13:25:00"/>
    <x v="3906"/>
    <x v="3906"/>
    <x v="390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x v="0"/>
    <n v="1414354080"/>
    <n v="1411587606"/>
    <b v="0"/>
    <n v="4"/>
    <b v="0"/>
    <s v="theater/plays"/>
    <n v="0.153"/>
    <n v="38.25"/>
    <x v="1"/>
    <s v="plays"/>
    <x v="2"/>
    <d v="2014-10-26T20:08:00"/>
    <x v="3907"/>
    <x v="3907"/>
    <x v="3907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x v="0"/>
    <n v="1406603696"/>
    <n v="1405307696"/>
    <b v="0"/>
    <n v="4"/>
    <b v="0"/>
    <s v="theater/plays"/>
    <n v="8.666666666666667E-2"/>
    <n v="16.25"/>
    <x v="1"/>
    <s v="plays"/>
    <x v="2"/>
    <d v="2014-07-29T03:14:56"/>
    <x v="3908"/>
    <x v="3908"/>
    <x v="3908"/>
  </r>
  <r>
    <n v="3909"/>
    <s v="Woman2Woman"/>
    <s v="I am trying to put on a gospel comedy stage play that is full of laughter and life lessons as well that will change your life forever,"/>
    <x v="127"/>
    <n v="135"/>
    <x v="2"/>
    <x v="0"/>
    <x v="0"/>
    <n v="1410424642"/>
    <n v="1407832642"/>
    <b v="0"/>
    <n v="4"/>
    <b v="0"/>
    <s v="theater/plays"/>
    <n v="2.2499999999999998E-3"/>
    <n v="33.75"/>
    <x v="1"/>
    <s v="plays"/>
    <x v="2"/>
    <d v="2014-09-11T08:37:22"/>
    <x v="3909"/>
    <x v="3909"/>
    <x v="3909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x v="0"/>
    <n v="1441649397"/>
    <n v="1439057397"/>
    <b v="0"/>
    <n v="3"/>
    <b v="0"/>
    <s v="theater/plays"/>
    <n v="3.0833333333333334E-2"/>
    <n v="61.666666666666664"/>
    <x v="1"/>
    <s v="plays"/>
    <x v="2"/>
    <d v="2015-09-07T18:09:57"/>
    <x v="3910"/>
    <x v="3910"/>
    <x v="3910"/>
  </r>
  <r>
    <n v="3911"/>
    <s v="Ministers of Grace"/>
    <s v="â€˜Ministers of Graceâ€™ imagines what the movie Ghostbusters would be like if written by William Shakespeare."/>
    <x v="6"/>
    <n v="2993"/>
    <x v="2"/>
    <x v="0"/>
    <x v="0"/>
    <n v="1417033777"/>
    <n v="1414438177"/>
    <b v="0"/>
    <n v="36"/>
    <b v="0"/>
    <s v="theater/plays"/>
    <n v="0.37412499999999999"/>
    <n v="83.138888888888886"/>
    <x v="1"/>
    <s v="plays"/>
    <x v="2"/>
    <d v="2014-11-26T20:29:37"/>
    <x v="3911"/>
    <x v="3911"/>
    <x v="3911"/>
  </r>
  <r>
    <n v="3912"/>
    <s v="JoLee Productions"/>
    <s v="Producing &amp; directing Jake's Women by Neil Simon opening July 9 and running through July 26 for Sonoma Arts Live"/>
    <x v="36"/>
    <n v="1"/>
    <x v="2"/>
    <x v="0"/>
    <x v="0"/>
    <n v="1429936500"/>
    <n v="1424759330"/>
    <b v="0"/>
    <n v="1"/>
    <b v="0"/>
    <s v="theater/plays"/>
    <n v="6.666666666666667E-5"/>
    <n v="1"/>
    <x v="1"/>
    <s v="plays"/>
    <x v="2"/>
    <d v="2015-04-25T04:35:00"/>
    <x v="3912"/>
    <x v="3912"/>
    <x v="3912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x v="0"/>
    <n v="1448863449"/>
    <n v="1446267849"/>
    <b v="0"/>
    <n v="7"/>
    <b v="0"/>
    <s v="theater/plays"/>
    <n v="0.1"/>
    <n v="142.85714285714286"/>
    <x v="1"/>
    <s v="plays"/>
    <x v="2"/>
    <d v="2015-11-30T06:04:09"/>
    <x v="3913"/>
    <x v="3913"/>
    <x v="3913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x v="1"/>
    <n v="1431298740"/>
    <n v="1429558756"/>
    <b v="0"/>
    <n v="27"/>
    <b v="0"/>
    <s v="theater/plays"/>
    <n v="0.36359999999999998"/>
    <n v="33.666666666666664"/>
    <x v="1"/>
    <s v="plays"/>
    <x v="2"/>
    <d v="2015-05-10T22:59:00"/>
    <x v="3914"/>
    <x v="3914"/>
    <x v="3914"/>
  </r>
  <r>
    <n v="3915"/>
    <s v="Hardcross"/>
    <s v="Following the enormous success of Hardcross, we are looking for new ways to bring this wonderful play to a wider audience."/>
    <x v="15"/>
    <n v="5"/>
    <x v="2"/>
    <x v="1"/>
    <x v="1"/>
    <n v="1464824309"/>
    <n v="1462232309"/>
    <b v="0"/>
    <n v="1"/>
    <b v="0"/>
    <s v="theater/plays"/>
    <n v="3.3333333333333335E-3"/>
    <n v="5"/>
    <x v="1"/>
    <s v="plays"/>
    <x v="2"/>
    <d v="2016-06-01T23:38:29"/>
    <x v="3915"/>
    <x v="3915"/>
    <x v="3915"/>
  </r>
  <r>
    <n v="3916"/>
    <s v="Final exam"/>
    <s v="We're a small group of University students who need a little help making our final exam production the best product possible."/>
    <x v="13"/>
    <n v="0"/>
    <x v="2"/>
    <x v="8"/>
    <x v="7"/>
    <n v="1464952752"/>
    <n v="1462360752"/>
    <b v="0"/>
    <n v="0"/>
    <b v="0"/>
    <s v="theater/plays"/>
    <n v="0"/>
    <n v="0"/>
    <x v="1"/>
    <s v="plays"/>
    <x v="2"/>
    <d v="2016-06-03T11:19:12"/>
    <x v="3916"/>
    <x v="3916"/>
    <x v="391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x v="1"/>
    <n v="1410439161"/>
    <n v="1407847161"/>
    <b v="0"/>
    <n v="1"/>
    <b v="0"/>
    <s v="theater/plays"/>
    <n v="2.8571428571428571E-3"/>
    <n v="10"/>
    <x v="1"/>
    <s v="plays"/>
    <x v="2"/>
    <d v="2014-09-11T12:39:21"/>
    <x v="3917"/>
    <x v="3917"/>
    <x v="3917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x v="1"/>
    <n v="1407168000"/>
    <n v="1406131023"/>
    <b v="0"/>
    <n v="3"/>
    <b v="0"/>
    <s v="theater/plays"/>
    <n v="2E-3"/>
    <n v="40"/>
    <x v="1"/>
    <s v="plays"/>
    <x v="2"/>
    <d v="2014-08-04T16:00:00"/>
    <x v="3918"/>
    <x v="3918"/>
    <x v="3918"/>
  </r>
  <r>
    <n v="3919"/>
    <s v="After The Blue"/>
    <s v="Two sisters living in a Cornish seaside town attempt to hide and escape from a life- circle of deceit, abuse, incest and revenge."/>
    <x v="10"/>
    <n v="90"/>
    <x v="2"/>
    <x v="1"/>
    <x v="1"/>
    <n v="1453075200"/>
    <n v="1450628773"/>
    <b v="0"/>
    <n v="3"/>
    <b v="0"/>
    <s v="theater/plays"/>
    <n v="1.7999999999999999E-2"/>
    <n v="30"/>
    <x v="1"/>
    <s v="plays"/>
    <x v="2"/>
    <d v="2016-01-18T00:00:00"/>
    <x v="3919"/>
    <x v="3919"/>
    <x v="3919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x v="1"/>
    <n v="1479032260"/>
    <n v="1476436660"/>
    <b v="0"/>
    <n v="3"/>
    <b v="0"/>
    <s v="theater/plays"/>
    <n v="5.3999999999999999E-2"/>
    <n v="45"/>
    <x v="1"/>
    <s v="plays"/>
    <x v="2"/>
    <d v="2016-11-13T10:17:40"/>
    <x v="3920"/>
    <x v="3920"/>
    <x v="392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x v="1"/>
    <n v="1414346400"/>
    <n v="1413291655"/>
    <b v="0"/>
    <n v="0"/>
    <b v="0"/>
    <s v="theater/plays"/>
    <n v="0"/>
    <n v="0"/>
    <x v="1"/>
    <s v="plays"/>
    <x v="2"/>
    <d v="2014-10-26T18:00:00"/>
    <x v="3921"/>
    <x v="3921"/>
    <x v="3921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x v="0"/>
    <n v="1425337200"/>
    <n v="1421432810"/>
    <b v="0"/>
    <n v="6"/>
    <b v="0"/>
    <s v="theater/plays"/>
    <n v="8.1333333333333327E-2"/>
    <n v="10.166666666666666"/>
    <x v="1"/>
    <s v="plays"/>
    <x v="2"/>
    <d v="2015-03-02T23:00:00"/>
    <x v="3922"/>
    <x v="3922"/>
    <x v="3922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x v="1"/>
    <n v="1428622271"/>
    <n v="1426203071"/>
    <b v="0"/>
    <n v="17"/>
    <b v="0"/>
    <s v="theater/plays"/>
    <n v="0.12034782608695652"/>
    <n v="81.411764705882348"/>
    <x v="1"/>
    <s v="plays"/>
    <x v="2"/>
    <d v="2015-04-09T23:31:11"/>
    <x v="3923"/>
    <x v="3923"/>
    <x v="3923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x v="0"/>
    <n v="1403823722"/>
    <n v="1401231722"/>
    <b v="0"/>
    <n v="40"/>
    <b v="0"/>
    <s v="theater/plays"/>
    <n v="0.15266666666666667"/>
    <n v="57.25"/>
    <x v="1"/>
    <s v="plays"/>
    <x v="2"/>
    <d v="2014-06-26T23:02:02"/>
    <x v="3924"/>
    <x v="3924"/>
    <x v="3924"/>
  </r>
  <r>
    <n v="3925"/>
    <s v="Help Save High School Theater"/>
    <s v="Help Save High School Theater Program_x000a_Your donations will be used to purchase props, build sets, and costumes."/>
    <x v="325"/>
    <n v="15"/>
    <x v="2"/>
    <x v="0"/>
    <x v="0"/>
    <n v="1406753639"/>
    <n v="1404161639"/>
    <b v="0"/>
    <n v="3"/>
    <b v="0"/>
    <s v="theater/plays"/>
    <n v="0.1"/>
    <n v="5"/>
    <x v="1"/>
    <s v="plays"/>
    <x v="2"/>
    <d v="2014-07-30T20:53:59"/>
    <x v="3925"/>
    <x v="3925"/>
    <x v="3925"/>
  </r>
  <r>
    <n v="3926"/>
    <s v="Caryl Churchill's 'Top Girls' - NSW HSC Text"/>
    <s v="Producing syllabus-relevant theatre targeted to HSC students on the NSW Central Coast"/>
    <x v="10"/>
    <n v="15"/>
    <x v="2"/>
    <x v="2"/>
    <x v="2"/>
    <n v="1419645748"/>
    <n v="1417053748"/>
    <b v="0"/>
    <n v="1"/>
    <b v="0"/>
    <s v="theater/plays"/>
    <n v="3.0000000000000001E-3"/>
    <n v="15"/>
    <x v="1"/>
    <s v="plays"/>
    <x v="2"/>
    <d v="2014-12-27T02:02:28"/>
    <x v="3926"/>
    <x v="3926"/>
    <x v="392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x v="1"/>
    <n v="1407565504"/>
    <n v="1404973504"/>
    <b v="0"/>
    <n v="2"/>
    <b v="0"/>
    <s v="theater/plays"/>
    <n v="0.01"/>
    <n v="12.5"/>
    <x v="1"/>
    <s v="plays"/>
    <x v="2"/>
    <d v="2014-08-09T06:25:04"/>
    <x v="3927"/>
    <x v="3927"/>
    <x v="3927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x v="0"/>
    <n v="1444971540"/>
    <n v="1442593427"/>
    <b v="0"/>
    <n v="7"/>
    <b v="0"/>
    <s v="theater/plays"/>
    <n v="0.13020000000000001"/>
    <n v="93"/>
    <x v="1"/>
    <s v="plays"/>
    <x v="2"/>
    <d v="2015-10-16T04:59:00"/>
    <x v="3928"/>
    <x v="3928"/>
    <x v="3928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x v="0"/>
    <n v="1474228265"/>
    <n v="1471636265"/>
    <b v="0"/>
    <n v="14"/>
    <b v="0"/>
    <s v="theater/plays"/>
    <n v="2.265E-2"/>
    <n v="32.357142857142854"/>
    <x v="1"/>
    <s v="plays"/>
    <x v="2"/>
    <d v="2016-09-18T19:51:05"/>
    <x v="3929"/>
    <x v="3929"/>
    <x v="3929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x v="2"/>
    <n v="1459490400"/>
    <n v="1457078868"/>
    <b v="0"/>
    <n v="0"/>
    <b v="0"/>
    <s v="theater/plays"/>
    <n v="0"/>
    <n v="0"/>
    <x v="1"/>
    <s v="plays"/>
    <x v="2"/>
    <d v="2016-04-01T06:00:00"/>
    <x v="3930"/>
    <x v="3930"/>
    <x v="3930"/>
  </r>
  <r>
    <n v="3931"/>
    <s v="Still I Weep"/>
    <s v="An original stage play designed to bring to light the long-term effects on adult survivors of childhood sexual abuse. We do survive!"/>
    <x v="6"/>
    <n v="0"/>
    <x v="2"/>
    <x v="0"/>
    <x v="0"/>
    <n v="1441510707"/>
    <n v="1439350707"/>
    <b v="0"/>
    <n v="0"/>
    <b v="0"/>
    <s v="theater/plays"/>
    <n v="0"/>
    <n v="0"/>
    <x v="1"/>
    <s v="plays"/>
    <x v="2"/>
    <d v="2015-09-06T03:38:27"/>
    <x v="3931"/>
    <x v="3931"/>
    <x v="3931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x v="0"/>
    <n v="1458097364"/>
    <n v="1455508964"/>
    <b v="0"/>
    <n v="1"/>
    <b v="0"/>
    <s v="theater/plays"/>
    <n v="8.3333333333333331E-5"/>
    <n v="1"/>
    <x v="1"/>
    <s v="plays"/>
    <x v="2"/>
    <d v="2016-03-16T03:02:44"/>
    <x v="3932"/>
    <x v="3932"/>
    <x v="393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x v="0"/>
    <n v="1468716180"/>
    <n v="1466205262"/>
    <b v="0"/>
    <n v="12"/>
    <b v="0"/>
    <s v="theater/plays"/>
    <n v="0.15742857142857142"/>
    <n v="91.833333333333329"/>
    <x v="1"/>
    <s v="plays"/>
    <x v="2"/>
    <d v="2016-07-17T00:43:00"/>
    <x v="3933"/>
    <x v="3933"/>
    <x v="3933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x v="0"/>
    <n v="1443704400"/>
    <n v="1439827639"/>
    <b v="0"/>
    <n v="12"/>
    <b v="0"/>
    <s v="theater/plays"/>
    <n v="0.11"/>
    <n v="45.833333333333336"/>
    <x v="1"/>
    <s v="plays"/>
    <x v="2"/>
    <d v="2015-10-01T13:00:00"/>
    <x v="3934"/>
    <x v="3934"/>
    <x v="3934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x v="1"/>
    <n v="1443973546"/>
    <n v="1438789546"/>
    <b v="0"/>
    <n v="23"/>
    <b v="0"/>
    <s v="theater/plays"/>
    <n v="0.43833333333333335"/>
    <n v="57.173913043478258"/>
    <x v="1"/>
    <s v="plays"/>
    <x v="2"/>
    <d v="2015-10-04T15:45:46"/>
    <x v="3935"/>
    <x v="3935"/>
    <x v="3935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x v="0"/>
    <n v="1480576720"/>
    <n v="1477981120"/>
    <b v="0"/>
    <n v="0"/>
    <b v="0"/>
    <s v="theater/plays"/>
    <n v="0"/>
    <n v="0"/>
    <x v="1"/>
    <s v="plays"/>
    <x v="2"/>
    <d v="2016-12-01T07:18:40"/>
    <x v="3936"/>
    <x v="3936"/>
    <x v="393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x v="0"/>
    <n v="1468249760"/>
    <n v="1465830560"/>
    <b v="0"/>
    <n v="10"/>
    <b v="0"/>
    <s v="theater/plays"/>
    <n v="0.86135181975736563"/>
    <n v="248.5"/>
    <x v="1"/>
    <s v="plays"/>
    <x v="2"/>
    <d v="2016-07-11T15:09:20"/>
    <x v="3937"/>
    <x v="3937"/>
    <x v="3937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x v="0"/>
    <n v="1435441454"/>
    <n v="1432763054"/>
    <b v="0"/>
    <n v="5"/>
    <b v="0"/>
    <s v="theater/plays"/>
    <n v="0.12196620583717357"/>
    <n v="79.400000000000006"/>
    <x v="1"/>
    <s v="plays"/>
    <x v="2"/>
    <d v="2015-06-27T21:44:14"/>
    <x v="3938"/>
    <x v="3938"/>
    <x v="3938"/>
  </r>
  <r>
    <n v="3939"/>
    <s v="'Potter.' Funding 2015"/>
    <s v="'Potter.' is a parody of the popular Harry Potter series allowing aspiring actors a chance to work in a professional production."/>
    <x v="10"/>
    <n v="5"/>
    <x v="2"/>
    <x v="2"/>
    <x v="2"/>
    <n v="1412656200"/>
    <n v="1412328979"/>
    <b v="0"/>
    <n v="1"/>
    <b v="0"/>
    <s v="theater/plays"/>
    <n v="1E-3"/>
    <n v="5"/>
    <x v="1"/>
    <s v="plays"/>
    <x v="2"/>
    <d v="2014-10-07T04:30:00"/>
    <x v="3939"/>
    <x v="3939"/>
    <x v="3939"/>
  </r>
  <r>
    <n v="3940"/>
    <s v="Attraction"/>
    <s v="A Stage Play that will bring you to the edge of your seat , leave you thinkin and will also have you laughing while enjoyin the talent"/>
    <x v="10"/>
    <n v="11"/>
    <x v="2"/>
    <x v="0"/>
    <x v="0"/>
    <n v="1420199351"/>
    <n v="1416311351"/>
    <b v="0"/>
    <n v="2"/>
    <b v="0"/>
    <s v="theater/plays"/>
    <n v="2.2000000000000001E-3"/>
    <n v="5.5"/>
    <x v="1"/>
    <s v="plays"/>
    <x v="2"/>
    <d v="2015-01-02T11:49:11"/>
    <x v="3940"/>
    <x v="3940"/>
    <x v="3940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x v="0"/>
    <n v="1416877200"/>
    <n v="1414505137"/>
    <b v="0"/>
    <n v="2"/>
    <b v="0"/>
    <s v="theater/plays"/>
    <n v="9.0909090909090905E-3"/>
    <n v="25"/>
    <x v="1"/>
    <s v="plays"/>
    <x v="2"/>
    <d v="2014-11-25T01:00:00"/>
    <x v="3941"/>
    <x v="3941"/>
    <x v="3941"/>
  </r>
  <r>
    <n v="3942"/>
    <s v="Epic Proportions"/>
    <s v="In the 30's, two brothers, Benny and Phil, who go to the Arizona desert to be extras in a huge Biblical epic. Riotous comedy!"/>
    <x v="38"/>
    <n v="0"/>
    <x v="2"/>
    <x v="0"/>
    <x v="0"/>
    <n v="1434490914"/>
    <n v="1429306914"/>
    <b v="0"/>
    <n v="0"/>
    <b v="0"/>
    <s v="theater/plays"/>
    <n v="0"/>
    <n v="0"/>
    <x v="1"/>
    <s v="plays"/>
    <x v="2"/>
    <d v="2015-06-16T21:41:54"/>
    <x v="3942"/>
    <x v="3942"/>
    <x v="3942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x v="0"/>
    <n v="1446483000"/>
    <n v="1443811268"/>
    <b v="0"/>
    <n v="13"/>
    <b v="0"/>
    <s v="theater/plays"/>
    <n v="0.35639999999999999"/>
    <n v="137.07692307692307"/>
    <x v="1"/>
    <s v="plays"/>
    <x v="2"/>
    <d v="2015-11-02T16:50:00"/>
    <x v="3943"/>
    <x v="3943"/>
    <x v="3943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x v="0"/>
    <n v="1440690875"/>
    <n v="1438098875"/>
    <b v="0"/>
    <n v="0"/>
    <b v="0"/>
    <s v="theater/plays"/>
    <n v="0"/>
    <n v="0"/>
    <x v="1"/>
    <s v="plays"/>
    <x v="2"/>
    <d v="2015-08-27T15:54:35"/>
    <x v="3944"/>
    <x v="3944"/>
    <x v="3944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x v="0"/>
    <n v="1431717268"/>
    <n v="1429125268"/>
    <b v="0"/>
    <n v="1"/>
    <b v="0"/>
    <s v="theater/plays"/>
    <n v="2.5000000000000001E-3"/>
    <n v="5"/>
    <x v="1"/>
    <s v="plays"/>
    <x v="2"/>
    <d v="2015-05-15T19:14:28"/>
    <x v="3945"/>
    <x v="3945"/>
    <x v="3945"/>
  </r>
  <r>
    <n v="3946"/>
    <s v="DR. Mecurio's Mythical Marvels &amp; Beastiry"/>
    <s v="Dr. Mecurio's is an original work of fantasy designed and written for the stage."/>
    <x v="12"/>
    <n v="195"/>
    <x v="2"/>
    <x v="0"/>
    <x v="0"/>
    <n v="1425110400"/>
    <n v="1422388822"/>
    <b v="0"/>
    <n v="5"/>
    <b v="0"/>
    <s v="theater/plays"/>
    <n v="3.2500000000000001E-2"/>
    <n v="39"/>
    <x v="1"/>
    <s v="plays"/>
    <x v="2"/>
    <d v="2015-02-28T08:00:00"/>
    <x v="3946"/>
    <x v="3946"/>
    <x v="394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x v="0"/>
    <n v="1475378744"/>
    <n v="1472786744"/>
    <b v="0"/>
    <n v="2"/>
    <b v="0"/>
    <s v="theater/plays"/>
    <n v="3.3666666666666664E-2"/>
    <n v="50.5"/>
    <x v="1"/>
    <s v="plays"/>
    <x v="2"/>
    <d v="2016-10-02T03:25:44"/>
    <x v="3947"/>
    <x v="3947"/>
    <x v="3947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x v="2"/>
    <n v="1410076123"/>
    <n v="1404892123"/>
    <b v="0"/>
    <n v="0"/>
    <b v="0"/>
    <s v="theater/plays"/>
    <n v="0"/>
    <n v="0"/>
    <x v="1"/>
    <s v="plays"/>
    <x v="2"/>
    <d v="2014-09-07T07:48:43"/>
    <x v="3948"/>
    <x v="3948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x v="2"/>
    <n v="1423623221"/>
    <n v="1421031221"/>
    <b v="0"/>
    <n v="32"/>
    <b v="0"/>
    <s v="theater/plays"/>
    <n v="0.15770000000000001"/>
    <n v="49.28125"/>
    <x v="1"/>
    <s v="plays"/>
    <x v="2"/>
    <d v="2015-02-11T02:53:41"/>
    <x v="3949"/>
    <x v="3949"/>
    <x v="3949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x v="0"/>
    <n v="1460140500"/>
    <n v="1457628680"/>
    <b v="0"/>
    <n v="1"/>
    <b v="0"/>
    <s v="theater/plays"/>
    <n v="6.2500000000000003E-3"/>
    <n v="25"/>
    <x v="1"/>
    <s v="plays"/>
    <x v="2"/>
    <d v="2016-04-08T18:35:00"/>
    <x v="3950"/>
    <x v="3950"/>
    <x v="395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x v="3"/>
    <n v="1462301342"/>
    <n v="1457120942"/>
    <b v="0"/>
    <n v="1"/>
    <b v="0"/>
    <s v="theater/plays"/>
    <n v="5.0000000000000004E-6"/>
    <n v="1"/>
    <x v="1"/>
    <s v="plays"/>
    <x v="2"/>
    <d v="2016-05-03T18:49:02"/>
    <x v="3951"/>
    <x v="3951"/>
    <x v="3951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x v="0"/>
    <n v="1445885890"/>
    <n v="1440701890"/>
    <b v="0"/>
    <n v="1"/>
    <b v="0"/>
    <s v="theater/plays"/>
    <n v="9.6153846153846159E-4"/>
    <n v="25"/>
    <x v="1"/>
    <s v="plays"/>
    <x v="2"/>
    <d v="2015-10-26T18:58:10"/>
    <x v="3952"/>
    <x v="3952"/>
    <x v="3952"/>
  </r>
  <r>
    <n v="3953"/>
    <s v="A Time Pirate's Love"/>
    <s v="Actors and actresses are needed to help me create a stage play. A stage play needs to be adapted from the book I wrote."/>
    <x v="430"/>
    <n v="0"/>
    <x v="2"/>
    <x v="0"/>
    <x v="0"/>
    <n v="1469834940"/>
    <n v="1467162586"/>
    <b v="0"/>
    <n v="0"/>
    <b v="0"/>
    <s v="theater/plays"/>
    <n v="0"/>
    <n v="0"/>
    <x v="1"/>
    <s v="plays"/>
    <x v="2"/>
    <d v="2016-07-29T23:29:00"/>
    <x v="3953"/>
    <x v="3953"/>
    <x v="3953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x v="5"/>
    <n v="1405352264"/>
    <n v="1400168264"/>
    <b v="0"/>
    <n v="0"/>
    <b v="0"/>
    <s v="theater/plays"/>
    <n v="0"/>
    <n v="0"/>
    <x v="1"/>
    <s v="plays"/>
    <x v="2"/>
    <d v="2014-07-14T15:37:44"/>
    <x v="3954"/>
    <x v="3954"/>
    <x v="395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x v="0"/>
    <n v="1448745741"/>
    <n v="1446150141"/>
    <b v="0"/>
    <n v="8"/>
    <b v="0"/>
    <s v="theater/plays"/>
    <n v="0.24285714285714285"/>
    <n v="53.125"/>
    <x v="1"/>
    <s v="plays"/>
    <x v="2"/>
    <d v="2015-11-28T21:22:21"/>
    <x v="3955"/>
    <x v="3955"/>
    <x v="3955"/>
  </r>
  <r>
    <n v="3956"/>
    <s v="The Woman in Me"/>
    <s v="This saucy stage play chronicles the highs and lows of my life involving gangs, drugs and prison. The story is a transforming ministry."/>
    <x v="62"/>
    <n v="0"/>
    <x v="2"/>
    <x v="0"/>
    <x v="0"/>
    <n v="1461543600"/>
    <n v="1459203727"/>
    <b v="0"/>
    <n v="0"/>
    <b v="0"/>
    <s v="theater/plays"/>
    <n v="0"/>
    <n v="0"/>
    <x v="1"/>
    <s v="plays"/>
    <x v="2"/>
    <d v="2016-04-25T00:20:00"/>
    <x v="3956"/>
    <x v="3956"/>
    <x v="395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x v="0"/>
    <n v="1468020354"/>
    <n v="1464045954"/>
    <b v="0"/>
    <n v="1"/>
    <b v="0"/>
    <s v="theater/plays"/>
    <n v="2.5000000000000001E-4"/>
    <n v="7"/>
    <x v="1"/>
    <s v="plays"/>
    <x v="2"/>
    <d v="2016-07-08T23:25:54"/>
    <x v="3957"/>
    <x v="3957"/>
    <x v="3957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x v="0"/>
    <n v="1406988000"/>
    <n v="1403822912"/>
    <b v="0"/>
    <n v="16"/>
    <b v="0"/>
    <s v="theater/plays"/>
    <n v="0.32050000000000001"/>
    <n v="40.0625"/>
    <x v="1"/>
    <s v="plays"/>
    <x v="2"/>
    <d v="2014-08-02T14:00:00"/>
    <x v="3958"/>
    <x v="3958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x v="0"/>
    <n v="1411930556"/>
    <n v="1409338556"/>
    <b v="0"/>
    <n v="12"/>
    <b v="0"/>
    <s v="theater/plays"/>
    <n v="0.24333333333333335"/>
    <n v="24.333333333333332"/>
    <x v="1"/>
    <s v="plays"/>
    <x v="2"/>
    <d v="2014-09-28T18:55:56"/>
    <x v="3959"/>
    <x v="3959"/>
    <x v="3959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x v="0"/>
    <n v="1451852256"/>
    <n v="1449260256"/>
    <b v="0"/>
    <n v="4"/>
    <b v="0"/>
    <s v="theater/plays"/>
    <n v="1.4999999999999999E-2"/>
    <n v="11.25"/>
    <x v="1"/>
    <s v="plays"/>
    <x v="2"/>
    <d v="2016-01-03T20:17:36"/>
    <x v="3960"/>
    <x v="3960"/>
    <x v="3960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x v="1"/>
    <n v="1399584210"/>
    <n v="1397683410"/>
    <b v="0"/>
    <n v="2"/>
    <b v="0"/>
    <s v="theater/plays"/>
    <n v="4.1999999999999997E-3"/>
    <n v="10.5"/>
    <x v="1"/>
    <s v="plays"/>
    <x v="2"/>
    <d v="2014-05-08T21:23:30"/>
    <x v="3961"/>
    <x v="3961"/>
    <x v="3961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x v="1"/>
    <n v="1448722494"/>
    <n v="1446562494"/>
    <b v="0"/>
    <n v="3"/>
    <b v="0"/>
    <s v="theater/plays"/>
    <n v="3.214285714285714E-2"/>
    <n v="15"/>
    <x v="1"/>
    <s v="plays"/>
    <x v="2"/>
    <d v="2015-11-28T14:54:54"/>
    <x v="3962"/>
    <x v="3962"/>
    <x v="3962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x v="5"/>
    <n v="1447821717"/>
    <n v="1445226117"/>
    <b v="0"/>
    <n v="0"/>
    <b v="0"/>
    <s v="theater/plays"/>
    <n v="0"/>
    <n v="0"/>
    <x v="1"/>
    <s v="plays"/>
    <x v="2"/>
    <d v="2015-11-18T04:41:57"/>
    <x v="3963"/>
    <x v="3963"/>
    <x v="3963"/>
  </r>
  <r>
    <n v="3964"/>
    <s v="MAMA'Z BA-B: The StagePlay"/>
    <s v="&quot;MAMA'Z BA-B&quot; is the story of Marcus Williams who struggles to find a place for himself as a young black male."/>
    <x v="13"/>
    <n v="126"/>
    <x v="2"/>
    <x v="0"/>
    <x v="0"/>
    <n v="1429460386"/>
    <n v="1424279986"/>
    <b v="0"/>
    <n v="3"/>
    <b v="0"/>
    <s v="theater/plays"/>
    <n v="6.3E-2"/>
    <n v="42"/>
    <x v="1"/>
    <s v="plays"/>
    <x v="2"/>
    <d v="2015-04-19T16:19:46"/>
    <x v="3964"/>
    <x v="3964"/>
    <x v="3964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x v="0"/>
    <n v="1460608780"/>
    <n v="1455428380"/>
    <b v="0"/>
    <n v="4"/>
    <b v="0"/>
    <s v="theater/plays"/>
    <n v="0.14249999999999999"/>
    <n v="71.25"/>
    <x v="1"/>
    <s v="plays"/>
    <x v="2"/>
    <d v="2016-04-14T04:39:40"/>
    <x v="3965"/>
    <x v="3965"/>
    <x v="3965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x v="0"/>
    <n v="1406170740"/>
    <n v="1402506278"/>
    <b v="0"/>
    <n v="2"/>
    <b v="0"/>
    <s v="theater/plays"/>
    <n v="6.0000000000000001E-3"/>
    <n v="22.5"/>
    <x v="1"/>
    <s v="plays"/>
    <x v="2"/>
    <d v="2014-07-24T02:59:00"/>
    <x v="3966"/>
    <x v="3966"/>
    <x v="396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x v="0"/>
    <n v="1488783507"/>
    <n v="1486191507"/>
    <b v="0"/>
    <n v="10"/>
    <b v="0"/>
    <s v="theater/plays"/>
    <n v="0.2411764705882353"/>
    <n v="41"/>
    <x v="1"/>
    <s v="plays"/>
    <x v="2"/>
    <d v="2017-03-06T06:58:27"/>
    <x v="3967"/>
    <x v="3967"/>
    <x v="3967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x v="0"/>
    <n v="1463945673"/>
    <n v="1458761673"/>
    <b v="0"/>
    <n v="11"/>
    <b v="0"/>
    <s v="theater/plays"/>
    <n v="0.10539999999999999"/>
    <n v="47.909090909090907"/>
    <x v="1"/>
    <s v="plays"/>
    <x v="2"/>
    <d v="2016-05-22T19:34:33"/>
    <x v="3968"/>
    <x v="3968"/>
    <x v="3968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x v="0"/>
    <n v="1472442900"/>
    <n v="1471638646"/>
    <b v="0"/>
    <n v="6"/>
    <b v="0"/>
    <s v="theater/plays"/>
    <n v="7.4690265486725665E-2"/>
    <n v="35.166666666666664"/>
    <x v="1"/>
    <s v="plays"/>
    <x v="2"/>
    <d v="2016-08-29T03:55:00"/>
    <x v="3969"/>
    <x v="3969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x v="0"/>
    <n v="1460925811"/>
    <n v="1458333811"/>
    <b v="0"/>
    <n v="2"/>
    <b v="0"/>
    <s v="theater/plays"/>
    <n v="7.3333333333333334E-4"/>
    <n v="5.5"/>
    <x v="1"/>
    <s v="plays"/>
    <x v="2"/>
    <d v="2016-04-17T20:43:31"/>
    <x v="3970"/>
    <x v="3970"/>
    <x v="3970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x v="0"/>
    <n v="1405947126"/>
    <n v="1403355126"/>
    <b v="0"/>
    <n v="6"/>
    <b v="0"/>
    <s v="theater/plays"/>
    <n v="9.7142857142857135E-3"/>
    <n v="22.666666666666668"/>
    <x v="1"/>
    <s v="plays"/>
    <x v="2"/>
    <d v="2014-07-21T12:52:06"/>
    <x v="3971"/>
    <x v="3971"/>
    <x v="3971"/>
  </r>
  <r>
    <n v="3972"/>
    <s v="Valkyrie Theatre Company"/>
    <s v="We're a horror based theatre company in Oklahoma City beginning our first season of shows."/>
    <x v="28"/>
    <n v="211"/>
    <x v="2"/>
    <x v="0"/>
    <x v="0"/>
    <n v="1423186634"/>
    <n v="1418002634"/>
    <b v="0"/>
    <n v="8"/>
    <b v="0"/>
    <s v="theater/plays"/>
    <n v="0.21099999999999999"/>
    <n v="26.375"/>
    <x v="1"/>
    <s v="plays"/>
    <x v="2"/>
    <d v="2015-02-06T01:37:14"/>
    <x v="3972"/>
    <x v="3972"/>
    <x v="3972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x v="0"/>
    <n v="1462766400"/>
    <n v="1460219110"/>
    <b v="0"/>
    <n v="37"/>
    <b v="0"/>
    <s v="theater/plays"/>
    <n v="0.78100000000000003"/>
    <n v="105.54054054054055"/>
    <x v="1"/>
    <s v="plays"/>
    <x v="2"/>
    <d v="2016-05-09T04:00:00"/>
    <x v="3973"/>
    <x v="3973"/>
    <x v="3973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x v="1"/>
    <n v="1464872848"/>
    <n v="1462280848"/>
    <b v="0"/>
    <n v="11"/>
    <b v="0"/>
    <s v="theater/plays"/>
    <n v="0.32"/>
    <n v="29.09090909090909"/>
    <x v="1"/>
    <s v="plays"/>
    <x v="2"/>
    <d v="2016-06-02T13:07:28"/>
    <x v="3974"/>
    <x v="3974"/>
    <x v="3974"/>
  </r>
  <r>
    <n v="3975"/>
    <s v="Moon Over Mangroves"/>
    <s v="Four homeless Key West men are to be given a boat, but fates twist until only the moon and mangroves witness their earthly demise."/>
    <x v="432"/>
    <n v="0"/>
    <x v="2"/>
    <x v="0"/>
    <x v="0"/>
    <n v="1468442898"/>
    <n v="1465850898"/>
    <b v="0"/>
    <n v="0"/>
    <b v="0"/>
    <s v="theater/plays"/>
    <n v="0"/>
    <n v="0"/>
    <x v="1"/>
    <s v="plays"/>
    <x v="2"/>
    <d v="2016-07-13T20:48:18"/>
    <x v="3975"/>
    <x v="3975"/>
    <x v="3975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x v="0"/>
    <n v="1406876400"/>
    <n v="1405024561"/>
    <b v="0"/>
    <n v="10"/>
    <b v="0"/>
    <s v="theater/plays"/>
    <n v="0.47692307692307695"/>
    <n v="62"/>
    <x v="1"/>
    <s v="plays"/>
    <x v="2"/>
    <d v="2014-08-01T07:00:00"/>
    <x v="3976"/>
    <x v="3976"/>
    <x v="397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x v="0"/>
    <n v="1469213732"/>
    <n v="1466621732"/>
    <b v="0"/>
    <n v="6"/>
    <b v="0"/>
    <s v="theater/plays"/>
    <n v="1.4500000000000001E-2"/>
    <n v="217.5"/>
    <x v="1"/>
    <s v="plays"/>
    <x v="2"/>
    <d v="2016-07-22T18:55:32"/>
    <x v="3977"/>
    <x v="3977"/>
    <x v="3977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x v="0"/>
    <n v="1422717953"/>
    <n v="1417533953"/>
    <b v="0"/>
    <n v="8"/>
    <b v="0"/>
    <s v="theater/plays"/>
    <n v="0.107"/>
    <n v="26.75"/>
    <x v="1"/>
    <s v="plays"/>
    <x v="2"/>
    <d v="2015-01-31T15:25:53"/>
    <x v="3978"/>
    <x v="3978"/>
    <x v="3978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x v="1"/>
    <n v="1427659200"/>
    <n v="1425678057"/>
    <b v="0"/>
    <n v="6"/>
    <b v="0"/>
    <s v="theater/plays"/>
    <n v="1.8333333333333333E-2"/>
    <n v="18.333333333333332"/>
    <x v="1"/>
    <s v="plays"/>
    <x v="2"/>
    <d v="2015-03-29T20:00:00"/>
    <x v="3979"/>
    <x v="3979"/>
    <x v="3979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x v="0"/>
    <n v="1404570147"/>
    <n v="1401978147"/>
    <b v="0"/>
    <n v="7"/>
    <b v="0"/>
    <s v="theater/plays"/>
    <n v="0.18"/>
    <n v="64.285714285714292"/>
    <x v="1"/>
    <s v="plays"/>
    <x v="2"/>
    <d v="2014-07-05T14:22:27"/>
    <x v="3980"/>
    <x v="3980"/>
    <x v="3980"/>
  </r>
  <r>
    <n v="3981"/>
    <s v="BEIRUT, LADY OF LEBANON"/>
    <s v="A Theatrical Production Celebrating the Lebanese Culture and the Human Spirit in Time of War."/>
    <x v="11"/>
    <n v="1225"/>
    <x v="2"/>
    <x v="0"/>
    <x v="0"/>
    <n v="1468729149"/>
    <n v="1463545149"/>
    <b v="0"/>
    <n v="7"/>
    <b v="0"/>
    <s v="theater/plays"/>
    <n v="4.0833333333333333E-2"/>
    <n v="175"/>
    <x v="1"/>
    <s v="plays"/>
    <x v="2"/>
    <d v="2016-07-17T04:19:09"/>
    <x v="3981"/>
    <x v="3981"/>
    <x v="3981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x v="1"/>
    <n v="1436297180"/>
    <n v="1431113180"/>
    <b v="0"/>
    <n v="5"/>
    <b v="0"/>
    <s v="theater/plays"/>
    <n v="0.2"/>
    <n v="34"/>
    <x v="1"/>
    <s v="plays"/>
    <x v="2"/>
    <d v="2015-07-07T19:26:20"/>
    <x v="3982"/>
    <x v="3982"/>
    <x v="3982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x v="0"/>
    <n v="1400569140"/>
    <n v="1397854356"/>
    <b v="0"/>
    <n v="46"/>
    <b v="0"/>
    <s v="theater/plays"/>
    <n v="0.34802513464991025"/>
    <n v="84.282608695652172"/>
    <x v="1"/>
    <s v="plays"/>
    <x v="2"/>
    <d v="2014-05-20T06:59:00"/>
    <x v="3983"/>
    <x v="3983"/>
    <x v="3983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x v="1"/>
    <n v="1415404800"/>
    <n v="1412809644"/>
    <b v="0"/>
    <n v="10"/>
    <b v="0"/>
    <s v="theater/plays"/>
    <n v="6.3333333333333339E-2"/>
    <n v="9.5"/>
    <x v="1"/>
    <s v="plays"/>
    <x v="2"/>
    <d v="2014-11-08T00:00:00"/>
    <x v="3984"/>
    <x v="3984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x v="0"/>
    <n v="1456002300"/>
    <n v="1454173120"/>
    <b v="0"/>
    <n v="19"/>
    <b v="0"/>
    <s v="theater/plays"/>
    <n v="0.32050000000000001"/>
    <n v="33.736842105263158"/>
    <x v="1"/>
    <s v="plays"/>
    <x v="2"/>
    <d v="2016-02-20T21:05:00"/>
    <x v="3985"/>
    <x v="3985"/>
    <x v="3985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x v="1"/>
    <n v="1462539840"/>
    <n v="1460034594"/>
    <b v="0"/>
    <n v="13"/>
    <b v="0"/>
    <s v="theater/plays"/>
    <n v="9.7600000000000006E-2"/>
    <n v="37.53846153846154"/>
    <x v="1"/>
    <s v="plays"/>
    <x v="2"/>
    <d v="2016-05-06T13:04:00"/>
    <x v="3986"/>
    <x v="3986"/>
    <x v="3986"/>
  </r>
  <r>
    <n v="3987"/>
    <s v="Write Now 5"/>
    <s v="Write Now 5 is a new writing festival in south east London promoting new work from emerging playwrights."/>
    <x v="44"/>
    <n v="151"/>
    <x v="2"/>
    <x v="1"/>
    <x v="1"/>
    <n v="1400278290"/>
    <n v="1399414290"/>
    <b v="0"/>
    <n v="13"/>
    <b v="0"/>
    <s v="theater/plays"/>
    <n v="0.3775"/>
    <n v="11.615384615384615"/>
    <x v="1"/>
    <s v="plays"/>
    <x v="2"/>
    <d v="2014-05-16T22:11:30"/>
    <x v="3987"/>
    <x v="3987"/>
    <x v="3987"/>
  </r>
  <r>
    <n v="3988"/>
    <s v="Folk-Tales: What Stories Do Your Folks Tell?"/>
    <s v="An evening of of stories based both in myth and truth."/>
    <x v="15"/>
    <n v="32"/>
    <x v="2"/>
    <x v="0"/>
    <x v="0"/>
    <n v="1440813413"/>
    <n v="1439517413"/>
    <b v="0"/>
    <n v="4"/>
    <b v="0"/>
    <s v="theater/plays"/>
    <n v="2.1333333333333333E-2"/>
    <n v="8"/>
    <x v="1"/>
    <s v="plays"/>
    <x v="2"/>
    <d v="2015-08-29T01:56:53"/>
    <x v="3988"/>
    <x v="3988"/>
    <x v="3988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x v="0"/>
    <n v="1447009181"/>
    <n v="1444413581"/>
    <b v="0"/>
    <n v="0"/>
    <b v="0"/>
    <s v="theater/plays"/>
    <n v="0"/>
    <n v="0"/>
    <x v="1"/>
    <s v="plays"/>
    <x v="2"/>
    <d v="2015-11-08T18:59:41"/>
    <x v="3989"/>
    <x v="3989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x v="1"/>
    <n v="1456934893"/>
    <n v="1454342893"/>
    <b v="0"/>
    <n v="3"/>
    <b v="0"/>
    <s v="theater/plays"/>
    <n v="4.1818181818181817E-2"/>
    <n v="23"/>
    <x v="1"/>
    <s v="plays"/>
    <x v="2"/>
    <d v="2016-03-02T16:08:13"/>
    <x v="3990"/>
    <x v="3990"/>
    <x v="3990"/>
  </r>
  <r>
    <n v="3991"/>
    <s v="NTACTheatre - North Texas Actor's Collaborative Theatre"/>
    <s v="North Texas first actor-driven theatre company needs your help"/>
    <x v="2"/>
    <n v="100"/>
    <x v="2"/>
    <x v="0"/>
    <x v="0"/>
    <n v="1433086082"/>
    <n v="1430494082"/>
    <b v="0"/>
    <n v="1"/>
    <b v="0"/>
    <s v="theater/plays"/>
    <n v="0.2"/>
    <n v="100"/>
    <x v="1"/>
    <s v="plays"/>
    <x v="2"/>
    <d v="2015-05-31T15:28:02"/>
    <x v="3991"/>
    <x v="3991"/>
    <x v="3991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x v="0"/>
    <n v="1449876859"/>
    <n v="1444689259"/>
    <b v="0"/>
    <n v="9"/>
    <b v="0"/>
    <s v="theater/plays"/>
    <n v="5.4100000000000002E-2"/>
    <n v="60.111111111111114"/>
    <x v="1"/>
    <s v="plays"/>
    <x v="2"/>
    <d v="2015-12-11T23:34:19"/>
    <x v="3992"/>
    <x v="3992"/>
    <x v="3992"/>
  </r>
  <r>
    <n v="3993"/>
    <s v="Invincible Diamonds: A Survivor's Guide"/>
    <s v="I am seeking to turn my collection of urban poetry into a stage play. My desire is to inspire victims to heal."/>
    <x v="63"/>
    <n v="3"/>
    <x v="2"/>
    <x v="0"/>
    <x v="0"/>
    <n v="1431549912"/>
    <n v="1428957912"/>
    <b v="0"/>
    <n v="1"/>
    <b v="0"/>
    <s v="theater/plays"/>
    <n v="6.0000000000000002E-5"/>
    <n v="3"/>
    <x v="1"/>
    <s v="plays"/>
    <x v="2"/>
    <d v="2015-05-13T20:45:12"/>
    <x v="3993"/>
    <x v="3993"/>
    <x v="3993"/>
  </r>
  <r>
    <n v="3994"/>
    <s v="Poles Apart - A Play in 2 Acts"/>
    <s v="Is Henson willing to dare risk a theatrical speaking tour of his North Pole adventures...and more?"/>
    <x v="13"/>
    <n v="5"/>
    <x v="2"/>
    <x v="0"/>
    <x v="0"/>
    <n v="1405761690"/>
    <n v="1403169690"/>
    <b v="0"/>
    <n v="1"/>
    <b v="0"/>
    <s v="theater/plays"/>
    <n v="2.5000000000000001E-3"/>
    <n v="5"/>
    <x v="1"/>
    <s v="plays"/>
    <x v="2"/>
    <d v="2014-07-19T09:21:30"/>
    <x v="3994"/>
    <x v="3994"/>
    <x v="3994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x v="1"/>
    <n v="1423913220"/>
    <n v="1421339077"/>
    <b v="0"/>
    <n v="4"/>
    <b v="0"/>
    <s v="theater/plays"/>
    <n v="0.35"/>
    <n v="17.5"/>
    <x v="1"/>
    <s v="plays"/>
    <x v="2"/>
    <d v="2015-02-14T11:27:00"/>
    <x v="3995"/>
    <x v="3995"/>
    <x v="3995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x v="0"/>
    <n v="1416499440"/>
    <n v="1415341464"/>
    <b v="0"/>
    <n v="17"/>
    <b v="0"/>
    <s v="theater/plays"/>
    <n v="0.16566666666666666"/>
    <n v="29.235294117647058"/>
    <x v="1"/>
    <s v="plays"/>
    <x v="2"/>
    <d v="2014-11-20T16:04:00"/>
    <x v="3996"/>
    <x v="3996"/>
    <x v="399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x v="1"/>
    <n v="1428222221"/>
    <n v="1425633821"/>
    <b v="0"/>
    <n v="0"/>
    <b v="0"/>
    <s v="theater/plays"/>
    <n v="0"/>
    <n v="0"/>
    <x v="1"/>
    <s v="plays"/>
    <x v="2"/>
    <d v="2015-04-05T08:23:41"/>
    <x v="3997"/>
    <x v="3997"/>
    <x v="3997"/>
  </r>
  <r>
    <n v="3998"/>
    <s v="Forsaken Angels-A New Play"/>
    <s v="Forsaken Angels, a powerful new play by William Leary, author of DCMTA's Best Of 2014 Play Masquerade."/>
    <x v="21"/>
    <n v="715"/>
    <x v="2"/>
    <x v="0"/>
    <x v="0"/>
    <n v="1427580426"/>
    <n v="1424992026"/>
    <b v="0"/>
    <n v="12"/>
    <b v="0"/>
    <s v="theater/plays"/>
    <n v="0.57199999999999995"/>
    <n v="59.583333333333336"/>
    <x v="1"/>
    <s v="plays"/>
    <x v="2"/>
    <d v="2015-03-28T22:07:06"/>
    <x v="3998"/>
    <x v="3998"/>
    <x v="3998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x v="0"/>
    <n v="1409514709"/>
    <n v="1406058798"/>
    <b v="0"/>
    <n v="14"/>
    <b v="0"/>
    <s v="theater/plays"/>
    <n v="0.16514285714285715"/>
    <n v="82.571428571428569"/>
    <x v="1"/>
    <s v="plays"/>
    <x v="2"/>
    <d v="2014-08-31T19:51:49"/>
    <x v="3999"/>
    <x v="3999"/>
    <x v="3999"/>
  </r>
  <r>
    <n v="4000"/>
    <s v="The Escorts"/>
    <s v="An Enticing Trip into the World of Assisted Dying"/>
    <x v="6"/>
    <n v="10"/>
    <x v="2"/>
    <x v="0"/>
    <x v="0"/>
    <n v="1462631358"/>
    <n v="1457450958"/>
    <b v="0"/>
    <n v="1"/>
    <b v="0"/>
    <s v="theater/plays"/>
    <n v="1.25E-3"/>
    <n v="10"/>
    <x v="1"/>
    <s v="plays"/>
    <x v="2"/>
    <d v="2016-05-07T14:29:18"/>
    <x v="4000"/>
    <x v="4000"/>
    <x v="4000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x v="1"/>
    <n v="1488394800"/>
    <n v="1486681708"/>
    <b v="0"/>
    <n v="14"/>
    <b v="0"/>
    <s v="theater/plays"/>
    <n v="0.3775"/>
    <n v="32.357142857142854"/>
    <x v="1"/>
    <s v="plays"/>
    <x v="2"/>
    <d v="2017-03-01T19:00:00"/>
    <x v="4001"/>
    <x v="4001"/>
    <x v="4001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x v="0"/>
    <n v="1411779761"/>
    <n v="1409187761"/>
    <b v="0"/>
    <n v="4"/>
    <b v="0"/>
    <s v="theater/plays"/>
    <n v="1.84E-2"/>
    <n v="5.75"/>
    <x v="1"/>
    <s v="plays"/>
    <x v="2"/>
    <d v="2014-09-27T01:02:41"/>
    <x v="4002"/>
    <x v="4002"/>
    <x v="4002"/>
  </r>
  <r>
    <n v="4003"/>
    <s v="MAMA BA-B: The Stage Play"/>
    <s v="&quot;MAMA'Z BA-B&quot; is the story of Marcus Williams who struggles to find a place for himself as a young black male."/>
    <x v="13"/>
    <n v="201"/>
    <x v="2"/>
    <x v="0"/>
    <x v="0"/>
    <n v="1424009147"/>
    <n v="1421417147"/>
    <b v="0"/>
    <n v="2"/>
    <b v="0"/>
    <s v="theater/plays"/>
    <n v="0.10050000000000001"/>
    <n v="100.5"/>
    <x v="1"/>
    <s v="plays"/>
    <x v="2"/>
    <d v="2015-02-15T14:05:47"/>
    <x v="4003"/>
    <x v="4003"/>
    <x v="4003"/>
  </r>
  <r>
    <n v="4004"/>
    <s v="South Florida Tours"/>
    <s v="Help Launch The Queen Into South Florida!"/>
    <x v="2"/>
    <n v="1"/>
    <x v="2"/>
    <x v="0"/>
    <x v="0"/>
    <n v="1412740457"/>
    <n v="1410148457"/>
    <b v="0"/>
    <n v="1"/>
    <b v="0"/>
    <s v="theater/plays"/>
    <n v="2E-3"/>
    <n v="1"/>
    <x v="1"/>
    <s v="plays"/>
    <x v="2"/>
    <d v="2014-10-08T03:54:17"/>
    <x v="4004"/>
    <x v="4004"/>
    <x v="4004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x v="0"/>
    <n v="1413832985"/>
    <n v="1408648985"/>
    <b v="0"/>
    <n v="2"/>
    <b v="0"/>
    <s v="theater/plays"/>
    <n v="1.3333333333333334E-2"/>
    <n v="20"/>
    <x v="1"/>
    <s v="plays"/>
    <x v="2"/>
    <d v="2014-10-20T19:23:05"/>
    <x v="4005"/>
    <x v="4005"/>
    <x v="40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x v="0"/>
    <n v="1455647587"/>
    <n v="1453487587"/>
    <b v="0"/>
    <n v="1"/>
    <b v="0"/>
    <s v="theater/plays"/>
    <n v="6.666666666666667E-5"/>
    <n v="2"/>
    <x v="1"/>
    <s v="plays"/>
    <x v="2"/>
    <d v="2016-02-16T18:33:07"/>
    <x v="4006"/>
    <x v="4006"/>
    <x v="400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x v="0"/>
    <n v="1409070480"/>
    <n v="1406572381"/>
    <b v="0"/>
    <n v="1"/>
    <b v="0"/>
    <s v="theater/plays"/>
    <n v="2.5000000000000001E-3"/>
    <n v="5"/>
    <x v="1"/>
    <s v="plays"/>
    <x v="2"/>
    <d v="2014-08-26T16:28:00"/>
    <x v="4007"/>
    <x v="4007"/>
    <x v="4007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x v="1"/>
    <n v="1437606507"/>
    <n v="1435014507"/>
    <b v="0"/>
    <n v="4"/>
    <b v="0"/>
    <s v="theater/plays"/>
    <n v="0.06"/>
    <n v="15"/>
    <x v="1"/>
    <s v="plays"/>
    <x v="2"/>
    <d v="2015-07-22T23:08:27"/>
    <x v="4008"/>
    <x v="4008"/>
    <x v="4008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x v="1"/>
    <n v="1410281360"/>
    <n v="1406825360"/>
    <b v="0"/>
    <n v="3"/>
    <b v="0"/>
    <s v="theater/plays"/>
    <n v="3.8860103626943004E-2"/>
    <n v="25"/>
    <x v="1"/>
    <s v="plays"/>
    <x v="2"/>
    <d v="2014-09-09T16:49:20"/>
    <x v="4009"/>
    <x v="4009"/>
    <x v="4009"/>
  </r>
  <r>
    <n v="4010"/>
    <s v="The Connection Play 2014"/>
    <s v="JUNTO Productions is proud to present our first production, the premiere of The Connection, a play by Jeffrey Paul."/>
    <x v="312"/>
    <n v="1742"/>
    <x v="2"/>
    <x v="0"/>
    <x v="0"/>
    <n v="1414348166"/>
    <n v="1412879366"/>
    <b v="0"/>
    <n v="38"/>
    <b v="0"/>
    <s v="theater/plays"/>
    <n v="0.24194444444444443"/>
    <n v="45.842105263157897"/>
    <x v="1"/>
    <s v="plays"/>
    <x v="2"/>
    <d v="2014-10-26T18:29:26"/>
    <x v="4010"/>
    <x v="4010"/>
    <x v="4010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x v="1"/>
    <n v="1422450278"/>
    <n v="1419858278"/>
    <b v="0"/>
    <n v="4"/>
    <b v="0"/>
    <s v="theater/plays"/>
    <n v="7.5999999999999998E-2"/>
    <n v="4.75"/>
    <x v="1"/>
    <s v="plays"/>
    <x v="2"/>
    <d v="2015-01-28T13:04:38"/>
    <x v="4011"/>
    <x v="4011"/>
    <x v="4011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x v="1"/>
    <n v="1430571849"/>
    <n v="1427979849"/>
    <b v="0"/>
    <n v="0"/>
    <b v="0"/>
    <s v="theater/plays"/>
    <n v="0"/>
    <n v="0"/>
    <x v="1"/>
    <s v="plays"/>
    <x v="2"/>
    <d v="2015-05-02T13:04:09"/>
    <x v="4012"/>
    <x v="4012"/>
    <x v="4012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x v="0"/>
    <n v="1424070823"/>
    <n v="1421478823"/>
    <b v="0"/>
    <n v="2"/>
    <b v="0"/>
    <s v="theater/plays"/>
    <n v="1.2999999999999999E-2"/>
    <n v="13"/>
    <x v="1"/>
    <s v="plays"/>
    <x v="2"/>
    <d v="2015-02-16T07:13:43"/>
    <x v="4013"/>
    <x v="4013"/>
    <x v="4013"/>
  </r>
  <r>
    <n v="4014"/>
    <s v="Ministry theater"/>
    <s v="I am trying to put together a ministry theater company for junior / high schoolers that which puts on free shows in the SoCal area."/>
    <x v="7"/>
    <n v="0"/>
    <x v="2"/>
    <x v="0"/>
    <x v="0"/>
    <n v="1457157269"/>
    <n v="1455861269"/>
    <b v="0"/>
    <n v="0"/>
    <b v="0"/>
    <s v="theater/plays"/>
    <n v="0"/>
    <n v="0"/>
    <x v="1"/>
    <s v="plays"/>
    <x v="2"/>
    <d v="2016-03-05T05:54:29"/>
    <x v="4014"/>
    <x v="4014"/>
    <x v="4014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x v="0"/>
    <n v="1437331463"/>
    <n v="1434739463"/>
    <b v="0"/>
    <n v="1"/>
    <b v="0"/>
    <s v="theater/plays"/>
    <n v="1.4285714285714287E-4"/>
    <n v="1"/>
    <x v="1"/>
    <s v="plays"/>
    <x v="2"/>
    <d v="2015-07-19T18:44:23"/>
    <x v="4015"/>
    <x v="4015"/>
    <x v="4015"/>
  </r>
  <r>
    <n v="4016"/>
    <s v="MENTAL Play"/>
    <s v="A new play and project exploring challenges faced by young adults struggling with mental health issues in contemporary Britain."/>
    <x v="2"/>
    <n v="70"/>
    <x v="2"/>
    <x v="1"/>
    <x v="1"/>
    <n v="1410987400"/>
    <n v="1408395400"/>
    <b v="0"/>
    <n v="7"/>
    <b v="0"/>
    <s v="theater/plays"/>
    <n v="0.14000000000000001"/>
    <n v="10"/>
    <x v="1"/>
    <s v="plays"/>
    <x v="2"/>
    <d v="2014-09-17T20:56:40"/>
    <x v="4016"/>
    <x v="4016"/>
    <x v="401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x v="0"/>
    <n v="1409846874"/>
    <n v="1407254874"/>
    <b v="0"/>
    <n v="2"/>
    <b v="0"/>
    <s v="theater/plays"/>
    <n v="1.0500000000000001E-2"/>
    <n v="52.5"/>
    <x v="1"/>
    <s v="plays"/>
    <x v="2"/>
    <d v="2014-09-04T16:07:54"/>
    <x v="4017"/>
    <x v="4017"/>
    <x v="4017"/>
  </r>
  <r>
    <n v="4018"/>
    <s v="Time Please Fringe"/>
    <s v="Funding for a production of Time Please at the Brighton Fringe 2017... and beyond."/>
    <x v="15"/>
    <n v="130"/>
    <x v="2"/>
    <x v="1"/>
    <x v="1"/>
    <n v="1475877108"/>
    <n v="1473285108"/>
    <b v="0"/>
    <n v="4"/>
    <b v="0"/>
    <s v="theater/plays"/>
    <n v="8.666666666666667E-2"/>
    <n v="32.5"/>
    <x v="1"/>
    <s v="plays"/>
    <x v="2"/>
    <d v="2016-10-07T21:51:48"/>
    <x v="4018"/>
    <x v="4018"/>
    <x v="4018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x v="0"/>
    <n v="1460737680"/>
    <n v="1455725596"/>
    <b v="0"/>
    <n v="4"/>
    <b v="0"/>
    <s v="theater/plays"/>
    <n v="8.2857142857142851E-3"/>
    <n v="7.25"/>
    <x v="1"/>
    <s v="plays"/>
    <x v="2"/>
    <d v="2016-04-15T16:28:00"/>
    <x v="4019"/>
    <x v="4019"/>
    <x v="4019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x v="0"/>
    <n v="1427168099"/>
    <n v="1424579699"/>
    <b v="0"/>
    <n v="3"/>
    <b v="0"/>
    <s v="theater/plays"/>
    <n v="0.16666666666666666"/>
    <n v="33.333333333333336"/>
    <x v="1"/>
    <s v="plays"/>
    <x v="2"/>
    <d v="2015-03-24T03:34:59"/>
    <x v="4020"/>
    <x v="4020"/>
    <x v="4020"/>
  </r>
  <r>
    <n v="4021"/>
    <s v="Angels in Houston"/>
    <s v="Help a group of actors end bigotry in Houston, TX by supporting a  full production of Angels in America."/>
    <x v="36"/>
    <n v="125"/>
    <x v="2"/>
    <x v="0"/>
    <x v="0"/>
    <n v="1414360358"/>
    <n v="1409176358"/>
    <b v="0"/>
    <n v="2"/>
    <b v="0"/>
    <s v="theater/plays"/>
    <n v="8.3333333333333332E-3"/>
    <n v="62.5"/>
    <x v="1"/>
    <s v="plays"/>
    <x v="2"/>
    <d v="2014-10-26T21:52:38"/>
    <x v="4021"/>
    <x v="4021"/>
    <x v="4021"/>
  </r>
  <r>
    <n v="4022"/>
    <s v="The Merchant of Venice as Shakespeare Heard It"/>
    <s v="Help us produce a video of the first Original Pronunciation Merchant of Venice."/>
    <x v="102"/>
    <n v="12521"/>
    <x v="2"/>
    <x v="0"/>
    <x v="0"/>
    <n v="1422759240"/>
    <n v="1418824867"/>
    <b v="0"/>
    <n v="197"/>
    <b v="0"/>
    <s v="theater/plays"/>
    <n v="0.69561111111111107"/>
    <n v="63.558375634517766"/>
    <x v="1"/>
    <s v="plays"/>
    <x v="2"/>
    <d v="2015-02-01T02:54:00"/>
    <x v="4022"/>
    <x v="4022"/>
    <x v="4022"/>
  </r>
  <r>
    <n v="4023"/>
    <s v="Forgive &amp; Forget"/>
    <s v="An original gospel stage play that explores the pain and hurt caused by those who struggle to forgive others!"/>
    <x v="39"/>
    <n v="0"/>
    <x v="2"/>
    <x v="0"/>
    <x v="0"/>
    <n v="1458860363"/>
    <n v="1454975963"/>
    <b v="0"/>
    <n v="0"/>
    <b v="0"/>
    <s v="theater/plays"/>
    <n v="0"/>
    <n v="0"/>
    <x v="1"/>
    <s v="plays"/>
    <x v="2"/>
    <d v="2016-03-24T22:59:23"/>
    <x v="4023"/>
    <x v="4023"/>
    <x v="40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x v="0"/>
    <n v="1441037097"/>
    <n v="1438445097"/>
    <b v="0"/>
    <n v="1"/>
    <b v="0"/>
    <s v="theater/plays"/>
    <n v="1.2500000000000001E-2"/>
    <n v="10"/>
    <x v="1"/>
    <s v="plays"/>
    <x v="2"/>
    <d v="2015-08-31T16:04:57"/>
    <x v="4024"/>
    <x v="4024"/>
    <x v="4024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x v="3"/>
    <n v="1437889336"/>
    <n v="1432705336"/>
    <b v="0"/>
    <n v="4"/>
    <b v="0"/>
    <s v="theater/plays"/>
    <n v="0.05"/>
    <n v="62.5"/>
    <x v="1"/>
    <s v="plays"/>
    <x v="2"/>
    <d v="2015-07-26T05:42:16"/>
    <x v="4025"/>
    <x v="4025"/>
    <x v="4025"/>
  </r>
  <r>
    <n v="4026"/>
    <s v="Speak to my Soul: A Montage of Voices"/>
    <s v="This is a play that voices that stories of the black experience in America using spoken word, song and dance."/>
    <x v="23"/>
    <n v="0"/>
    <x v="2"/>
    <x v="0"/>
    <x v="0"/>
    <n v="1449247439"/>
    <n v="1444059839"/>
    <b v="0"/>
    <n v="0"/>
    <b v="0"/>
    <s v="theater/plays"/>
    <n v="0"/>
    <n v="0"/>
    <x v="1"/>
    <s v="plays"/>
    <x v="2"/>
    <d v="2015-12-04T16:43:59"/>
    <x v="4026"/>
    <x v="4026"/>
    <x v="402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x v="0"/>
    <n v="1487811600"/>
    <n v="1486077481"/>
    <b v="0"/>
    <n v="7"/>
    <b v="0"/>
    <s v="theater/plays"/>
    <n v="7.166666666666667E-2"/>
    <n v="30.714285714285715"/>
    <x v="1"/>
    <s v="plays"/>
    <x v="2"/>
    <d v="2017-02-23T01:00:00"/>
    <x v="4027"/>
    <x v="4027"/>
    <x v="4027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x v="0"/>
    <n v="1402007500"/>
    <n v="1399415500"/>
    <b v="0"/>
    <n v="11"/>
    <b v="0"/>
    <s v="theater/plays"/>
    <n v="0.28050000000000003"/>
    <n v="51"/>
    <x v="1"/>
    <s v="plays"/>
    <x v="2"/>
    <d v="2014-06-05T22:31:40"/>
    <x v="4028"/>
    <x v="4028"/>
    <x v="4028"/>
  </r>
  <r>
    <n v="4029"/>
    <s v="Next 2 the Stage"/>
    <s v="A theater complex that educates as we entertain.  We will provide shows that inspire and theater classes that motivate."/>
    <x v="22"/>
    <n v="0"/>
    <x v="2"/>
    <x v="0"/>
    <x v="0"/>
    <n v="1450053370"/>
    <n v="1447461370"/>
    <b v="0"/>
    <n v="0"/>
    <b v="0"/>
    <s v="theater/plays"/>
    <n v="0"/>
    <n v="0"/>
    <x v="1"/>
    <s v="plays"/>
    <x v="2"/>
    <d v="2015-12-14T00:36:10"/>
    <x v="4029"/>
    <x v="4029"/>
    <x v="4029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x v="0"/>
    <n v="1454525340"/>
    <n v="1452008599"/>
    <b v="0"/>
    <n v="6"/>
    <b v="0"/>
    <s v="theater/plays"/>
    <n v="0.16"/>
    <n v="66.666666666666671"/>
    <x v="1"/>
    <s v="plays"/>
    <x v="2"/>
    <d v="2016-02-03T18:49:00"/>
    <x v="4030"/>
    <x v="4030"/>
    <x v="403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x v="0"/>
    <n v="1418914964"/>
    <n v="1414591364"/>
    <b v="0"/>
    <n v="0"/>
    <b v="0"/>
    <s v="theater/plays"/>
    <n v="0"/>
    <n v="0"/>
    <x v="1"/>
    <s v="plays"/>
    <x v="2"/>
    <d v="2014-12-18T15:02:44"/>
    <x v="4031"/>
    <x v="4031"/>
    <x v="4031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x v="0"/>
    <n v="1450211116"/>
    <n v="1445023516"/>
    <b v="0"/>
    <n v="7"/>
    <b v="0"/>
    <s v="theater/plays"/>
    <n v="6.8287037037037035E-2"/>
    <n v="59"/>
    <x v="1"/>
    <s v="plays"/>
    <x v="2"/>
    <d v="2015-12-15T20:25:16"/>
    <x v="4032"/>
    <x v="4032"/>
    <x v="4032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x v="1"/>
    <n v="1475398800"/>
    <n v="1472711224"/>
    <b v="0"/>
    <n v="94"/>
    <b v="0"/>
    <s v="theater/plays"/>
    <n v="0.25698702928870293"/>
    <n v="65.340319148936175"/>
    <x v="1"/>
    <s v="plays"/>
    <x v="2"/>
    <d v="2016-10-02T09:00:00"/>
    <x v="4033"/>
    <x v="4033"/>
    <x v="4033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x v="0"/>
    <n v="1428097450"/>
    <n v="1425509050"/>
    <b v="0"/>
    <n v="2"/>
    <b v="0"/>
    <s v="theater/plays"/>
    <n v="1.4814814814814815E-2"/>
    <n v="100"/>
    <x v="1"/>
    <s v="plays"/>
    <x v="2"/>
    <d v="2015-04-03T21:44:10"/>
    <x v="4034"/>
    <x v="4034"/>
    <x v="4034"/>
  </r>
  <r>
    <n v="4035"/>
    <s v="The Lost Boy"/>
    <s v="&quot;Stories are where you go to look for the truth of your own life.&quot; (Frank Delaney)"/>
    <x v="3"/>
    <n v="3685"/>
    <x v="2"/>
    <x v="0"/>
    <x v="0"/>
    <n v="1413925887"/>
    <n v="1411333887"/>
    <b v="0"/>
    <n v="25"/>
    <b v="0"/>
    <s v="theater/plays"/>
    <n v="0.36849999999999999"/>
    <n v="147.4"/>
    <x v="1"/>
    <s v="plays"/>
    <x v="2"/>
    <d v="2014-10-21T21:11:27"/>
    <x v="4035"/>
    <x v="4035"/>
    <x v="4035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x v="0"/>
    <n v="1404253800"/>
    <n v="1402784964"/>
    <b v="0"/>
    <n v="17"/>
    <b v="0"/>
    <s v="theater/plays"/>
    <n v="0.47049999999999997"/>
    <n v="166.05882352941177"/>
    <x v="1"/>
    <s v="plays"/>
    <x v="2"/>
    <d v="2014-07-01T22:30:00"/>
    <x v="4036"/>
    <x v="4036"/>
    <x v="403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x v="0"/>
    <n v="1464099900"/>
    <n v="1462585315"/>
    <b v="0"/>
    <n v="2"/>
    <b v="0"/>
    <s v="theater/plays"/>
    <n v="0.11428571428571428"/>
    <n v="40"/>
    <x v="1"/>
    <s v="plays"/>
    <x v="2"/>
    <d v="2016-05-24T14:25:00"/>
    <x v="4037"/>
    <x v="4037"/>
    <x v="4037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x v="0"/>
    <n v="1413573010"/>
    <n v="1408389010"/>
    <b v="0"/>
    <n v="4"/>
    <b v="0"/>
    <s v="theater/plays"/>
    <n v="0.12039999999999999"/>
    <n v="75.25"/>
    <x v="1"/>
    <s v="plays"/>
    <x v="2"/>
    <d v="2014-10-17T19:10:10"/>
    <x v="4038"/>
    <x v="4038"/>
    <x v="4038"/>
  </r>
  <r>
    <n v="4039"/>
    <s v="Defiant Entertainment presents: The Park Bench"/>
    <s v="Help stage an original One Act Play that brings awareness to Alzheimer's in its debut performance."/>
    <x v="2"/>
    <n v="300"/>
    <x v="2"/>
    <x v="0"/>
    <x v="0"/>
    <n v="1448949540"/>
    <n v="1446048367"/>
    <b v="0"/>
    <n v="5"/>
    <b v="0"/>
    <s v="theater/plays"/>
    <n v="0.6"/>
    <n v="60"/>
    <x v="1"/>
    <s v="plays"/>
    <x v="2"/>
    <d v="2015-12-01T05:59:00"/>
    <x v="4039"/>
    <x v="4039"/>
    <x v="4039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x v="0"/>
    <n v="1437188400"/>
    <n v="1432100004"/>
    <b v="0"/>
    <n v="2"/>
    <b v="0"/>
    <s v="theater/plays"/>
    <n v="0.3125"/>
    <n v="1250"/>
    <x v="1"/>
    <s v="plays"/>
    <x v="2"/>
    <d v="2015-07-18T03:00:00"/>
    <x v="4040"/>
    <x v="4040"/>
    <x v="4040"/>
  </r>
  <r>
    <n v="4041"/>
    <s v="In the Land of Gold"/>
    <s v="A bold, colouful, vibrant play centred around the last remaining monarchy of Africa."/>
    <x v="10"/>
    <n v="21"/>
    <x v="2"/>
    <x v="1"/>
    <x v="1"/>
    <n v="1473160954"/>
    <n v="1467976954"/>
    <b v="0"/>
    <n v="2"/>
    <b v="0"/>
    <s v="theater/plays"/>
    <n v="4.1999999999999997E-3"/>
    <n v="10.5"/>
    <x v="1"/>
    <s v="plays"/>
    <x v="2"/>
    <d v="2016-09-06T11:22:34"/>
    <x v="4041"/>
    <x v="4041"/>
    <x v="4041"/>
  </r>
  <r>
    <n v="4042"/>
    <s v="Messages"/>
    <s v="Acting group and production for inner city youth, about inner city youth. The problems and stuation that they see everyday."/>
    <x v="3"/>
    <n v="21"/>
    <x v="2"/>
    <x v="0"/>
    <x v="0"/>
    <n v="1421781360"/>
    <n v="1419213664"/>
    <b v="0"/>
    <n v="3"/>
    <b v="0"/>
    <s v="theater/plays"/>
    <n v="2.0999999999999999E-3"/>
    <n v="7"/>
    <x v="1"/>
    <s v="plays"/>
    <x v="2"/>
    <d v="2015-01-20T19:16:00"/>
    <x v="4042"/>
    <x v="4042"/>
    <x v="4042"/>
  </r>
  <r>
    <n v="4043"/>
    <s v="Not making potato salad here!"/>
    <s v="This could be my last play, need to bring my son out to see it before it's over.  Need to fly him here from BC"/>
    <x v="43"/>
    <n v="0"/>
    <x v="2"/>
    <x v="5"/>
    <x v="5"/>
    <n v="1416524325"/>
    <n v="1415228325"/>
    <b v="0"/>
    <n v="0"/>
    <b v="0"/>
    <s v="theater/plays"/>
    <n v="0"/>
    <n v="0"/>
    <x v="1"/>
    <s v="plays"/>
    <x v="2"/>
    <d v="2014-11-20T22:58:45"/>
    <x v="4043"/>
    <x v="4043"/>
    <x v="404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x v="0"/>
    <n v="1428642000"/>
    <n v="1426050982"/>
    <b v="0"/>
    <n v="4"/>
    <b v="0"/>
    <s v="theater/plays"/>
    <n v="0.375"/>
    <n v="56.25"/>
    <x v="1"/>
    <s v="plays"/>
    <x v="2"/>
    <d v="2015-04-10T05:00:00"/>
    <x v="4044"/>
    <x v="4044"/>
    <x v="4044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x v="2"/>
    <n v="1408596589"/>
    <n v="1406004589"/>
    <b v="0"/>
    <n v="1"/>
    <b v="0"/>
    <s v="theater/plays"/>
    <n v="2.0000000000000001E-4"/>
    <n v="1"/>
    <x v="1"/>
    <s v="plays"/>
    <x v="2"/>
    <d v="2014-08-21T04:49:49"/>
    <x v="4045"/>
    <x v="4045"/>
    <x v="4045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x v="0"/>
    <n v="1413992210"/>
    <n v="1411400210"/>
    <b v="0"/>
    <n v="12"/>
    <b v="0"/>
    <s v="theater/plays"/>
    <n v="8.2142857142857142E-2"/>
    <n v="38.333333333333336"/>
    <x v="1"/>
    <s v="plays"/>
    <x v="2"/>
    <d v="2014-10-22T15:36:50"/>
    <x v="4046"/>
    <x v="4046"/>
    <x v="404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x v="0"/>
    <n v="1420938000"/>
    <n v="1418862743"/>
    <b v="0"/>
    <n v="4"/>
    <b v="0"/>
    <s v="theater/plays"/>
    <n v="2.1999999999999999E-2"/>
    <n v="27.5"/>
    <x v="1"/>
    <s v="plays"/>
    <x v="2"/>
    <d v="2015-01-11T01:00:00"/>
    <x v="4047"/>
    <x v="4047"/>
    <x v="4047"/>
  </r>
  <r>
    <n v="4048"/>
    <s v="Speechless"/>
    <s v="The unspoken story of growing up disabled with cerebral palsy and no speech. This inclusive company fights ignorance using dark humour."/>
    <x v="73"/>
    <n v="3001"/>
    <x v="2"/>
    <x v="1"/>
    <x v="1"/>
    <n v="1460373187"/>
    <n v="1457352787"/>
    <b v="0"/>
    <n v="91"/>
    <b v="0"/>
    <s v="theater/plays"/>
    <n v="0.17652941176470588"/>
    <n v="32.978021978021978"/>
    <x v="1"/>
    <s v="plays"/>
    <x v="2"/>
    <d v="2016-04-11T11:13:07"/>
    <x v="4048"/>
    <x v="4048"/>
    <x v="4048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x v="0"/>
    <n v="1436914815"/>
    <n v="1434322815"/>
    <b v="0"/>
    <n v="1"/>
    <b v="0"/>
    <s v="theater/plays"/>
    <n v="8.0000000000000004E-4"/>
    <n v="16"/>
    <x v="1"/>
    <s v="plays"/>
    <x v="2"/>
    <d v="2015-07-14T23:00:15"/>
    <x v="4049"/>
    <x v="4049"/>
    <x v="4049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x v="0"/>
    <n v="1414077391"/>
    <n v="1411485391"/>
    <b v="0"/>
    <n v="1"/>
    <b v="0"/>
    <s v="theater/plays"/>
    <n v="6.6666666666666664E-4"/>
    <n v="1"/>
    <x v="1"/>
    <s v="plays"/>
    <x v="2"/>
    <d v="2014-10-23T15:16:31"/>
    <x v="4050"/>
    <x v="4050"/>
    <x v="4050"/>
  </r>
  <r>
    <n v="4051"/>
    <s v="Phantom of the Kun Opera"/>
    <s v="It is a heart-breaking life story of Wu family who tries to preserve the gem of Chinese Kun Opera through generations."/>
    <x v="2"/>
    <n v="0"/>
    <x v="2"/>
    <x v="0"/>
    <x v="0"/>
    <n v="1399618380"/>
    <n v="1399058797"/>
    <b v="0"/>
    <n v="0"/>
    <b v="0"/>
    <s v="theater/plays"/>
    <n v="0"/>
    <n v="0"/>
    <x v="1"/>
    <s v="plays"/>
    <x v="2"/>
    <d v="2014-05-09T06:53:00"/>
    <x v="4051"/>
    <x v="4051"/>
    <x v="4051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x v="0"/>
    <n v="1413234316"/>
    <n v="1408050316"/>
    <b v="0"/>
    <n v="13"/>
    <b v="0"/>
    <s v="theater/plays"/>
    <n v="0.37533333333333335"/>
    <n v="86.615384615384613"/>
    <x v="1"/>
    <s v="plays"/>
    <x v="2"/>
    <d v="2014-10-13T21:05:16"/>
    <x v="4052"/>
    <x v="4052"/>
    <x v="4052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x v="1"/>
    <n v="1416081600"/>
    <n v="1413477228"/>
    <b v="0"/>
    <n v="2"/>
    <b v="0"/>
    <s v="theater/plays"/>
    <n v="0.22"/>
    <n v="55"/>
    <x v="1"/>
    <s v="plays"/>
    <x v="2"/>
    <d v="2014-11-15T20:00:00"/>
    <x v="4053"/>
    <x v="4053"/>
    <x v="405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x v="0"/>
    <n v="1475294400"/>
    <n v="1472674285"/>
    <b v="0"/>
    <n v="0"/>
    <b v="0"/>
    <s v="theater/plays"/>
    <n v="0"/>
    <n v="0"/>
    <x v="1"/>
    <s v="plays"/>
    <x v="2"/>
    <d v="2016-10-01T04:00:00"/>
    <x v="4054"/>
    <x v="4054"/>
    <x v="4054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x v="1"/>
    <n v="1403192031"/>
    <n v="1400600031"/>
    <b v="0"/>
    <n v="21"/>
    <b v="0"/>
    <s v="theater/plays"/>
    <n v="0.1762"/>
    <n v="41.952380952380949"/>
    <x v="1"/>
    <s v="plays"/>
    <x v="2"/>
    <d v="2014-06-19T15:33:51"/>
    <x v="4055"/>
    <x v="4055"/>
    <x v="4055"/>
  </r>
  <r>
    <n v="4056"/>
    <s v="American Pride"/>
    <s v="American Pride is a play centered on the Poetry of one Iraq War veteran, and follows her journey through war and back home."/>
    <x v="15"/>
    <n v="795"/>
    <x v="2"/>
    <x v="0"/>
    <x v="0"/>
    <n v="1467575940"/>
    <n v="1465856639"/>
    <b v="0"/>
    <n v="9"/>
    <b v="0"/>
    <s v="theater/plays"/>
    <n v="0.53"/>
    <n v="88.333333333333329"/>
    <x v="1"/>
    <s v="plays"/>
    <x v="2"/>
    <d v="2016-07-03T19:59:00"/>
    <x v="4056"/>
    <x v="4056"/>
    <x v="405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x v="1"/>
    <n v="1448492400"/>
    <n v="1446506080"/>
    <b v="0"/>
    <n v="6"/>
    <b v="0"/>
    <s v="theater/plays"/>
    <n v="0.22142857142857142"/>
    <n v="129.16666666666666"/>
    <x v="1"/>
    <s v="plays"/>
    <x v="2"/>
    <d v="2015-11-25T23:00:00"/>
    <x v="4057"/>
    <x v="4057"/>
    <x v="4057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x v="0"/>
    <n v="1459483140"/>
    <n v="1458178044"/>
    <b v="0"/>
    <n v="4"/>
    <b v="0"/>
    <s v="theater/plays"/>
    <n v="2.5333333333333333E-2"/>
    <n v="23.75"/>
    <x v="1"/>
    <s v="plays"/>
    <x v="2"/>
    <d v="2016-04-01T03:59:00"/>
    <x v="4058"/>
    <x v="4058"/>
    <x v="4058"/>
  </r>
  <r>
    <n v="4059"/>
    <s v="The Million Dollar Shot"/>
    <s v="A very Canadian children's play inspired by the tradition of British pantomimes like Aladdin, and the Nutcracker."/>
    <x v="3"/>
    <n v="250"/>
    <x v="2"/>
    <x v="5"/>
    <x v="5"/>
    <n v="1410836400"/>
    <n v="1408116152"/>
    <b v="0"/>
    <n v="7"/>
    <b v="0"/>
    <s v="theater/plays"/>
    <n v="2.5000000000000001E-2"/>
    <n v="35.714285714285715"/>
    <x v="1"/>
    <s v="plays"/>
    <x v="2"/>
    <d v="2014-09-16T03:00:00"/>
    <x v="4059"/>
    <x v="4059"/>
    <x v="4059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x v="5"/>
    <n v="1403539200"/>
    <n v="1400604056"/>
    <b v="0"/>
    <n v="5"/>
    <b v="0"/>
    <s v="theater/plays"/>
    <n v="2.8500000000000001E-2"/>
    <n v="57"/>
    <x v="1"/>
    <s v="plays"/>
    <x v="2"/>
    <d v="2014-06-23T16:00:00"/>
    <x v="4060"/>
    <x v="4060"/>
    <x v="4060"/>
  </r>
  <r>
    <n v="4061"/>
    <s v="PRODUCE the Stage Play SKYLAR'S SYNDROME by Gavin Kayner"/>
    <s v="SKYLAR'S SYNDROME is a tremendous psychodrama by master playwright Gavin Kayner!"/>
    <x v="441"/>
    <n v="0"/>
    <x v="2"/>
    <x v="0"/>
    <x v="0"/>
    <n v="1461205423"/>
    <n v="1456025023"/>
    <b v="0"/>
    <n v="0"/>
    <b v="0"/>
    <s v="theater/plays"/>
    <n v="0"/>
    <n v="0"/>
    <x v="1"/>
    <s v="plays"/>
    <x v="2"/>
    <d v="2016-04-21T02:23:43"/>
    <x v="4061"/>
    <x v="4061"/>
    <x v="4061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x v="0"/>
    <n v="1467481468"/>
    <n v="1464889468"/>
    <b v="0"/>
    <n v="3"/>
    <b v="0"/>
    <s v="theater/plays"/>
    <n v="2.4500000000000001E-2"/>
    <n v="163.33333333333334"/>
    <x v="1"/>
    <s v="plays"/>
    <x v="2"/>
    <d v="2016-07-02T17:44:28"/>
    <x v="4062"/>
    <x v="4062"/>
    <x v="406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x v="1"/>
    <n v="1403886084"/>
    <n v="1401294084"/>
    <b v="0"/>
    <n v="9"/>
    <b v="0"/>
    <s v="theater/plays"/>
    <n v="1.4210526315789474E-2"/>
    <n v="15"/>
    <x v="1"/>
    <s v="plays"/>
    <x v="2"/>
    <d v="2014-06-27T16:21:24"/>
    <x v="4063"/>
    <x v="4063"/>
    <x v="406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x v="2"/>
    <n v="1430316426"/>
    <n v="1427724426"/>
    <b v="0"/>
    <n v="6"/>
    <b v="0"/>
    <s v="theater/plays"/>
    <n v="0.1925"/>
    <n v="64.166666666666671"/>
    <x v="1"/>
    <s v="plays"/>
    <x v="2"/>
    <d v="2015-04-29T14:07:06"/>
    <x v="4064"/>
    <x v="4064"/>
    <x v="4064"/>
  </r>
  <r>
    <n v="4065"/>
    <s v="A Midsummer's Night's Dream"/>
    <s v="A classical/ fantasy version of midsummers done by professionally trained actors in Tulsa!"/>
    <x v="23"/>
    <n v="27"/>
    <x v="2"/>
    <x v="0"/>
    <x v="0"/>
    <n v="1407883811"/>
    <n v="1405291811"/>
    <b v="0"/>
    <n v="4"/>
    <b v="0"/>
    <s v="theater/plays"/>
    <n v="6.7499999999999999E-3"/>
    <n v="6.75"/>
    <x v="1"/>
    <s v="plays"/>
    <x v="2"/>
    <d v="2014-08-12T22:50:11"/>
    <x v="4065"/>
    <x v="4065"/>
    <x v="4065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x v="0"/>
    <n v="1463619388"/>
    <n v="1461027388"/>
    <b v="0"/>
    <n v="1"/>
    <b v="0"/>
    <s v="theater/plays"/>
    <n v="1.6666666666666668E-3"/>
    <n v="25"/>
    <x v="1"/>
    <s v="plays"/>
    <x v="2"/>
    <d v="2016-05-19T00:56:28"/>
    <x v="4066"/>
    <x v="4066"/>
    <x v="406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x v="0"/>
    <n v="1443408550"/>
    <n v="1439952550"/>
    <b v="0"/>
    <n v="17"/>
    <b v="0"/>
    <s v="theater/plays"/>
    <n v="0.60899999999999999"/>
    <n v="179.11764705882354"/>
    <x v="1"/>
    <s v="plays"/>
    <x v="2"/>
    <d v="2015-09-28T02:49:10"/>
    <x v="4067"/>
    <x v="4067"/>
    <x v="4067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x v="0"/>
    <n v="1484348700"/>
    <n v="1481756855"/>
    <b v="0"/>
    <n v="1"/>
    <b v="0"/>
    <s v="theater/plays"/>
    <n v="0.01"/>
    <n v="34.950000000000003"/>
    <x v="1"/>
    <s v="plays"/>
    <x v="2"/>
    <d v="2017-01-13T23:05:00"/>
    <x v="4068"/>
    <x v="4068"/>
    <x v="4068"/>
  </r>
  <r>
    <n v="4069"/>
    <s v="The Pendulum Swings"/>
    <s v="'The Pendulum Swings' is a three-act dark comedy that sees Frank and Michael await their execution on Death Row."/>
    <x v="21"/>
    <n v="430"/>
    <x v="2"/>
    <x v="1"/>
    <x v="1"/>
    <n v="1425124800"/>
    <n v="1421596356"/>
    <b v="0"/>
    <n v="13"/>
    <b v="0"/>
    <s v="theater/plays"/>
    <n v="0.34399999999999997"/>
    <n v="33.07692307692308"/>
    <x v="1"/>
    <s v="plays"/>
    <x v="2"/>
    <d v="2015-02-28T12:00:00"/>
    <x v="4069"/>
    <x v="4069"/>
    <x v="4069"/>
  </r>
  <r>
    <n v="4070"/>
    <s v="Southern Utah University: V-Day 2015"/>
    <s v="V-Day Southern Utah University 2015 and Second Studio Players presents: The Vagina Monologues"/>
    <x v="28"/>
    <n v="165"/>
    <x v="2"/>
    <x v="0"/>
    <x v="0"/>
    <n v="1425178800"/>
    <n v="1422374420"/>
    <b v="0"/>
    <n v="6"/>
    <b v="0"/>
    <s v="theater/plays"/>
    <n v="0.16500000000000001"/>
    <n v="27.5"/>
    <x v="1"/>
    <s v="plays"/>
    <x v="2"/>
    <d v="2015-03-01T03:00:00"/>
    <x v="4070"/>
    <x v="4070"/>
    <x v="4070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x v="10"/>
    <n v="1482779931"/>
    <n v="1480187931"/>
    <b v="0"/>
    <n v="0"/>
    <b v="0"/>
    <s v="theater/plays"/>
    <n v="0"/>
    <n v="0"/>
    <x v="1"/>
    <s v="plays"/>
    <x v="2"/>
    <d v="2016-12-26T19:18:51"/>
    <x v="4071"/>
    <x v="4071"/>
    <x v="407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x v="1"/>
    <n v="1408646111"/>
    <n v="1403462111"/>
    <b v="0"/>
    <n v="2"/>
    <b v="0"/>
    <s v="theater/plays"/>
    <n v="4.0000000000000001E-3"/>
    <n v="2"/>
    <x v="1"/>
    <s v="plays"/>
    <x v="2"/>
    <d v="2014-08-21T18:35:11"/>
    <x v="4072"/>
    <x v="4072"/>
    <x v="4072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x v="0"/>
    <n v="1431144000"/>
    <n v="1426407426"/>
    <b v="0"/>
    <n v="2"/>
    <b v="0"/>
    <s v="theater/plays"/>
    <n v="1.0571428571428572E-2"/>
    <n v="18.5"/>
    <x v="1"/>
    <s v="plays"/>
    <x v="2"/>
    <d v="2015-05-09T04:00:00"/>
    <x v="4073"/>
    <x v="4073"/>
    <x v="4073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x v="1"/>
    <n v="1446732975"/>
    <n v="1444137375"/>
    <b v="0"/>
    <n v="21"/>
    <b v="0"/>
    <s v="theater/plays"/>
    <n v="0.26727272727272727"/>
    <n v="35"/>
    <x v="1"/>
    <s v="plays"/>
    <x v="2"/>
    <d v="2015-11-05T14:16:15"/>
    <x v="4074"/>
    <x v="4074"/>
    <x v="4074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x v="1"/>
    <n v="1404149280"/>
    <n v="1400547969"/>
    <b v="0"/>
    <n v="13"/>
    <b v="0"/>
    <s v="theater/plays"/>
    <n v="0.28799999999999998"/>
    <n v="44.307692307692307"/>
    <x v="1"/>
    <s v="plays"/>
    <x v="2"/>
    <d v="2014-06-30T17:28:00"/>
    <x v="4075"/>
    <x v="4075"/>
    <x v="4075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x v="0"/>
    <n v="1413921060"/>
    <n v="1411499149"/>
    <b v="0"/>
    <n v="0"/>
    <b v="0"/>
    <s v="theater/plays"/>
    <n v="0"/>
    <n v="0"/>
    <x v="1"/>
    <s v="plays"/>
    <x v="2"/>
    <d v="2014-10-21T19:51:00"/>
    <x v="4076"/>
    <x v="4076"/>
    <x v="407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x v="0"/>
    <n v="1482339794"/>
    <n v="1479747794"/>
    <b v="0"/>
    <n v="6"/>
    <b v="0"/>
    <s v="theater/plays"/>
    <n v="8.8999999999999996E-2"/>
    <n v="222.5"/>
    <x v="1"/>
    <s v="plays"/>
    <x v="2"/>
    <d v="2016-12-21T17:03:14"/>
    <x v="4077"/>
    <x v="4077"/>
    <x v="4077"/>
  </r>
  <r>
    <n v="4078"/>
    <s v="Theatre Memoire"/>
    <s v="Theatre Memoire are a High Wycombe based theatre company. Performing plays about multi-culturalism and interconectedness."/>
    <x v="49"/>
    <n v="0"/>
    <x v="2"/>
    <x v="1"/>
    <x v="1"/>
    <n v="1485543242"/>
    <n v="1482951242"/>
    <b v="0"/>
    <n v="0"/>
    <b v="0"/>
    <s v="theater/plays"/>
    <n v="0"/>
    <n v="0"/>
    <x v="1"/>
    <s v="plays"/>
    <x v="2"/>
    <d v="2017-01-27T18:54:02"/>
    <x v="4078"/>
    <x v="4078"/>
    <x v="4078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x v="0"/>
    <n v="1466375521"/>
    <n v="1463783521"/>
    <b v="0"/>
    <n v="1"/>
    <b v="0"/>
    <s v="theater/plays"/>
    <n v="1.6666666666666668E-3"/>
    <n v="5"/>
    <x v="1"/>
    <s v="plays"/>
    <x v="2"/>
    <d v="2016-06-19T22:32:01"/>
    <x v="4079"/>
    <x v="4079"/>
    <x v="4079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x v="0"/>
    <n v="1465930440"/>
    <n v="1463849116"/>
    <b v="0"/>
    <n v="0"/>
    <b v="0"/>
    <s v="theater/plays"/>
    <n v="0"/>
    <n v="0"/>
    <x v="1"/>
    <s v="plays"/>
    <x v="2"/>
    <d v="2016-06-14T18:54:00"/>
    <x v="4080"/>
    <x v="4080"/>
    <x v="408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x v="0"/>
    <n v="1425819425"/>
    <n v="1423231025"/>
    <b v="0"/>
    <n v="12"/>
    <b v="0"/>
    <s v="theater/plays"/>
    <n v="0.15737410071942445"/>
    <n v="29.166666666666668"/>
    <x v="1"/>
    <s v="plays"/>
    <x v="2"/>
    <d v="2015-03-08T12:57:05"/>
    <x v="4081"/>
    <x v="4081"/>
    <x v="4081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x v="0"/>
    <n v="1447542000"/>
    <n v="1446179553"/>
    <b v="0"/>
    <n v="2"/>
    <b v="0"/>
    <s v="theater/plays"/>
    <n v="0.02"/>
    <n v="1.5"/>
    <x v="1"/>
    <s v="plays"/>
    <x v="2"/>
    <d v="2015-11-14T23:00:00"/>
    <x v="4082"/>
    <x v="4082"/>
    <x v="4082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x v="0"/>
    <n v="1452795416"/>
    <n v="1450203416"/>
    <b v="0"/>
    <n v="6"/>
    <b v="0"/>
    <s v="theater/plays"/>
    <n v="0.21685714285714286"/>
    <n v="126.5"/>
    <x v="1"/>
    <s v="plays"/>
    <x v="2"/>
    <d v="2016-01-14T18:16:56"/>
    <x v="4083"/>
    <x v="4083"/>
    <x v="4083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x v="3"/>
    <n v="1476008906"/>
    <n v="1473416906"/>
    <b v="0"/>
    <n v="1"/>
    <b v="0"/>
    <s v="theater/plays"/>
    <n v="3.3333333333333335E-3"/>
    <n v="10"/>
    <x v="1"/>
    <s v="plays"/>
    <x v="2"/>
    <d v="2016-10-09T10:28:26"/>
    <x v="4084"/>
    <x v="4084"/>
    <x v="4084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x v="0"/>
    <n v="1427169540"/>
    <n v="1424701775"/>
    <b v="0"/>
    <n v="1"/>
    <b v="0"/>
    <s v="theater/plays"/>
    <n v="2.8571428571428571E-3"/>
    <n v="10"/>
    <x v="1"/>
    <s v="plays"/>
    <x v="2"/>
    <d v="2015-03-24T03:59:00"/>
    <x v="4085"/>
    <x v="4085"/>
    <x v="4085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x v="0"/>
    <n v="1448078400"/>
    <n v="1445985299"/>
    <b v="0"/>
    <n v="5"/>
    <b v="0"/>
    <s v="theater/plays"/>
    <n v="4.7E-2"/>
    <n v="9.4"/>
    <x v="1"/>
    <s v="plays"/>
    <x v="2"/>
    <d v="2015-11-21T04:00:00"/>
    <x v="4086"/>
    <x v="4086"/>
    <x v="4086"/>
  </r>
  <r>
    <n v="4087"/>
    <s v="Stage Production &quot;The Nail Shop&quot;"/>
    <s v="Comedy Stage Play"/>
    <x v="376"/>
    <n v="0"/>
    <x v="2"/>
    <x v="0"/>
    <x v="0"/>
    <n v="1468777786"/>
    <n v="1466185786"/>
    <b v="0"/>
    <n v="0"/>
    <b v="0"/>
    <s v="theater/plays"/>
    <n v="0"/>
    <n v="0"/>
    <x v="1"/>
    <s v="plays"/>
    <x v="2"/>
    <d v="2016-07-17T17:49:46"/>
    <x v="4087"/>
    <x v="4087"/>
    <x v="4087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x v="1"/>
    <n v="1421403960"/>
    <n v="1418827324"/>
    <b v="0"/>
    <n v="3"/>
    <b v="0"/>
    <s v="theater/plays"/>
    <n v="0.108"/>
    <n v="72"/>
    <x v="1"/>
    <s v="plays"/>
    <x v="2"/>
    <d v="2015-01-16T10:26:00"/>
    <x v="4088"/>
    <x v="4088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x v="0"/>
    <n v="1433093700"/>
    <n v="1430242488"/>
    <b v="0"/>
    <n v="8"/>
    <b v="0"/>
    <s v="theater/plays"/>
    <n v="4.8000000000000001E-2"/>
    <n v="30"/>
    <x v="1"/>
    <s v="plays"/>
    <x v="2"/>
    <d v="2015-05-31T17:35:00"/>
    <x v="4089"/>
    <x v="4089"/>
    <x v="4089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x v="0"/>
    <n v="1438959600"/>
    <n v="1437754137"/>
    <b v="0"/>
    <n v="3"/>
    <b v="0"/>
    <s v="theater/plays"/>
    <n v="3.2000000000000001E-2"/>
    <n v="10.666666666666666"/>
    <x v="1"/>
    <s v="plays"/>
    <x v="2"/>
    <d v="2015-08-07T15:00:00"/>
    <x v="4090"/>
    <x v="4090"/>
    <x v="409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x v="0"/>
    <n v="1421410151"/>
    <n v="1418818151"/>
    <b v="0"/>
    <n v="8"/>
    <b v="0"/>
    <s v="theater/plays"/>
    <n v="0.1275"/>
    <n v="25.5"/>
    <x v="1"/>
    <s v="plays"/>
    <x v="2"/>
    <d v="2015-01-16T12:09:11"/>
    <x v="4091"/>
    <x v="4091"/>
    <x v="4091"/>
  </r>
  <r>
    <n v="4092"/>
    <s v="A CRY FOR HELP"/>
    <s v="&quot;A Cry for Help is Riveting, Inspiring, and Mesmerizing. You will laugh, cry, and be thinking about your own Cry for Help&quot;"/>
    <x v="74"/>
    <n v="20"/>
    <x v="2"/>
    <x v="0"/>
    <x v="0"/>
    <n v="1428205247"/>
    <n v="1423024847"/>
    <b v="0"/>
    <n v="1"/>
    <b v="0"/>
    <s v="theater/plays"/>
    <n v="1.8181818181818181E-4"/>
    <n v="20"/>
    <x v="1"/>
    <s v="plays"/>
    <x v="2"/>
    <d v="2015-04-05T03:40:47"/>
    <x v="4092"/>
    <x v="4092"/>
    <x v="4092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x v="1"/>
    <n v="1440272093"/>
    <n v="1435088093"/>
    <b v="0"/>
    <n v="4"/>
    <b v="0"/>
    <s v="theater/plays"/>
    <n v="2.4E-2"/>
    <n v="15"/>
    <x v="1"/>
    <s v="plays"/>
    <x v="2"/>
    <d v="2015-08-22T19:34:53"/>
    <x v="4093"/>
    <x v="4093"/>
    <x v="4093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x v="0"/>
    <n v="1413953940"/>
    <n v="1410141900"/>
    <b v="0"/>
    <n v="8"/>
    <b v="0"/>
    <s v="theater/plays"/>
    <n v="0.36499999999999999"/>
    <n v="91.25"/>
    <x v="1"/>
    <s v="plays"/>
    <x v="2"/>
    <d v="2014-10-22T04:59:00"/>
    <x v="4094"/>
    <x v="4094"/>
    <x v="4094"/>
  </r>
  <r>
    <n v="4095"/>
    <s v="LOPE ENAMORADO"/>
    <s v="Proyecto teatral dirigido por MartÃ­n Acosta que habla y reflexiona sobre el amor y su naturaleza."/>
    <x v="11"/>
    <n v="800"/>
    <x v="2"/>
    <x v="14"/>
    <x v="10"/>
    <n v="1482108350"/>
    <n v="1479516350"/>
    <b v="0"/>
    <n v="1"/>
    <b v="0"/>
    <s v="theater/plays"/>
    <n v="2.6666666666666668E-2"/>
    <n v="800"/>
    <x v="1"/>
    <s v="plays"/>
    <x v="2"/>
    <d v="2016-12-19T00:45:50"/>
    <x v="4095"/>
    <x v="4095"/>
    <x v="4095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x v="1"/>
    <n v="1488271860"/>
    <n v="1484484219"/>
    <b v="0"/>
    <n v="5"/>
    <b v="0"/>
    <s v="theater/plays"/>
    <n v="0.11428571428571428"/>
    <n v="80"/>
    <x v="1"/>
    <s v="plays"/>
    <x v="2"/>
    <d v="2017-02-28T08:51:00"/>
    <x v="4096"/>
    <x v="4096"/>
    <x v="409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x v="1"/>
    <n v="1454284500"/>
    <n v="1449431237"/>
    <b v="0"/>
    <n v="0"/>
    <b v="0"/>
    <s v="theater/plays"/>
    <n v="0"/>
    <n v="0"/>
    <x v="1"/>
    <s v="plays"/>
    <x v="2"/>
    <d v="2016-01-31T23:55:00"/>
    <x v="4097"/>
    <x v="4097"/>
    <x v="4097"/>
  </r>
  <r>
    <n v="4098"/>
    <s v="Life is simple"/>
    <s v="Community Youth play, written by and performed by the youth about finding joy in the simple things in life"/>
    <x v="96"/>
    <n v="0"/>
    <x v="2"/>
    <x v="0"/>
    <x v="0"/>
    <n v="1465060797"/>
    <n v="1462468797"/>
    <b v="0"/>
    <n v="0"/>
    <b v="0"/>
    <s v="theater/plays"/>
    <n v="0"/>
    <n v="0"/>
    <x v="1"/>
    <s v="plays"/>
    <x v="2"/>
    <d v="2016-06-04T17:19:57"/>
    <x v="4098"/>
    <x v="4098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x v="0"/>
    <n v="1472847873"/>
    <n v="1468959873"/>
    <b v="0"/>
    <n v="1"/>
    <b v="0"/>
    <s v="theater/plays"/>
    <n v="1.1111111111111112E-2"/>
    <n v="50"/>
    <x v="1"/>
    <s v="plays"/>
    <x v="2"/>
    <d v="2016-09-02T20:24:33"/>
    <x v="4099"/>
    <x v="4099"/>
    <x v="4099"/>
  </r>
  <r>
    <n v="4100"/>
    <s v="America is at the Mall: A Play in Three Acts"/>
    <s v="How does war change a family?  A peek into one family's kitchen as their soldier fights in Iraq."/>
    <x v="444"/>
    <n v="0"/>
    <x v="2"/>
    <x v="0"/>
    <x v="0"/>
    <n v="1414205990"/>
    <n v="1413341990"/>
    <b v="0"/>
    <n v="0"/>
    <b v="0"/>
    <s v="theater/plays"/>
    <n v="0"/>
    <n v="0"/>
    <x v="1"/>
    <s v="plays"/>
    <x v="2"/>
    <d v="2014-10-25T02:59:50"/>
    <x v="4100"/>
    <x v="4100"/>
    <x v="410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x v="0"/>
    <n v="1485380482"/>
    <n v="1482788482"/>
    <b v="0"/>
    <n v="0"/>
    <b v="0"/>
    <s v="theater/plays"/>
    <n v="0"/>
    <n v="0"/>
    <x v="1"/>
    <s v="plays"/>
    <x v="2"/>
    <d v="2017-01-25T21:41:22"/>
    <x v="4101"/>
    <x v="4101"/>
    <x v="4101"/>
  </r>
  <r>
    <n v="4102"/>
    <s v="4th Wall Theatre Project"/>
    <s v="Local Community theater to get up and running in the Idaho Falls area. Something new, something different!"/>
    <x v="2"/>
    <n v="137"/>
    <x v="2"/>
    <x v="0"/>
    <x v="0"/>
    <n v="1463343673"/>
    <n v="1460751673"/>
    <b v="0"/>
    <n v="6"/>
    <b v="0"/>
    <s v="theater/plays"/>
    <n v="0.27400000000000002"/>
    <n v="22.833333333333332"/>
    <x v="1"/>
    <s v="plays"/>
    <x v="2"/>
    <d v="2016-05-15T20:21:13"/>
    <x v="4102"/>
    <x v="4102"/>
    <x v="4102"/>
  </r>
  <r>
    <n v="4103"/>
    <s v="Weather Men"/>
    <s v="Weather Men is a play, written by Nathan Black.  A comedy/drama that explores the question of 'why people stay together?'"/>
    <x v="28"/>
    <n v="100"/>
    <x v="2"/>
    <x v="0"/>
    <x v="0"/>
    <n v="1440613920"/>
    <n v="1435953566"/>
    <b v="0"/>
    <n v="6"/>
    <b v="0"/>
    <s v="theater/plays"/>
    <n v="0.1"/>
    <n v="16.666666666666668"/>
    <x v="1"/>
    <s v="plays"/>
    <x v="2"/>
    <d v="2015-08-26T18:32:00"/>
    <x v="4103"/>
    <x v="4103"/>
    <x v="4103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x v="2"/>
    <n v="1477550434"/>
    <n v="1474958434"/>
    <b v="0"/>
    <n v="14"/>
    <b v="0"/>
    <s v="theater/plays"/>
    <n v="0.21366666666666667"/>
    <n v="45.785714285714285"/>
    <x v="1"/>
    <s v="plays"/>
    <x v="2"/>
    <d v="2016-10-27T06:40:34"/>
    <x v="4104"/>
    <x v="4104"/>
    <x v="4104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x v="10"/>
    <n v="1482711309"/>
    <n v="1479860109"/>
    <b v="0"/>
    <n v="6"/>
    <b v="0"/>
    <s v="theater/plays"/>
    <n v="6.9696969696969702E-2"/>
    <n v="383.33333333333331"/>
    <x v="1"/>
    <s v="plays"/>
    <x v="2"/>
    <d v="2016-12-26T00:15:09"/>
    <x v="4105"/>
    <x v="4105"/>
    <x v="4105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x v="0"/>
    <n v="1427936400"/>
    <n v="1424221866"/>
    <b v="0"/>
    <n v="33"/>
    <b v="0"/>
    <s v="theater/plays"/>
    <n v="0.70599999999999996"/>
    <n v="106.96969696969697"/>
    <x v="1"/>
    <s v="plays"/>
    <x v="2"/>
    <d v="2015-04-02T01:00:00"/>
    <x v="4106"/>
    <x v="4106"/>
    <x v="4106"/>
  </r>
  <r>
    <n v="4107"/>
    <s v="Sacrifice"/>
    <s v="A new dramatic comedy dealing with a father's unwillingness to let go of his past causes major problems for the future of his daughter."/>
    <x v="13"/>
    <n v="41"/>
    <x v="2"/>
    <x v="0"/>
    <x v="0"/>
    <n v="1411596001"/>
    <n v="1409608801"/>
    <b v="0"/>
    <n v="4"/>
    <b v="0"/>
    <s v="theater/plays"/>
    <n v="2.0500000000000001E-2"/>
    <n v="10.25"/>
    <x v="1"/>
    <s v="plays"/>
    <x v="2"/>
    <d v="2014-09-24T22:00:01"/>
    <x v="4107"/>
    <x v="4107"/>
    <x v="4107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x v="0"/>
    <n v="1488517200"/>
    <n v="1485909937"/>
    <b v="0"/>
    <n v="1"/>
    <b v="0"/>
    <s v="theater/plays"/>
    <n v="1.9666666666666666E-2"/>
    <n v="59"/>
    <x v="1"/>
    <s v="plays"/>
    <x v="2"/>
    <d v="2017-03-03T05:00:00"/>
    <x v="4108"/>
    <x v="4108"/>
    <x v="4108"/>
  </r>
  <r>
    <n v="4109"/>
    <s v="Jack the Lad"/>
    <s v="Jack the Lad - a new play that explores how far the boundaries of friendship will stretch when morality and loyalties clash."/>
    <x v="2"/>
    <n v="0"/>
    <x v="2"/>
    <x v="1"/>
    <x v="1"/>
    <n v="1448805404"/>
    <n v="1446209804"/>
    <b v="0"/>
    <n v="0"/>
    <b v="0"/>
    <s v="theater/plays"/>
    <n v="0"/>
    <n v="0"/>
    <x v="1"/>
    <s v="plays"/>
    <x v="2"/>
    <d v="2015-11-29T13:56:44"/>
    <x v="4109"/>
    <x v="4109"/>
    <x v="4109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x v="1"/>
    <n v="1469113351"/>
    <n v="1463929351"/>
    <b v="0"/>
    <n v="6"/>
    <b v="0"/>
    <s v="theater/plays"/>
    <n v="0.28666666666666668"/>
    <n v="14.333333333333334"/>
    <x v="1"/>
    <s v="plays"/>
    <x v="2"/>
    <d v="2016-07-21T15:02:31"/>
    <x v="4110"/>
    <x v="4110"/>
    <x v="4110"/>
  </r>
  <r>
    <n v="4111"/>
    <s v="REBORN IN LOVE"/>
    <s v="REBORN IN LOVE is the sequel to REBORN FROM ABOVE: A Tale of Eternal Love.  This is part two, of a One-Act play series."/>
    <x v="9"/>
    <n v="94"/>
    <x v="2"/>
    <x v="0"/>
    <x v="0"/>
    <n v="1424747740"/>
    <n v="1422155740"/>
    <b v="0"/>
    <n v="6"/>
    <b v="0"/>
    <s v="theater/plays"/>
    <n v="3.1333333333333331E-2"/>
    <n v="15.666666666666666"/>
    <x v="1"/>
    <s v="plays"/>
    <x v="2"/>
    <d v="2015-02-24T03:15:40"/>
    <x v="4111"/>
    <x v="4111"/>
    <x v="4111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x v="3"/>
    <n v="1456617600"/>
    <n v="1454280186"/>
    <b v="0"/>
    <n v="1"/>
    <b v="0"/>
    <s v="theater/plays"/>
    <n v="4.0000000000000002E-4"/>
    <n v="1"/>
    <x v="1"/>
    <s v="plays"/>
    <x v="2"/>
    <d v="2016-02-28T00:00:00"/>
    <x v="4112"/>
    <x v="4112"/>
    <x v="411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x v="0"/>
    <n v="1452234840"/>
    <n v="1450619123"/>
    <b v="0"/>
    <n v="3"/>
    <b v="0"/>
    <s v="theater/plays"/>
    <n v="2E-3"/>
    <n v="1"/>
    <x v="1"/>
    <s v="plays"/>
    <x v="2"/>
    <d v="2016-01-08T06:34:00"/>
    <x v="4113"/>
    <x v="4113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E29E1C-8B62-422B-A98D-9D1631270DED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3:F14" firstHeaderRow="1" firstDataRow="2" firstDataCol="1" rowPageCount="1" colPageCount="1"/>
  <pivotFields count="19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dataField="1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18" subtotal="count" baseField="0" baseItem="0"/>
  </dataFields>
  <chartFormats count="4"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84BF3C-8DB9-417C-8825-CB2CA3181018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F47" firstHeaderRow="1" firstDataRow="2" firstDataCol="1" rowPageCount="2" colPageCount="1"/>
  <pivotFields count="19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dataField="1"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18" subtotal="count" baseField="0" baseItem="0"/>
  </dataFields>
  <chartFormats count="4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19DB60-AC3C-4664-AD65-6EB925434BE4}" name="PivotTable6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4:E18" firstHeaderRow="1" firstDataRow="2" firstDataCol="1" rowPageCount="2" colPageCount="1"/>
  <pivotFields count="25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dataField="1" showAll="0"/>
    <pivotField numFmtId="164" showAll="0"/>
    <pivotField numFmtId="164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numFmtId="166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2" hier="-1"/>
  </pageFields>
  <dataFields count="1">
    <dataField name="Count of Outcome" fld="18" subtotal="count" baseField="0" baseItem="0"/>
  </dataFields>
  <chartFormats count="3"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ACA3A4-EC87-4E32-8B9B-CF2B8C038C1F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4:C13" firstHeaderRow="0" firstDataRow="1" firstDataCol="1" rowPageCount="2" colPageCount="1"/>
  <pivotFields count="25">
    <pivotField showAll="0"/>
    <pivotField showAll="0"/>
    <pivotField showAll="0"/>
    <pivotField dataField="1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dataField="1" showAll="0"/>
    <pivotField showAll="0"/>
    <pivotField showAll="0"/>
    <pivotField axis="axisPage"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/>
      </items>
    </pivotField>
    <pivotField showAll="0"/>
    <pivotField axis="axisPage" showAll="0">
      <items count="5">
        <item x="1"/>
        <item x="2"/>
        <item x="3"/>
        <item x="0"/>
        <item t="default"/>
      </items>
    </pivotField>
    <pivotField numFmtId="164" showAll="0"/>
    <pivotField numFmtId="164" showAll="0"/>
    <pivotField numFmtId="165" showAll="0"/>
    <pivotField numFmtId="166" showAll="0"/>
    <pivotField showAll="0" defaultSubtotal="0"/>
    <pivotField showAll="0" defaultSubtotal="0"/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pageFields count="2">
    <pageField fld="7" hier="-1"/>
    <pageField fld="18" item="3" hier="-1"/>
  </pageFields>
  <dataFields count="2">
    <dataField name="Sum of goal" fld="3" baseField="0" baseItem="0"/>
    <dataField name="Sum of pledged" fld="4" baseField="0" baseItem="0"/>
  </dataFields>
  <formats count="1">
    <format dxfId="9">
      <pivotArea outline="0" collapsedLevelsAreSubtotals="1" fieldPosition="0"/>
    </format>
  </formats>
  <chartFormats count="4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5B451-68D5-4A34-9D3A-44579225EC7D}">
  <dimension ref="A1:D29"/>
  <sheetViews>
    <sheetView topLeftCell="A10" workbookViewId="0">
      <selection activeCell="B20" sqref="B20"/>
    </sheetView>
  </sheetViews>
  <sheetFormatPr defaultRowHeight="14.4" x14ac:dyDescent="0.3"/>
  <cols>
    <col min="1" max="1" width="19" bestFit="1" customWidth="1"/>
    <col min="2" max="2" width="84.5546875" bestFit="1" customWidth="1"/>
    <col min="3" max="3" width="45.77734375" customWidth="1"/>
  </cols>
  <sheetData>
    <row r="1" spans="1:4" x14ac:dyDescent="0.3">
      <c r="A1" s="15" t="s">
        <v>8365</v>
      </c>
      <c r="B1" s="15" t="s">
        <v>8371</v>
      </c>
      <c r="C1" s="15" t="s">
        <v>8372</v>
      </c>
    </row>
    <row r="2" spans="1:4" x14ac:dyDescent="0.3">
      <c r="A2" s="15"/>
    </row>
    <row r="3" spans="1:4" x14ac:dyDescent="0.3">
      <c r="A3" s="15" t="s">
        <v>8366</v>
      </c>
      <c r="B3" t="s">
        <v>8367</v>
      </c>
      <c r="C3" s="14" t="s">
        <v>8369</v>
      </c>
    </row>
    <row r="4" spans="1:4" x14ac:dyDescent="0.3">
      <c r="B4" t="s">
        <v>8368</v>
      </c>
      <c r="C4" s="14" t="s">
        <v>8370</v>
      </c>
    </row>
    <row r="6" spans="1:4" x14ac:dyDescent="0.3">
      <c r="A6" s="15" t="s">
        <v>8373</v>
      </c>
      <c r="B6" t="s">
        <v>8264</v>
      </c>
    </row>
    <row r="7" spans="1:4" ht="28.8" x14ac:dyDescent="0.3">
      <c r="B7" s="3" t="s">
        <v>8374</v>
      </c>
    </row>
    <row r="8" spans="1:4" x14ac:dyDescent="0.3">
      <c r="B8" t="s">
        <v>8375</v>
      </c>
      <c r="C8" s="14" t="s">
        <v>8376</v>
      </c>
      <c r="D8" t="s">
        <v>8377</v>
      </c>
    </row>
    <row r="9" spans="1:4" x14ac:dyDescent="0.3">
      <c r="B9" t="s">
        <v>8379</v>
      </c>
      <c r="C9" s="14" t="s">
        <v>8378</v>
      </c>
    </row>
    <row r="11" spans="1:4" x14ac:dyDescent="0.3">
      <c r="A11" s="15" t="s">
        <v>8380</v>
      </c>
      <c r="B11" t="s">
        <v>8381</v>
      </c>
    </row>
    <row r="13" spans="1:4" x14ac:dyDescent="0.3">
      <c r="A13" s="15" t="s">
        <v>8383</v>
      </c>
      <c r="B13" t="s">
        <v>8384</v>
      </c>
    </row>
    <row r="15" spans="1:4" x14ac:dyDescent="0.3">
      <c r="A15" s="15" t="s">
        <v>8401</v>
      </c>
      <c r="B15" t="s">
        <v>8402</v>
      </c>
    </row>
    <row r="16" spans="1:4" x14ac:dyDescent="0.3">
      <c r="B16" t="s">
        <v>8403</v>
      </c>
    </row>
    <row r="19" spans="1:2" x14ac:dyDescent="0.3">
      <c r="A19" t="s">
        <v>8404</v>
      </c>
      <c r="B19" t="s">
        <v>8431</v>
      </c>
    </row>
    <row r="20" spans="1:2" x14ac:dyDescent="0.3">
      <c r="B20" t="s">
        <v>8436</v>
      </c>
    </row>
    <row r="21" spans="1:2" x14ac:dyDescent="0.3">
      <c r="B21" t="s">
        <v>8432</v>
      </c>
    </row>
    <row r="22" spans="1:2" x14ac:dyDescent="0.3">
      <c r="B22" t="s">
        <v>8433</v>
      </c>
    </row>
    <row r="24" spans="1:2" x14ac:dyDescent="0.3">
      <c r="A24" t="s">
        <v>8434</v>
      </c>
      <c r="B24" t="s">
        <v>8435</v>
      </c>
    </row>
    <row r="28" spans="1:2" x14ac:dyDescent="0.3">
      <c r="A28" t="s">
        <v>8437</v>
      </c>
      <c r="B28" t="s">
        <v>8439</v>
      </c>
    </row>
    <row r="29" spans="1:2" x14ac:dyDescent="0.3">
      <c r="B29" t="s">
        <v>8438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5"/>
  <sheetViews>
    <sheetView tabSelected="1" topLeftCell="N1" zoomScaleNormal="100" workbookViewId="0">
      <pane ySplit="1" topLeftCell="A2" activePane="bottomLeft" state="frozen"/>
      <selection activeCell="D1" sqref="D1"/>
      <selection pane="bottomLeft" activeCell="Y2" sqref="Y2"/>
    </sheetView>
  </sheetViews>
  <sheetFormatPr defaultRowHeight="14.4" x14ac:dyDescent="0.3"/>
  <cols>
    <col min="1" max="1" width="7" bestFit="1" customWidth="1"/>
    <col min="2" max="2" width="38.44140625" style="3" customWidth="1"/>
    <col min="3" max="3" width="40.33203125" style="3" customWidth="1"/>
    <col min="4" max="4" width="10" bestFit="1" customWidth="1"/>
    <col min="5" max="5" width="12.21875" bestFit="1" customWidth="1"/>
    <col min="6" max="6" width="9.5546875" bestFit="1" customWidth="1"/>
    <col min="7" max="7" width="12" bestFit="1" customWidth="1"/>
    <col min="8" max="8" width="12.77734375" bestFit="1" customWidth="1"/>
    <col min="9" max="10" width="16.109375" bestFit="1" customWidth="1"/>
    <col min="11" max="11" width="13.6640625" bestFit="1" customWidth="1"/>
    <col min="12" max="12" width="17.88671875" bestFit="1" customWidth="1"/>
    <col min="13" max="13" width="12.77734375" bestFit="1" customWidth="1"/>
    <col min="14" max="14" width="28.88671875" bestFit="1" customWidth="1"/>
    <col min="15" max="15" width="21.5546875" style="6" customWidth="1"/>
    <col min="16" max="16" width="20.6640625" style="10" bestFit="1" customWidth="1"/>
    <col min="17" max="17" width="11.33203125" bestFit="1" customWidth="1"/>
    <col min="18" max="18" width="15.5546875" bestFit="1" customWidth="1"/>
    <col min="19" max="19" width="13.21875" bestFit="1" customWidth="1"/>
    <col min="20" max="20" width="20.77734375" bestFit="1" customWidth="1"/>
    <col min="21" max="21" width="22.109375" bestFit="1" customWidth="1"/>
    <col min="22" max="22" width="14.21875" customWidth="1"/>
  </cols>
  <sheetData>
    <row r="1" spans="1:23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8" t="s">
        <v>8307</v>
      </c>
      <c r="Q1" s="1" t="s">
        <v>8308</v>
      </c>
      <c r="R1" s="1" t="s">
        <v>8309</v>
      </c>
      <c r="S1" s="1" t="s">
        <v>8364</v>
      </c>
      <c r="T1" s="1" t="s">
        <v>8386</v>
      </c>
      <c r="U1" s="1" t="s">
        <v>8385</v>
      </c>
      <c r="V1" s="1" t="s">
        <v>8399</v>
      </c>
      <c r="W1" s="1" t="s">
        <v>8400</v>
      </c>
    </row>
    <row r="2" spans="1:23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9">
        <f>IF(ISERROR(E2/L2),0,(E2/L2))</f>
        <v>63.917582417582416</v>
      </c>
      <c r="Q2" s="14" t="str">
        <f>LEFT(N2,FIND("/",N2)-1)</f>
        <v>film &amp; video</v>
      </c>
      <c r="R2" s="14" t="str">
        <f>RIGHT(N2,LEN(N2)-FIND("/",N2))</f>
        <v>television</v>
      </c>
      <c r="S2" t="s">
        <v>8219</v>
      </c>
      <c r="T2" s="16">
        <f>(((I2/60)/60)/24)+DATE(1970,1,1)</f>
        <v>42208.125</v>
      </c>
      <c r="U2" s="16">
        <f>(((J2/60)/60)/24)+DATE(1970,1,1)</f>
        <v>42177.007071759261</v>
      </c>
      <c r="V2" s="17">
        <v>42177.007071759261</v>
      </c>
      <c r="W2" s="18">
        <v>42177.007071759261</v>
      </c>
    </row>
    <row r="3" spans="1:23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9">
        <f t="shared" ref="P3:P66" si="1">IF(ISERROR(E3/L3),0,(E3/L3))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t="s">
        <v>8219</v>
      </c>
      <c r="T3" s="16">
        <f>(((I3/60)/60)/24)+DATE(1970,1,1)</f>
        <v>42796.600497685184</v>
      </c>
      <c r="U3" s="16">
        <f t="shared" ref="U3:U66" si="4">(((J3/60)/60)/24)+DATE(1970,1,1)</f>
        <v>42766.600497685184</v>
      </c>
      <c r="V3" s="17">
        <v>42766.600497685184</v>
      </c>
      <c r="W3" s="18">
        <v>42766.600497685184</v>
      </c>
    </row>
    <row r="4" spans="1:23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9">
        <f t="shared" si="1"/>
        <v>15</v>
      </c>
      <c r="Q4" t="str">
        <f t="shared" si="2"/>
        <v>film &amp; video</v>
      </c>
      <c r="R4" t="str">
        <f t="shared" si="3"/>
        <v>television</v>
      </c>
      <c r="S4" t="s">
        <v>8219</v>
      </c>
      <c r="T4" s="16">
        <f t="shared" ref="T4:T67" si="5">(((I4/60)/60)/24)+DATE(1970,1,1)</f>
        <v>42415.702349537038</v>
      </c>
      <c r="U4" s="16">
        <f t="shared" si="4"/>
        <v>42405.702349537038</v>
      </c>
      <c r="V4" s="17">
        <v>42405.702349537038</v>
      </c>
      <c r="W4" s="18">
        <v>42405.702349537038</v>
      </c>
    </row>
    <row r="5" spans="1:23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9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t="s">
        <v>8219</v>
      </c>
      <c r="T5" s="16">
        <f t="shared" si="5"/>
        <v>41858.515127314815</v>
      </c>
      <c r="U5" s="16">
        <f t="shared" si="4"/>
        <v>41828.515127314815</v>
      </c>
      <c r="V5" s="17">
        <v>41828.515127314815</v>
      </c>
      <c r="W5" s="18">
        <v>41828.515127314815</v>
      </c>
    </row>
    <row r="6" spans="1:23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9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t="s">
        <v>8219</v>
      </c>
      <c r="T6" s="16">
        <f t="shared" si="5"/>
        <v>42357.834247685183</v>
      </c>
      <c r="U6" s="16">
        <f t="shared" si="4"/>
        <v>42327.834247685183</v>
      </c>
      <c r="V6" s="17">
        <v>42327.834247685183</v>
      </c>
      <c r="W6" s="18">
        <v>42327.834247685183</v>
      </c>
    </row>
    <row r="7" spans="1:23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9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t="s">
        <v>8219</v>
      </c>
      <c r="T7" s="16">
        <f t="shared" si="5"/>
        <v>42580.232638888891</v>
      </c>
      <c r="U7" s="16">
        <f t="shared" si="4"/>
        <v>42563.932951388888</v>
      </c>
      <c r="V7" s="17">
        <v>42563.932951388888</v>
      </c>
      <c r="W7" s="18">
        <v>42563.932951388888</v>
      </c>
    </row>
    <row r="8" spans="1:23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9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t="s">
        <v>8219</v>
      </c>
      <c r="T8" s="16">
        <f t="shared" si="5"/>
        <v>41804.072337962964</v>
      </c>
      <c r="U8" s="16">
        <f t="shared" si="4"/>
        <v>41794.072337962964</v>
      </c>
      <c r="V8" s="17">
        <v>41794.072337962964</v>
      </c>
      <c r="W8" s="18">
        <v>41794.072337962964</v>
      </c>
    </row>
    <row r="9" spans="1:23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t="s">
        <v>8219</v>
      </c>
      <c r="T9" s="16">
        <f t="shared" si="5"/>
        <v>42556.047071759262</v>
      </c>
      <c r="U9" s="16">
        <f t="shared" si="4"/>
        <v>42516.047071759262</v>
      </c>
      <c r="V9" s="17">
        <v>42516.047071759262</v>
      </c>
      <c r="W9" s="18">
        <v>42516.047071759262</v>
      </c>
    </row>
    <row r="10" spans="1:23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9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t="s">
        <v>8219</v>
      </c>
      <c r="T10" s="16">
        <f t="shared" si="5"/>
        <v>42475.875</v>
      </c>
      <c r="U10" s="16">
        <f t="shared" si="4"/>
        <v>42468.94458333333</v>
      </c>
      <c r="V10" s="17">
        <v>42468.94458333333</v>
      </c>
      <c r="W10" s="18">
        <v>42468.94458333333</v>
      </c>
    </row>
    <row r="11" spans="1:23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9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t="s">
        <v>8219</v>
      </c>
      <c r="T11" s="16">
        <f t="shared" si="5"/>
        <v>42477.103518518517</v>
      </c>
      <c r="U11" s="16">
        <f t="shared" si="4"/>
        <v>42447.103518518517</v>
      </c>
      <c r="V11" s="17">
        <v>42447.103518518517</v>
      </c>
      <c r="W11" s="18">
        <v>42447.103518518517</v>
      </c>
    </row>
    <row r="12" spans="1:23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9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t="s">
        <v>8219</v>
      </c>
      <c r="T12" s="16">
        <f t="shared" si="5"/>
        <v>41815.068043981482</v>
      </c>
      <c r="U12" s="16">
        <f t="shared" si="4"/>
        <v>41780.068043981482</v>
      </c>
      <c r="V12" s="17">
        <v>41780.068043981482</v>
      </c>
      <c r="W12" s="18">
        <v>41780.068043981482</v>
      </c>
    </row>
    <row r="13" spans="1:23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9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t="s">
        <v>8219</v>
      </c>
      <c r="T13" s="16">
        <f t="shared" si="5"/>
        <v>42604.125</v>
      </c>
      <c r="U13" s="16">
        <f t="shared" si="4"/>
        <v>42572.778495370367</v>
      </c>
      <c r="V13" s="17">
        <v>42572.778495370367</v>
      </c>
      <c r="W13" s="18">
        <v>42572.778495370367</v>
      </c>
    </row>
    <row r="14" spans="1:23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9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t="s">
        <v>8219</v>
      </c>
      <c r="T14" s="16">
        <f t="shared" si="5"/>
        <v>41836.125</v>
      </c>
      <c r="U14" s="16">
        <f t="shared" si="4"/>
        <v>41791.713252314818</v>
      </c>
      <c r="V14" s="17">
        <v>41791.713252314818</v>
      </c>
      <c r="W14" s="18">
        <v>41791.713252314818</v>
      </c>
    </row>
    <row r="15" spans="1:23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9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t="s">
        <v>8219</v>
      </c>
      <c r="T15" s="16">
        <f t="shared" si="5"/>
        <v>42544.852083333331</v>
      </c>
      <c r="U15" s="16">
        <f t="shared" si="4"/>
        <v>42508.677187499998</v>
      </c>
      <c r="V15" s="17">
        <v>42508.677187499998</v>
      </c>
      <c r="W15" s="18">
        <v>42508.677187499998</v>
      </c>
    </row>
    <row r="16" spans="1:23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9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t="s">
        <v>8219</v>
      </c>
      <c r="T16" s="16">
        <f t="shared" si="5"/>
        <v>41833.582638888889</v>
      </c>
      <c r="U16" s="16">
        <f t="shared" si="4"/>
        <v>41808.02648148148</v>
      </c>
      <c r="V16" s="17">
        <v>41808.02648148148</v>
      </c>
      <c r="W16" s="18">
        <v>41808.02648148148</v>
      </c>
    </row>
    <row r="17" spans="1:23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9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t="s">
        <v>8219</v>
      </c>
      <c r="T17" s="16">
        <f t="shared" si="5"/>
        <v>42274.843055555553</v>
      </c>
      <c r="U17" s="16">
        <f t="shared" si="4"/>
        <v>42256.391875000001</v>
      </c>
      <c r="V17" s="17">
        <v>42256.391875000001</v>
      </c>
      <c r="W17" s="18">
        <v>42256.391875000001</v>
      </c>
    </row>
    <row r="18" spans="1:23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9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t="s">
        <v>8219</v>
      </c>
      <c r="T18" s="16">
        <f t="shared" si="5"/>
        <v>41806.229166666664</v>
      </c>
      <c r="U18" s="16">
        <f t="shared" si="4"/>
        <v>41760.796423611115</v>
      </c>
      <c r="V18" s="17">
        <v>41760.796423611115</v>
      </c>
      <c r="W18" s="18">
        <v>41760.796423611115</v>
      </c>
    </row>
    <row r="19" spans="1:23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t="s">
        <v>8219</v>
      </c>
      <c r="T19" s="16">
        <f t="shared" si="5"/>
        <v>41947.773402777777</v>
      </c>
      <c r="U19" s="16">
        <f t="shared" si="4"/>
        <v>41917.731736111113</v>
      </c>
      <c r="V19" s="17">
        <v>41917.731736111113</v>
      </c>
      <c r="W19" s="18">
        <v>41917.731736111113</v>
      </c>
    </row>
    <row r="20" spans="1:23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9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t="s">
        <v>8219</v>
      </c>
      <c r="T20" s="16">
        <f t="shared" si="5"/>
        <v>41899.542314814818</v>
      </c>
      <c r="U20" s="16">
        <f t="shared" si="4"/>
        <v>41869.542314814818</v>
      </c>
      <c r="V20" s="17">
        <v>41869.542314814818</v>
      </c>
      <c r="W20" s="18">
        <v>41869.542314814818</v>
      </c>
    </row>
    <row r="21" spans="1:23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9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t="s">
        <v>8219</v>
      </c>
      <c r="T21" s="16">
        <f t="shared" si="5"/>
        <v>42205.816365740742</v>
      </c>
      <c r="U21" s="16">
        <f t="shared" si="4"/>
        <v>42175.816365740742</v>
      </c>
      <c r="V21" s="17">
        <v>42175.816365740742</v>
      </c>
      <c r="W21" s="18">
        <v>42175.816365740742</v>
      </c>
    </row>
    <row r="22" spans="1:23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9">
        <f t="shared" si="1"/>
        <v>80.16</v>
      </c>
      <c r="Q22" t="str">
        <f t="shared" si="2"/>
        <v>film &amp; video</v>
      </c>
      <c r="R22" t="str">
        <f t="shared" si="3"/>
        <v>television</v>
      </c>
      <c r="S22" t="s">
        <v>8219</v>
      </c>
      <c r="T22" s="16">
        <f t="shared" si="5"/>
        <v>42260.758240740746</v>
      </c>
      <c r="U22" s="16">
        <f t="shared" si="4"/>
        <v>42200.758240740746</v>
      </c>
      <c r="V22" s="17">
        <v>42200.758240740746</v>
      </c>
      <c r="W22" s="18">
        <v>42200.758240740746</v>
      </c>
    </row>
    <row r="23" spans="1:23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9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t="s">
        <v>8219</v>
      </c>
      <c r="T23" s="16">
        <f t="shared" si="5"/>
        <v>41908.627187500002</v>
      </c>
      <c r="U23" s="16">
        <f t="shared" si="4"/>
        <v>41878.627187500002</v>
      </c>
      <c r="V23" s="17">
        <v>41878.627187500002</v>
      </c>
      <c r="W23" s="18">
        <v>41878.627187500002</v>
      </c>
    </row>
    <row r="24" spans="1:23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9">
        <f t="shared" si="1"/>
        <v>51.25</v>
      </c>
      <c r="Q24" t="str">
        <f t="shared" si="2"/>
        <v>film &amp; video</v>
      </c>
      <c r="R24" t="str">
        <f t="shared" si="3"/>
        <v>television</v>
      </c>
      <c r="S24" t="s">
        <v>8219</v>
      </c>
      <c r="T24" s="16">
        <f t="shared" si="5"/>
        <v>42005.332638888889</v>
      </c>
      <c r="U24" s="16">
        <f t="shared" si="4"/>
        <v>41989.91134259259</v>
      </c>
      <c r="V24" s="17">
        <v>41989.91134259259</v>
      </c>
      <c r="W24" s="18">
        <v>41989.91134259259</v>
      </c>
    </row>
    <row r="25" spans="1:23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9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t="s">
        <v>8219</v>
      </c>
      <c r="T25" s="16">
        <f t="shared" si="5"/>
        <v>42124.638888888891</v>
      </c>
      <c r="U25" s="16">
        <f t="shared" si="4"/>
        <v>42097.778946759259</v>
      </c>
      <c r="V25" s="17">
        <v>42097.778946759259</v>
      </c>
      <c r="W25" s="18">
        <v>42097.778946759259</v>
      </c>
    </row>
    <row r="26" spans="1:23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9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t="s">
        <v>8219</v>
      </c>
      <c r="T26" s="16">
        <f t="shared" si="5"/>
        <v>42262.818750000006</v>
      </c>
      <c r="U26" s="16">
        <f t="shared" si="4"/>
        <v>42229.820173611108</v>
      </c>
      <c r="V26" s="17">
        <v>42229.820173611108</v>
      </c>
      <c r="W26" s="18">
        <v>42229.820173611108</v>
      </c>
    </row>
    <row r="27" spans="1:23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9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t="s">
        <v>8219</v>
      </c>
      <c r="T27" s="16">
        <f t="shared" si="5"/>
        <v>42378.025011574078</v>
      </c>
      <c r="U27" s="16">
        <f t="shared" si="4"/>
        <v>42318.025011574078</v>
      </c>
      <c r="V27" s="17">
        <v>42318.025011574078</v>
      </c>
      <c r="W27" s="18">
        <v>42318.025011574078</v>
      </c>
    </row>
    <row r="28" spans="1:23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9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t="s">
        <v>8219</v>
      </c>
      <c r="T28" s="16">
        <f t="shared" si="5"/>
        <v>41868.515555555554</v>
      </c>
      <c r="U28" s="16">
        <f t="shared" si="4"/>
        <v>41828.515555555554</v>
      </c>
      <c r="V28" s="17">
        <v>41828.515555555554</v>
      </c>
      <c r="W28" s="18">
        <v>41828.515555555554</v>
      </c>
    </row>
    <row r="29" spans="1:23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t="s">
        <v>8219</v>
      </c>
      <c r="T29" s="16">
        <f t="shared" si="5"/>
        <v>41959.206400462965</v>
      </c>
      <c r="U29" s="16">
        <f t="shared" si="4"/>
        <v>41929.164733796293</v>
      </c>
      <c r="V29" s="17">
        <v>41929.164733796293</v>
      </c>
      <c r="W29" s="18">
        <v>41929.164733796293</v>
      </c>
    </row>
    <row r="30" spans="1:23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9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t="s">
        <v>8219</v>
      </c>
      <c r="T30" s="16">
        <f t="shared" si="5"/>
        <v>42354.96393518518</v>
      </c>
      <c r="U30" s="16">
        <f t="shared" si="4"/>
        <v>42324.96393518518</v>
      </c>
      <c r="V30" s="17">
        <v>42324.96393518518</v>
      </c>
      <c r="W30" s="18">
        <v>42324.96393518518</v>
      </c>
    </row>
    <row r="31" spans="1:23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9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t="s">
        <v>8219</v>
      </c>
      <c r="T31" s="16">
        <f t="shared" si="5"/>
        <v>41842.67324074074</v>
      </c>
      <c r="U31" s="16">
        <f t="shared" si="4"/>
        <v>41812.67324074074</v>
      </c>
      <c r="V31" s="17">
        <v>41812.67324074074</v>
      </c>
      <c r="W31" s="18">
        <v>41812.67324074074</v>
      </c>
    </row>
    <row r="32" spans="1:23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9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t="s">
        <v>8219</v>
      </c>
      <c r="T32" s="16">
        <f t="shared" si="5"/>
        <v>41872.292997685188</v>
      </c>
      <c r="U32" s="16">
        <f t="shared" si="4"/>
        <v>41842.292997685188</v>
      </c>
      <c r="V32" s="17">
        <v>41842.292997685188</v>
      </c>
      <c r="W32" s="18">
        <v>41842.292997685188</v>
      </c>
    </row>
    <row r="33" spans="1:23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9">
        <f t="shared" si="1"/>
        <v>13</v>
      </c>
      <c r="Q33" t="str">
        <f t="shared" si="2"/>
        <v>film &amp; video</v>
      </c>
      <c r="R33" t="str">
        <f t="shared" si="3"/>
        <v>television</v>
      </c>
      <c r="S33" t="s">
        <v>8219</v>
      </c>
      <c r="T33" s="16">
        <f t="shared" si="5"/>
        <v>42394.79206018518</v>
      </c>
      <c r="U33" s="16">
        <f t="shared" si="4"/>
        <v>42376.79206018518</v>
      </c>
      <c r="V33" s="17">
        <v>42376.79206018518</v>
      </c>
      <c r="W33" s="18">
        <v>42376.79206018518</v>
      </c>
    </row>
    <row r="34" spans="1:23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9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t="s">
        <v>8219</v>
      </c>
      <c r="T34" s="16">
        <f t="shared" si="5"/>
        <v>42503.165972222225</v>
      </c>
      <c r="U34" s="16">
        <f t="shared" si="4"/>
        <v>42461.627511574072</v>
      </c>
      <c r="V34" s="17">
        <v>42461.627511574072</v>
      </c>
      <c r="W34" s="18">
        <v>42461.627511574072</v>
      </c>
    </row>
    <row r="35" spans="1:23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9">
        <f t="shared" si="1"/>
        <v>83.75</v>
      </c>
      <c r="Q35" t="str">
        <f t="shared" si="2"/>
        <v>film &amp; video</v>
      </c>
      <c r="R35" t="str">
        <f t="shared" si="3"/>
        <v>television</v>
      </c>
      <c r="S35" t="s">
        <v>8219</v>
      </c>
      <c r="T35" s="16">
        <f t="shared" si="5"/>
        <v>42316.702557870376</v>
      </c>
      <c r="U35" s="16">
        <f t="shared" si="4"/>
        <v>42286.660891203705</v>
      </c>
      <c r="V35" s="17">
        <v>42286.660891203705</v>
      </c>
      <c r="W35" s="18">
        <v>42286.660891203705</v>
      </c>
    </row>
    <row r="36" spans="1:23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9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t="s">
        <v>8219</v>
      </c>
      <c r="T36" s="16">
        <f t="shared" si="5"/>
        <v>41856.321770833332</v>
      </c>
      <c r="U36" s="16">
        <f t="shared" si="4"/>
        <v>41841.321770833332</v>
      </c>
      <c r="V36" s="17">
        <v>41841.321770833332</v>
      </c>
      <c r="W36" s="18">
        <v>41841.321770833332</v>
      </c>
    </row>
    <row r="37" spans="1:23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9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t="s">
        <v>8219</v>
      </c>
      <c r="T37" s="16">
        <f t="shared" si="5"/>
        <v>42122</v>
      </c>
      <c r="U37" s="16">
        <f t="shared" si="4"/>
        <v>42098.291828703703</v>
      </c>
      <c r="V37" s="17">
        <v>42098.291828703703</v>
      </c>
      <c r="W37" s="18">
        <v>42098.291828703703</v>
      </c>
    </row>
    <row r="38" spans="1:23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9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t="s">
        <v>8219</v>
      </c>
      <c r="T38" s="16">
        <f t="shared" si="5"/>
        <v>42098.265335648146</v>
      </c>
      <c r="U38" s="16">
        <f t="shared" si="4"/>
        <v>42068.307002314818</v>
      </c>
      <c r="V38" s="17">
        <v>42068.307002314818</v>
      </c>
      <c r="W38" s="18">
        <v>42068.307002314818</v>
      </c>
    </row>
    <row r="39" spans="1:23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t="s">
        <v>8219</v>
      </c>
      <c r="T39" s="16">
        <f t="shared" si="5"/>
        <v>42062.693043981482</v>
      </c>
      <c r="U39" s="16">
        <f t="shared" si="4"/>
        <v>42032.693043981482</v>
      </c>
      <c r="V39" s="17">
        <v>42032.693043981482</v>
      </c>
      <c r="W39" s="18">
        <v>42032.693043981482</v>
      </c>
    </row>
    <row r="40" spans="1:23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9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t="s">
        <v>8219</v>
      </c>
      <c r="T40" s="16">
        <f t="shared" si="5"/>
        <v>41405.057222222218</v>
      </c>
      <c r="U40" s="16">
        <f t="shared" si="4"/>
        <v>41375.057222222218</v>
      </c>
      <c r="V40" s="17">
        <v>41375.057222222218</v>
      </c>
      <c r="W40" s="18">
        <v>41375.057222222218</v>
      </c>
    </row>
    <row r="41" spans="1:23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9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t="s">
        <v>8219</v>
      </c>
      <c r="T41" s="16">
        <f t="shared" si="5"/>
        <v>41784.957638888889</v>
      </c>
      <c r="U41" s="16">
        <f t="shared" si="4"/>
        <v>41754.047083333331</v>
      </c>
      <c r="V41" s="17">
        <v>41754.047083333331</v>
      </c>
      <c r="W41" s="18">
        <v>41754.047083333331</v>
      </c>
    </row>
    <row r="42" spans="1:23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9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t="s">
        <v>8219</v>
      </c>
      <c r="T42" s="16">
        <f t="shared" si="5"/>
        <v>41809.166666666664</v>
      </c>
      <c r="U42" s="16">
        <f t="shared" si="4"/>
        <v>41789.21398148148</v>
      </c>
      <c r="V42" s="17">
        <v>41789.21398148148</v>
      </c>
      <c r="W42" s="18">
        <v>41789.21398148148</v>
      </c>
    </row>
    <row r="43" spans="1:23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9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t="s">
        <v>8219</v>
      </c>
      <c r="T43" s="16">
        <f t="shared" si="5"/>
        <v>41917.568912037037</v>
      </c>
      <c r="U43" s="16">
        <f t="shared" si="4"/>
        <v>41887.568912037037</v>
      </c>
      <c r="V43" s="17">
        <v>41887.568912037037</v>
      </c>
      <c r="W43" s="18">
        <v>41887.568912037037</v>
      </c>
    </row>
    <row r="44" spans="1:23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9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t="s">
        <v>8219</v>
      </c>
      <c r="T44" s="16">
        <f t="shared" si="5"/>
        <v>42001.639189814814</v>
      </c>
      <c r="U44" s="16">
        <f t="shared" si="4"/>
        <v>41971.639189814814</v>
      </c>
      <c r="V44" s="17">
        <v>41971.639189814814</v>
      </c>
      <c r="W44" s="18">
        <v>41971.639189814814</v>
      </c>
    </row>
    <row r="45" spans="1:23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9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t="s">
        <v>8219</v>
      </c>
      <c r="T45" s="16">
        <f t="shared" si="5"/>
        <v>41833</v>
      </c>
      <c r="U45" s="16">
        <f t="shared" si="4"/>
        <v>41802.790347222224</v>
      </c>
      <c r="V45" s="17">
        <v>41802.790347222224</v>
      </c>
      <c r="W45" s="18">
        <v>41802.790347222224</v>
      </c>
    </row>
    <row r="46" spans="1:23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9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t="s">
        <v>8219</v>
      </c>
      <c r="T46" s="16">
        <f t="shared" si="5"/>
        <v>41919.098807870374</v>
      </c>
      <c r="U46" s="16">
        <f t="shared" si="4"/>
        <v>41874.098807870374</v>
      </c>
      <c r="V46" s="17">
        <v>41874.098807870374</v>
      </c>
      <c r="W46" s="18">
        <v>41874.098807870374</v>
      </c>
    </row>
    <row r="47" spans="1:23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9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t="s">
        <v>8219</v>
      </c>
      <c r="T47" s="16">
        <f t="shared" si="5"/>
        <v>42487.623923611114</v>
      </c>
      <c r="U47" s="16">
        <f t="shared" si="4"/>
        <v>42457.623923611114</v>
      </c>
      <c r="V47" s="17">
        <v>42457.623923611114</v>
      </c>
      <c r="W47" s="18">
        <v>42457.623923611114</v>
      </c>
    </row>
    <row r="48" spans="1:23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9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t="s">
        <v>8219</v>
      </c>
      <c r="T48" s="16">
        <f t="shared" si="5"/>
        <v>42353.964976851858</v>
      </c>
      <c r="U48" s="16">
        <f t="shared" si="4"/>
        <v>42323.964976851858</v>
      </c>
      <c r="V48" s="17">
        <v>42323.964976851858</v>
      </c>
      <c r="W48" s="18">
        <v>42323.964976851858</v>
      </c>
    </row>
    <row r="49" spans="1:23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t="s">
        <v>8219</v>
      </c>
      <c r="T49" s="16">
        <f t="shared" si="5"/>
        <v>41992.861192129625</v>
      </c>
      <c r="U49" s="16">
        <f t="shared" si="4"/>
        <v>41932.819525462961</v>
      </c>
      <c r="V49" s="17">
        <v>41932.819525462961</v>
      </c>
      <c r="W49" s="18">
        <v>41932.819525462961</v>
      </c>
    </row>
    <row r="50" spans="1:23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9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t="s">
        <v>8219</v>
      </c>
      <c r="T50" s="16">
        <f t="shared" si="5"/>
        <v>42064.5</v>
      </c>
      <c r="U50" s="16">
        <f t="shared" si="4"/>
        <v>42033.516898148147</v>
      </c>
      <c r="V50" s="17">
        <v>42033.516898148147</v>
      </c>
      <c r="W50" s="18">
        <v>42033.516898148147</v>
      </c>
    </row>
    <row r="51" spans="1:23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9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t="s">
        <v>8219</v>
      </c>
      <c r="T51" s="16">
        <f t="shared" si="5"/>
        <v>42301.176446759258</v>
      </c>
      <c r="U51" s="16">
        <f t="shared" si="4"/>
        <v>42271.176446759258</v>
      </c>
      <c r="V51" s="17">
        <v>42271.176446759258</v>
      </c>
      <c r="W51" s="18">
        <v>42271.176446759258</v>
      </c>
    </row>
    <row r="52" spans="1:23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9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t="s">
        <v>8219</v>
      </c>
      <c r="T52" s="16">
        <f t="shared" si="5"/>
        <v>42034.708333333328</v>
      </c>
      <c r="U52" s="16">
        <f t="shared" si="4"/>
        <v>41995.752986111111</v>
      </c>
      <c r="V52" s="17">
        <v>41995.752986111111</v>
      </c>
      <c r="W52" s="18">
        <v>41995.752986111111</v>
      </c>
    </row>
    <row r="53" spans="1:23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9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t="s">
        <v>8219</v>
      </c>
      <c r="T53" s="16">
        <f t="shared" si="5"/>
        <v>42226.928668981483</v>
      </c>
      <c r="U53" s="16">
        <f t="shared" si="4"/>
        <v>42196.928668981483</v>
      </c>
      <c r="V53" s="17">
        <v>42196.928668981483</v>
      </c>
      <c r="W53" s="18">
        <v>42196.928668981483</v>
      </c>
    </row>
    <row r="54" spans="1:23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9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t="s">
        <v>8219</v>
      </c>
      <c r="T54" s="16">
        <f t="shared" si="5"/>
        <v>41837.701921296299</v>
      </c>
      <c r="U54" s="16">
        <f t="shared" si="4"/>
        <v>41807.701921296299</v>
      </c>
      <c r="V54" s="17">
        <v>41807.701921296299</v>
      </c>
      <c r="W54" s="18">
        <v>41807.701921296299</v>
      </c>
    </row>
    <row r="55" spans="1:23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9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t="s">
        <v>8219</v>
      </c>
      <c r="T55" s="16">
        <f t="shared" si="5"/>
        <v>41733.916666666664</v>
      </c>
      <c r="U55" s="16">
        <f t="shared" si="4"/>
        <v>41719.549131944441</v>
      </c>
      <c r="V55" s="17">
        <v>41719.549131944441</v>
      </c>
      <c r="W55" s="18">
        <v>41719.549131944441</v>
      </c>
    </row>
    <row r="56" spans="1:23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9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t="s">
        <v>8219</v>
      </c>
      <c r="T56" s="16">
        <f t="shared" si="5"/>
        <v>42363.713206018518</v>
      </c>
      <c r="U56" s="16">
        <f t="shared" si="4"/>
        <v>42333.713206018518</v>
      </c>
      <c r="V56" s="17">
        <v>42333.713206018518</v>
      </c>
      <c r="W56" s="18">
        <v>42333.713206018518</v>
      </c>
    </row>
    <row r="57" spans="1:23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9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t="s">
        <v>8219</v>
      </c>
      <c r="T57" s="16">
        <f t="shared" si="5"/>
        <v>42517.968935185185</v>
      </c>
      <c r="U57" s="16">
        <f t="shared" si="4"/>
        <v>42496.968935185185</v>
      </c>
      <c r="V57" s="17">
        <v>42496.968935185185</v>
      </c>
      <c r="W57" s="18">
        <v>42496.968935185185</v>
      </c>
    </row>
    <row r="58" spans="1:23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9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t="s">
        <v>8219</v>
      </c>
      <c r="T58" s="16">
        <f t="shared" si="5"/>
        <v>42163.666666666672</v>
      </c>
      <c r="U58" s="16">
        <f t="shared" si="4"/>
        <v>42149.548888888887</v>
      </c>
      <c r="V58" s="17">
        <v>42149.548888888887</v>
      </c>
      <c r="W58" s="18">
        <v>42149.548888888887</v>
      </c>
    </row>
    <row r="59" spans="1:23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t="s">
        <v>8219</v>
      </c>
      <c r="T59" s="16">
        <f t="shared" si="5"/>
        <v>42119.83289351852</v>
      </c>
      <c r="U59" s="16">
        <f t="shared" si="4"/>
        <v>42089.83289351852</v>
      </c>
      <c r="V59" s="17">
        <v>42089.83289351852</v>
      </c>
      <c r="W59" s="18">
        <v>42089.83289351852</v>
      </c>
    </row>
    <row r="60" spans="1:23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9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t="s">
        <v>8219</v>
      </c>
      <c r="T60" s="16">
        <f t="shared" si="5"/>
        <v>41962.786712962959</v>
      </c>
      <c r="U60" s="16">
        <f t="shared" si="4"/>
        <v>41932.745046296295</v>
      </c>
      <c r="V60" s="17">
        <v>41932.745046296295</v>
      </c>
      <c r="W60" s="18">
        <v>41932.745046296295</v>
      </c>
    </row>
    <row r="61" spans="1:23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9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t="s">
        <v>8219</v>
      </c>
      <c r="T61" s="16">
        <f t="shared" si="5"/>
        <v>42261.875</v>
      </c>
      <c r="U61" s="16">
        <f t="shared" si="4"/>
        <v>42230.23583333334</v>
      </c>
      <c r="V61" s="17">
        <v>42230.23583333334</v>
      </c>
      <c r="W61" s="18">
        <v>42230.23583333334</v>
      </c>
    </row>
    <row r="62" spans="1:23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9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t="s">
        <v>8219</v>
      </c>
      <c r="T62" s="16">
        <f t="shared" si="5"/>
        <v>41721</v>
      </c>
      <c r="U62" s="16">
        <f t="shared" si="4"/>
        <v>41701.901817129627</v>
      </c>
      <c r="V62" s="17">
        <v>41701.901817129627</v>
      </c>
      <c r="W62" s="18">
        <v>41701.901817129627</v>
      </c>
    </row>
    <row r="63" spans="1:23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9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t="s">
        <v>8219</v>
      </c>
      <c r="T63" s="16">
        <f t="shared" si="5"/>
        <v>41431.814317129632</v>
      </c>
      <c r="U63" s="16">
        <f t="shared" si="4"/>
        <v>41409.814317129632</v>
      </c>
      <c r="V63" s="17">
        <v>41409.814317129632</v>
      </c>
      <c r="W63" s="18">
        <v>41409.814317129632</v>
      </c>
    </row>
    <row r="64" spans="1:23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9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t="s">
        <v>8219</v>
      </c>
      <c r="T64" s="16">
        <f t="shared" si="5"/>
        <v>41336.799513888887</v>
      </c>
      <c r="U64" s="16">
        <f t="shared" si="4"/>
        <v>41311.799513888887</v>
      </c>
      <c r="V64" s="17">
        <v>41311.799513888887</v>
      </c>
      <c r="W64" s="18">
        <v>41311.799513888887</v>
      </c>
    </row>
    <row r="65" spans="1:23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9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t="s">
        <v>8219</v>
      </c>
      <c r="T65" s="16">
        <f t="shared" si="5"/>
        <v>41636.207638888889</v>
      </c>
      <c r="U65" s="16">
        <f t="shared" si="4"/>
        <v>41612.912187499998</v>
      </c>
      <c r="V65" s="17">
        <v>41612.912187499998</v>
      </c>
      <c r="W65" s="18">
        <v>41612.912187499998</v>
      </c>
    </row>
    <row r="66" spans="1:23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9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t="s">
        <v>8219</v>
      </c>
      <c r="T66" s="16">
        <f t="shared" si="5"/>
        <v>41463.01829861111</v>
      </c>
      <c r="U66" s="16">
        <f t="shared" si="4"/>
        <v>41433.01829861111</v>
      </c>
      <c r="V66" s="17">
        <v>41433.01829861111</v>
      </c>
      <c r="W66" s="18">
        <v>41433.01829861111</v>
      </c>
    </row>
    <row r="67" spans="1:23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</f>
        <v>1.0752857142857142</v>
      </c>
      <c r="P67" s="9">
        <f t="shared" ref="P67:P130" si="7">IF(ISERROR(E67/L67),0,(E67/L67))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t="s">
        <v>8219</v>
      </c>
      <c r="T67" s="16">
        <f t="shared" si="5"/>
        <v>41862.249305555553</v>
      </c>
      <c r="U67" s="16">
        <f t="shared" ref="U67:U130" si="10">(((J67/60)/60)/24)+DATE(1970,1,1)</f>
        <v>41835.821226851855</v>
      </c>
      <c r="V67" s="17">
        <v>41835.821226851855</v>
      </c>
      <c r="W67" s="18">
        <v>41835.821226851855</v>
      </c>
    </row>
    <row r="68" spans="1:23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9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t="s">
        <v>8219</v>
      </c>
      <c r="T68" s="16">
        <f t="shared" ref="T68:T131" si="11">(((I68/60)/60)/24)+DATE(1970,1,1)</f>
        <v>42569.849768518514</v>
      </c>
      <c r="U68" s="16">
        <f t="shared" si="10"/>
        <v>42539.849768518514</v>
      </c>
      <c r="V68" s="17">
        <v>42539.849768518514</v>
      </c>
      <c r="W68" s="18">
        <v>42539.849768518514</v>
      </c>
    </row>
    <row r="69" spans="1:23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9">
        <f t="shared" si="7"/>
        <v>116.25</v>
      </c>
      <c r="Q69" t="str">
        <f t="shared" si="8"/>
        <v>film &amp; video</v>
      </c>
      <c r="R69" t="str">
        <f t="shared" si="9"/>
        <v>shorts</v>
      </c>
      <c r="S69" t="s">
        <v>8219</v>
      </c>
      <c r="T69" s="16">
        <f t="shared" si="11"/>
        <v>41105.583379629628</v>
      </c>
      <c r="U69" s="16">
        <f t="shared" si="10"/>
        <v>41075.583379629628</v>
      </c>
      <c r="V69" s="17">
        <v>41075.583379629628</v>
      </c>
      <c r="W69" s="18">
        <v>41075.583379629628</v>
      </c>
    </row>
    <row r="70" spans="1:23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9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t="s">
        <v>8219</v>
      </c>
      <c r="T70" s="16">
        <f t="shared" si="11"/>
        <v>41693.569340277776</v>
      </c>
      <c r="U70" s="16">
        <f t="shared" si="10"/>
        <v>41663.569340277776</v>
      </c>
      <c r="V70" s="17">
        <v>41663.569340277776</v>
      </c>
      <c r="W70" s="18">
        <v>41663.569340277776</v>
      </c>
    </row>
    <row r="71" spans="1:23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9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t="s">
        <v>8219</v>
      </c>
      <c r="T71" s="16">
        <f t="shared" si="11"/>
        <v>40818.290972222225</v>
      </c>
      <c r="U71" s="16">
        <f t="shared" si="10"/>
        <v>40786.187789351854</v>
      </c>
      <c r="V71" s="17">
        <v>40786.187789351854</v>
      </c>
      <c r="W71" s="18">
        <v>40786.187789351854</v>
      </c>
    </row>
    <row r="72" spans="1:23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9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t="s">
        <v>8219</v>
      </c>
      <c r="T72" s="16">
        <f t="shared" si="11"/>
        <v>40790.896354166667</v>
      </c>
      <c r="U72" s="16">
        <f t="shared" si="10"/>
        <v>40730.896354166667</v>
      </c>
      <c r="V72" s="17">
        <v>40730.896354166667</v>
      </c>
      <c r="W72" s="18">
        <v>40730.896354166667</v>
      </c>
    </row>
    <row r="73" spans="1:23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9">
        <f t="shared" si="7"/>
        <v>69.71875</v>
      </c>
      <c r="Q73" t="str">
        <f t="shared" si="8"/>
        <v>film &amp; video</v>
      </c>
      <c r="R73" t="str">
        <f t="shared" si="9"/>
        <v>shorts</v>
      </c>
      <c r="S73" t="s">
        <v>8219</v>
      </c>
      <c r="T73" s="16">
        <f t="shared" si="11"/>
        <v>41057.271493055552</v>
      </c>
      <c r="U73" s="16">
        <f t="shared" si="10"/>
        <v>40997.271493055552</v>
      </c>
      <c r="V73" s="17">
        <v>40997.271493055552</v>
      </c>
      <c r="W73" s="18">
        <v>40997.271493055552</v>
      </c>
    </row>
    <row r="74" spans="1:23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9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t="s">
        <v>8219</v>
      </c>
      <c r="T74" s="16">
        <f t="shared" si="11"/>
        <v>41228</v>
      </c>
      <c r="U74" s="16">
        <f t="shared" si="10"/>
        <v>41208.010196759256</v>
      </c>
      <c r="V74" s="17">
        <v>41208.010196759256</v>
      </c>
      <c r="W74" s="18">
        <v>41208.010196759256</v>
      </c>
    </row>
    <row r="75" spans="1:23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9">
        <f t="shared" si="7"/>
        <v>50</v>
      </c>
      <c r="Q75" t="str">
        <f t="shared" si="8"/>
        <v>film &amp; video</v>
      </c>
      <c r="R75" t="str">
        <f t="shared" si="9"/>
        <v>shorts</v>
      </c>
      <c r="S75" t="s">
        <v>8219</v>
      </c>
      <c r="T75" s="16">
        <f t="shared" si="11"/>
        <v>40666.165972222225</v>
      </c>
      <c r="U75" s="16">
        <f t="shared" si="10"/>
        <v>40587.75675925926</v>
      </c>
      <c r="V75" s="17">
        <v>40587.75675925926</v>
      </c>
      <c r="W75" s="18">
        <v>40587.75675925926</v>
      </c>
    </row>
    <row r="76" spans="1:23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9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t="s">
        <v>8219</v>
      </c>
      <c r="T76" s="16">
        <f t="shared" si="11"/>
        <v>42390.487210648149</v>
      </c>
      <c r="U76" s="16">
        <f t="shared" si="10"/>
        <v>42360.487210648149</v>
      </c>
      <c r="V76" s="17">
        <v>42360.487210648149</v>
      </c>
      <c r="W76" s="18">
        <v>42360.487210648149</v>
      </c>
    </row>
    <row r="77" spans="1:23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9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t="s">
        <v>8219</v>
      </c>
      <c r="T77" s="16">
        <f t="shared" si="11"/>
        <v>41387.209166666667</v>
      </c>
      <c r="U77" s="16">
        <f t="shared" si="10"/>
        <v>41357.209166666667</v>
      </c>
      <c r="V77" s="17">
        <v>41357.209166666667</v>
      </c>
      <c r="W77" s="18">
        <v>41357.209166666667</v>
      </c>
    </row>
    <row r="78" spans="1:23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9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t="s">
        <v>8219</v>
      </c>
      <c r="T78" s="16">
        <f t="shared" si="11"/>
        <v>40904.733310185184</v>
      </c>
      <c r="U78" s="16">
        <f t="shared" si="10"/>
        <v>40844.691643518519</v>
      </c>
      <c r="V78" s="17">
        <v>40844.691643518519</v>
      </c>
      <c r="W78" s="18">
        <v>40844.691643518519</v>
      </c>
    </row>
    <row r="79" spans="1:23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t="s">
        <v>8219</v>
      </c>
      <c r="T79" s="16">
        <f t="shared" si="11"/>
        <v>41050.124305555553</v>
      </c>
      <c r="U79" s="16">
        <f t="shared" si="10"/>
        <v>40997.144872685189</v>
      </c>
      <c r="V79" s="17">
        <v>40997.144872685189</v>
      </c>
      <c r="W79" s="18">
        <v>40997.144872685189</v>
      </c>
    </row>
    <row r="80" spans="1:23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9">
        <f t="shared" si="7"/>
        <v>38.6</v>
      </c>
      <c r="Q80" t="str">
        <f t="shared" si="8"/>
        <v>film &amp; video</v>
      </c>
      <c r="R80" t="str">
        <f t="shared" si="9"/>
        <v>shorts</v>
      </c>
      <c r="S80" t="s">
        <v>8219</v>
      </c>
      <c r="T80" s="16">
        <f t="shared" si="11"/>
        <v>42614.730567129634</v>
      </c>
      <c r="U80" s="16">
        <f t="shared" si="10"/>
        <v>42604.730567129634</v>
      </c>
      <c r="V80" s="17">
        <v>42604.730567129634</v>
      </c>
      <c r="W80" s="18">
        <v>42604.730567129634</v>
      </c>
    </row>
    <row r="81" spans="1:23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9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t="s">
        <v>8219</v>
      </c>
      <c r="T81" s="16">
        <f t="shared" si="11"/>
        <v>41754.776539351849</v>
      </c>
      <c r="U81" s="16">
        <f t="shared" si="10"/>
        <v>41724.776539351849</v>
      </c>
      <c r="V81" s="17">
        <v>41724.776539351849</v>
      </c>
      <c r="W81" s="18">
        <v>41724.776539351849</v>
      </c>
    </row>
    <row r="82" spans="1:23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9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t="s">
        <v>8219</v>
      </c>
      <c r="T82" s="16">
        <f t="shared" si="11"/>
        <v>41618.083981481483</v>
      </c>
      <c r="U82" s="16">
        <f t="shared" si="10"/>
        <v>41583.083981481483</v>
      </c>
      <c r="V82" s="17">
        <v>41583.083981481483</v>
      </c>
      <c r="W82" s="18">
        <v>41583.083981481483</v>
      </c>
    </row>
    <row r="83" spans="1:23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9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t="s">
        <v>8219</v>
      </c>
      <c r="T83" s="16">
        <f t="shared" si="11"/>
        <v>41104.126388888886</v>
      </c>
      <c r="U83" s="16">
        <f t="shared" si="10"/>
        <v>41100.158877314818</v>
      </c>
      <c r="V83" s="17">
        <v>41100.158877314818</v>
      </c>
      <c r="W83" s="18">
        <v>41100.158877314818</v>
      </c>
    </row>
    <row r="84" spans="1:23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9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t="s">
        <v>8219</v>
      </c>
      <c r="T84" s="16">
        <f t="shared" si="11"/>
        <v>40825.820150462961</v>
      </c>
      <c r="U84" s="16">
        <f t="shared" si="10"/>
        <v>40795.820150462961</v>
      </c>
      <c r="V84" s="17">
        <v>40795.820150462961</v>
      </c>
      <c r="W84" s="18">
        <v>40795.820150462961</v>
      </c>
    </row>
    <row r="85" spans="1:23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9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t="s">
        <v>8219</v>
      </c>
      <c r="T85" s="16">
        <f t="shared" si="11"/>
        <v>42057.479166666672</v>
      </c>
      <c r="U85" s="16">
        <f t="shared" si="10"/>
        <v>42042.615613425922</v>
      </c>
      <c r="V85" s="17">
        <v>42042.615613425922</v>
      </c>
      <c r="W85" s="18">
        <v>42042.615613425922</v>
      </c>
    </row>
    <row r="86" spans="1:23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9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t="s">
        <v>8219</v>
      </c>
      <c r="T86" s="16">
        <f t="shared" si="11"/>
        <v>40678.757939814815</v>
      </c>
      <c r="U86" s="16">
        <f t="shared" si="10"/>
        <v>40648.757939814815</v>
      </c>
      <c r="V86" s="17">
        <v>40648.757939814815</v>
      </c>
      <c r="W86" s="18">
        <v>40648.757939814815</v>
      </c>
    </row>
    <row r="87" spans="1:23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9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t="s">
        <v>8219</v>
      </c>
      <c r="T87" s="16">
        <f t="shared" si="11"/>
        <v>40809.125428240739</v>
      </c>
      <c r="U87" s="16">
        <f t="shared" si="10"/>
        <v>40779.125428240739</v>
      </c>
      <c r="V87" s="17">
        <v>40779.125428240739</v>
      </c>
      <c r="W87" s="18">
        <v>40779.125428240739</v>
      </c>
    </row>
    <row r="88" spans="1:23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9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t="s">
        <v>8219</v>
      </c>
      <c r="T88" s="16">
        <f t="shared" si="11"/>
        <v>42365.59774305555</v>
      </c>
      <c r="U88" s="16">
        <f t="shared" si="10"/>
        <v>42291.556076388893</v>
      </c>
      <c r="V88" s="17">
        <v>42291.556076388893</v>
      </c>
      <c r="W88" s="18">
        <v>42291.556076388893</v>
      </c>
    </row>
    <row r="89" spans="1:23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9">
        <f t="shared" si="7"/>
        <v>104.6</v>
      </c>
      <c r="Q89" t="str">
        <f t="shared" si="8"/>
        <v>film &amp; video</v>
      </c>
      <c r="R89" t="str">
        <f t="shared" si="9"/>
        <v>shorts</v>
      </c>
      <c r="S89" t="s">
        <v>8219</v>
      </c>
      <c r="T89" s="16">
        <f t="shared" si="11"/>
        <v>40332.070138888892</v>
      </c>
      <c r="U89" s="16">
        <f t="shared" si="10"/>
        <v>40322.53938657407</v>
      </c>
      <c r="V89" s="17">
        <v>40322.53938657407</v>
      </c>
      <c r="W89" s="18">
        <v>40322.53938657407</v>
      </c>
    </row>
    <row r="90" spans="1:23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9">
        <f t="shared" si="7"/>
        <v>60</v>
      </c>
      <c r="Q90" t="str">
        <f t="shared" si="8"/>
        <v>film &amp; video</v>
      </c>
      <c r="R90" t="str">
        <f t="shared" si="9"/>
        <v>shorts</v>
      </c>
      <c r="S90" t="s">
        <v>8219</v>
      </c>
      <c r="T90" s="16">
        <f t="shared" si="11"/>
        <v>41812.65892361111</v>
      </c>
      <c r="U90" s="16">
        <f t="shared" si="10"/>
        <v>41786.65892361111</v>
      </c>
      <c r="V90" s="17">
        <v>41786.65892361111</v>
      </c>
      <c r="W90" s="18">
        <v>41786.65892361111</v>
      </c>
    </row>
    <row r="91" spans="1:23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9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t="s">
        <v>8219</v>
      </c>
      <c r="T91" s="16">
        <f t="shared" si="11"/>
        <v>41427.752222222225</v>
      </c>
      <c r="U91" s="16">
        <f t="shared" si="10"/>
        <v>41402.752222222225</v>
      </c>
      <c r="V91" s="17">
        <v>41402.752222222225</v>
      </c>
      <c r="W91" s="18">
        <v>41402.752222222225</v>
      </c>
    </row>
    <row r="92" spans="1:23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9">
        <f t="shared" si="7"/>
        <v>31.375</v>
      </c>
      <c r="Q92" t="str">
        <f t="shared" si="8"/>
        <v>film &amp; video</v>
      </c>
      <c r="R92" t="str">
        <f t="shared" si="9"/>
        <v>shorts</v>
      </c>
      <c r="S92" t="s">
        <v>8219</v>
      </c>
      <c r="T92" s="16">
        <f t="shared" si="11"/>
        <v>40736.297442129631</v>
      </c>
      <c r="U92" s="16">
        <f t="shared" si="10"/>
        <v>40706.297442129631</v>
      </c>
      <c r="V92" s="17">
        <v>40706.297442129631</v>
      </c>
      <c r="W92" s="18">
        <v>40706.297442129631</v>
      </c>
    </row>
    <row r="93" spans="1:23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9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t="s">
        <v>8219</v>
      </c>
      <c r="T93" s="16">
        <f t="shared" si="11"/>
        <v>40680.402361111112</v>
      </c>
      <c r="U93" s="16">
        <f t="shared" si="10"/>
        <v>40619.402361111112</v>
      </c>
      <c r="V93" s="17">
        <v>40619.402361111112</v>
      </c>
      <c r="W93" s="18">
        <v>40619.402361111112</v>
      </c>
    </row>
    <row r="94" spans="1:23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9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t="s">
        <v>8219</v>
      </c>
      <c r="T94" s="16">
        <f t="shared" si="11"/>
        <v>42767.333333333328</v>
      </c>
      <c r="U94" s="16">
        <f t="shared" si="10"/>
        <v>42721.198877314819</v>
      </c>
      <c r="V94" s="17">
        <v>42721.198877314819</v>
      </c>
      <c r="W94" s="18">
        <v>42721.198877314819</v>
      </c>
    </row>
    <row r="95" spans="1:23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9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t="s">
        <v>8219</v>
      </c>
      <c r="T95" s="16">
        <f t="shared" si="11"/>
        <v>41093.875</v>
      </c>
      <c r="U95" s="16">
        <f t="shared" si="10"/>
        <v>41065.858067129629</v>
      </c>
      <c r="V95" s="17">
        <v>41065.858067129629</v>
      </c>
      <c r="W95" s="18">
        <v>41065.858067129629</v>
      </c>
    </row>
    <row r="96" spans="1:23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9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t="s">
        <v>8219</v>
      </c>
      <c r="T96" s="16">
        <f t="shared" si="11"/>
        <v>41736.717847222222</v>
      </c>
      <c r="U96" s="16">
        <f t="shared" si="10"/>
        <v>41716.717847222222</v>
      </c>
      <c r="V96" s="17">
        <v>41716.717847222222</v>
      </c>
      <c r="W96" s="18">
        <v>41716.717847222222</v>
      </c>
    </row>
    <row r="97" spans="1:23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9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t="s">
        <v>8219</v>
      </c>
      <c r="T97" s="16">
        <f t="shared" si="11"/>
        <v>40965.005104166667</v>
      </c>
      <c r="U97" s="16">
        <f t="shared" si="10"/>
        <v>40935.005104166667</v>
      </c>
      <c r="V97" s="17">
        <v>40935.005104166667</v>
      </c>
      <c r="W97" s="18">
        <v>40935.005104166667</v>
      </c>
    </row>
    <row r="98" spans="1:23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9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t="s">
        <v>8219</v>
      </c>
      <c r="T98" s="16">
        <f t="shared" si="11"/>
        <v>40391.125</v>
      </c>
      <c r="U98" s="16">
        <f t="shared" si="10"/>
        <v>40324.662511574075</v>
      </c>
      <c r="V98" s="17">
        <v>40324.662511574075</v>
      </c>
      <c r="W98" s="18">
        <v>40324.662511574075</v>
      </c>
    </row>
    <row r="99" spans="1:23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9">
        <f t="shared" si="7"/>
        <v>53.125</v>
      </c>
      <c r="Q99" t="str">
        <f t="shared" si="8"/>
        <v>film &amp; video</v>
      </c>
      <c r="R99" t="str">
        <f t="shared" si="9"/>
        <v>shorts</v>
      </c>
      <c r="S99" t="s">
        <v>8219</v>
      </c>
      <c r="T99" s="16">
        <f t="shared" si="11"/>
        <v>40736.135208333333</v>
      </c>
      <c r="U99" s="16">
        <f t="shared" si="10"/>
        <v>40706.135208333333</v>
      </c>
      <c r="V99" s="17">
        <v>40706.135208333333</v>
      </c>
      <c r="W99" s="18">
        <v>40706.135208333333</v>
      </c>
    </row>
    <row r="100" spans="1:23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9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t="s">
        <v>8219</v>
      </c>
      <c r="T100" s="16">
        <f t="shared" si="11"/>
        <v>41250.979166666664</v>
      </c>
      <c r="U100" s="16">
        <f t="shared" si="10"/>
        <v>41214.79483796296</v>
      </c>
      <c r="V100" s="17">
        <v>41214.79483796296</v>
      </c>
      <c r="W100" s="18">
        <v>41214.79483796296</v>
      </c>
    </row>
    <row r="101" spans="1:23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9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t="s">
        <v>8219</v>
      </c>
      <c r="T101" s="16">
        <f t="shared" si="11"/>
        <v>41661.902766203704</v>
      </c>
      <c r="U101" s="16">
        <f t="shared" si="10"/>
        <v>41631.902766203704</v>
      </c>
      <c r="V101" s="17">
        <v>41631.902766203704</v>
      </c>
      <c r="W101" s="18">
        <v>41631.902766203704</v>
      </c>
    </row>
    <row r="102" spans="1:23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9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t="s">
        <v>8219</v>
      </c>
      <c r="T102" s="16">
        <f t="shared" si="11"/>
        <v>41217.794976851852</v>
      </c>
      <c r="U102" s="16">
        <f t="shared" si="10"/>
        <v>41197.753310185188</v>
      </c>
      <c r="V102" s="17">
        <v>41197.753310185188</v>
      </c>
      <c r="W102" s="18">
        <v>41197.753310185188</v>
      </c>
    </row>
    <row r="103" spans="1:23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9">
        <f t="shared" si="7"/>
        <v>100</v>
      </c>
      <c r="Q103" t="str">
        <f t="shared" si="8"/>
        <v>film &amp; video</v>
      </c>
      <c r="R103" t="str">
        <f t="shared" si="9"/>
        <v>shorts</v>
      </c>
      <c r="S103" t="s">
        <v>8219</v>
      </c>
      <c r="T103" s="16">
        <f t="shared" si="11"/>
        <v>41298.776736111111</v>
      </c>
      <c r="U103" s="16">
        <f t="shared" si="10"/>
        <v>41274.776736111111</v>
      </c>
      <c r="V103" s="17">
        <v>41274.776736111111</v>
      </c>
      <c r="W103" s="18">
        <v>41274.776736111111</v>
      </c>
    </row>
    <row r="104" spans="1:23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9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t="s">
        <v>8219</v>
      </c>
      <c r="T104" s="16">
        <f t="shared" si="11"/>
        <v>40535.131168981483</v>
      </c>
      <c r="U104" s="16">
        <f t="shared" si="10"/>
        <v>40505.131168981483</v>
      </c>
      <c r="V104" s="17">
        <v>40505.131168981483</v>
      </c>
      <c r="W104" s="18">
        <v>40505.131168981483</v>
      </c>
    </row>
    <row r="105" spans="1:23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9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t="s">
        <v>8219</v>
      </c>
      <c r="T105" s="16">
        <f t="shared" si="11"/>
        <v>41705.805902777778</v>
      </c>
      <c r="U105" s="16">
        <f t="shared" si="10"/>
        <v>41682.805902777778</v>
      </c>
      <c r="V105" s="17">
        <v>41682.805902777778</v>
      </c>
      <c r="W105" s="18">
        <v>41682.805902777778</v>
      </c>
    </row>
    <row r="106" spans="1:23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9">
        <f t="shared" si="7"/>
        <v>60</v>
      </c>
      <c r="Q106" t="str">
        <f t="shared" si="8"/>
        <v>film &amp; video</v>
      </c>
      <c r="R106" t="str">
        <f t="shared" si="9"/>
        <v>shorts</v>
      </c>
      <c r="S106" t="s">
        <v>8219</v>
      </c>
      <c r="T106" s="16">
        <f t="shared" si="11"/>
        <v>40636.041666666664</v>
      </c>
      <c r="U106" s="16">
        <f t="shared" si="10"/>
        <v>40612.695208333331</v>
      </c>
      <c r="V106" s="17">
        <v>40612.695208333331</v>
      </c>
      <c r="W106" s="18">
        <v>40612.695208333331</v>
      </c>
    </row>
    <row r="107" spans="1:23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9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t="s">
        <v>8219</v>
      </c>
      <c r="T107" s="16">
        <f t="shared" si="11"/>
        <v>42504</v>
      </c>
      <c r="U107" s="16">
        <f t="shared" si="10"/>
        <v>42485.724768518514</v>
      </c>
      <c r="V107" s="17">
        <v>42485.724768518514</v>
      </c>
      <c r="W107" s="18">
        <v>42485.724768518514</v>
      </c>
    </row>
    <row r="108" spans="1:23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9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t="s">
        <v>8219</v>
      </c>
      <c r="T108" s="16">
        <f t="shared" si="11"/>
        <v>41001.776631944449</v>
      </c>
      <c r="U108" s="16">
        <f t="shared" si="10"/>
        <v>40987.776631944449</v>
      </c>
      <c r="V108" s="17">
        <v>40987.776631944449</v>
      </c>
      <c r="W108" s="18">
        <v>40987.776631944449</v>
      </c>
    </row>
    <row r="109" spans="1:23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t="s">
        <v>8219</v>
      </c>
      <c r="T109" s="16">
        <f t="shared" si="11"/>
        <v>40657.982488425929</v>
      </c>
      <c r="U109" s="16">
        <f t="shared" si="10"/>
        <v>40635.982488425929</v>
      </c>
      <c r="V109" s="17">
        <v>40635.982488425929</v>
      </c>
      <c r="W109" s="18">
        <v>40635.982488425929</v>
      </c>
    </row>
    <row r="110" spans="1:23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9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t="s">
        <v>8219</v>
      </c>
      <c r="T110" s="16">
        <f t="shared" si="11"/>
        <v>41425.613078703704</v>
      </c>
      <c r="U110" s="16">
        <f t="shared" si="10"/>
        <v>41365.613078703704</v>
      </c>
      <c r="V110" s="17">
        <v>41365.613078703704</v>
      </c>
      <c r="W110" s="18">
        <v>41365.613078703704</v>
      </c>
    </row>
    <row r="111" spans="1:23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9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t="s">
        <v>8219</v>
      </c>
      <c r="T111" s="16">
        <f t="shared" si="11"/>
        <v>40600.025810185187</v>
      </c>
      <c r="U111" s="16">
        <f t="shared" si="10"/>
        <v>40570.025810185187</v>
      </c>
      <c r="V111" s="17">
        <v>40570.025810185187</v>
      </c>
      <c r="W111" s="18">
        <v>40570.025810185187</v>
      </c>
    </row>
    <row r="112" spans="1:23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9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t="s">
        <v>8219</v>
      </c>
      <c r="T112" s="16">
        <f t="shared" si="11"/>
        <v>41592.249305555553</v>
      </c>
      <c r="U112" s="16">
        <f t="shared" si="10"/>
        <v>41557.949687500004</v>
      </c>
      <c r="V112" s="17">
        <v>41557.949687500004</v>
      </c>
      <c r="W112" s="18">
        <v>41557.949687500004</v>
      </c>
    </row>
    <row r="113" spans="1:23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9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t="s">
        <v>8219</v>
      </c>
      <c r="T113" s="16">
        <f t="shared" si="11"/>
        <v>42155.333182870367</v>
      </c>
      <c r="U113" s="16">
        <f t="shared" si="10"/>
        <v>42125.333182870367</v>
      </c>
      <c r="V113" s="17">
        <v>42125.333182870367</v>
      </c>
      <c r="W113" s="18">
        <v>42125.333182870367</v>
      </c>
    </row>
    <row r="114" spans="1:23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9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t="s">
        <v>8219</v>
      </c>
      <c r="T114" s="16">
        <f t="shared" si="11"/>
        <v>41742.083333333336</v>
      </c>
      <c r="U114" s="16">
        <f t="shared" si="10"/>
        <v>41718.043032407404</v>
      </c>
      <c r="V114" s="17">
        <v>41718.043032407404</v>
      </c>
      <c r="W114" s="18">
        <v>41718.043032407404</v>
      </c>
    </row>
    <row r="115" spans="1:23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9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t="s">
        <v>8219</v>
      </c>
      <c r="T115" s="16">
        <f t="shared" si="11"/>
        <v>40761.625</v>
      </c>
      <c r="U115" s="16">
        <f t="shared" si="10"/>
        <v>40753.758425925924</v>
      </c>
      <c r="V115" s="17">
        <v>40753.758425925924</v>
      </c>
      <c r="W115" s="18">
        <v>40753.758425925924</v>
      </c>
    </row>
    <row r="116" spans="1:23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9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t="s">
        <v>8219</v>
      </c>
      <c r="T116" s="16">
        <f t="shared" si="11"/>
        <v>40921.27416666667</v>
      </c>
      <c r="U116" s="16">
        <f t="shared" si="10"/>
        <v>40861.27416666667</v>
      </c>
      <c r="V116" s="17">
        <v>40861.27416666667</v>
      </c>
      <c r="W116" s="18">
        <v>40861.27416666667</v>
      </c>
    </row>
    <row r="117" spans="1:23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9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t="s">
        <v>8219</v>
      </c>
      <c r="T117" s="16">
        <f t="shared" si="11"/>
        <v>40943.738935185182</v>
      </c>
      <c r="U117" s="16">
        <f t="shared" si="10"/>
        <v>40918.738935185182</v>
      </c>
      <c r="V117" s="17">
        <v>40918.738935185182</v>
      </c>
      <c r="W117" s="18">
        <v>40918.738935185182</v>
      </c>
    </row>
    <row r="118" spans="1:23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9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t="s">
        <v>8219</v>
      </c>
      <c r="T118" s="16">
        <f t="shared" si="11"/>
        <v>40641.455497685187</v>
      </c>
      <c r="U118" s="16">
        <f t="shared" si="10"/>
        <v>40595.497164351851</v>
      </c>
      <c r="V118" s="17">
        <v>40595.497164351851</v>
      </c>
      <c r="W118" s="18">
        <v>40595.497164351851</v>
      </c>
    </row>
    <row r="119" spans="1:23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t="s">
        <v>8219</v>
      </c>
      <c r="T119" s="16">
        <f t="shared" si="11"/>
        <v>40338.791666666664</v>
      </c>
      <c r="U119" s="16">
        <f t="shared" si="10"/>
        <v>40248.834999999999</v>
      </c>
      <c r="V119" s="17">
        <v>40248.834999999999</v>
      </c>
      <c r="W119" s="18">
        <v>40248.834999999999</v>
      </c>
    </row>
    <row r="120" spans="1:23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9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t="s">
        <v>8219</v>
      </c>
      <c r="T120" s="16">
        <f t="shared" si="11"/>
        <v>40753.053657407407</v>
      </c>
      <c r="U120" s="16">
        <f t="shared" si="10"/>
        <v>40723.053657407407</v>
      </c>
      <c r="V120" s="17">
        <v>40723.053657407407</v>
      </c>
      <c r="W120" s="18">
        <v>40723.053657407407</v>
      </c>
    </row>
    <row r="121" spans="1:23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9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t="s">
        <v>8219</v>
      </c>
      <c r="T121" s="16">
        <f t="shared" si="11"/>
        <v>40768.958333333336</v>
      </c>
      <c r="U121" s="16">
        <f t="shared" si="10"/>
        <v>40739.069282407407</v>
      </c>
      <c r="V121" s="17">
        <v>40739.069282407407</v>
      </c>
      <c r="W121" s="18">
        <v>40739.069282407407</v>
      </c>
    </row>
    <row r="122" spans="1:23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9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t="s">
        <v>8220</v>
      </c>
      <c r="T122" s="16">
        <f t="shared" si="11"/>
        <v>42646.049849537041</v>
      </c>
      <c r="U122" s="16">
        <f t="shared" si="10"/>
        <v>42616.049849537041</v>
      </c>
      <c r="V122" s="17">
        <v>42616.049849537041</v>
      </c>
      <c r="W122" s="18">
        <v>42616.049849537041</v>
      </c>
    </row>
    <row r="123" spans="1:23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9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t="s">
        <v>8220</v>
      </c>
      <c r="T123" s="16">
        <f t="shared" si="11"/>
        <v>42112.427777777775</v>
      </c>
      <c r="U123" s="16">
        <f t="shared" si="10"/>
        <v>42096.704976851848</v>
      </c>
      <c r="V123" s="17">
        <v>42096.704976851848</v>
      </c>
      <c r="W123" s="18">
        <v>42096.704976851848</v>
      </c>
    </row>
    <row r="124" spans="1:23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9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t="s">
        <v>8220</v>
      </c>
      <c r="T124" s="16">
        <f t="shared" si="11"/>
        <v>42653.431793981479</v>
      </c>
      <c r="U124" s="16">
        <f t="shared" si="10"/>
        <v>42593.431793981479</v>
      </c>
      <c r="V124" s="17">
        <v>42593.431793981479</v>
      </c>
      <c r="W124" s="18">
        <v>42593.431793981479</v>
      </c>
    </row>
    <row r="125" spans="1:23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9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t="s">
        <v>8220</v>
      </c>
      <c r="T125" s="16">
        <f t="shared" si="11"/>
        <v>41940.916666666664</v>
      </c>
      <c r="U125" s="16">
        <f t="shared" si="10"/>
        <v>41904.781990740739</v>
      </c>
      <c r="V125" s="17">
        <v>41904.781990740739</v>
      </c>
      <c r="W125" s="18">
        <v>41904.781990740739</v>
      </c>
    </row>
    <row r="126" spans="1:23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9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t="s">
        <v>8220</v>
      </c>
      <c r="T126" s="16">
        <f t="shared" si="11"/>
        <v>42139.928726851853</v>
      </c>
      <c r="U126" s="16">
        <f t="shared" si="10"/>
        <v>42114.928726851853</v>
      </c>
      <c r="V126" s="17">
        <v>42114.928726851853</v>
      </c>
      <c r="W126" s="18">
        <v>42114.928726851853</v>
      </c>
    </row>
    <row r="127" spans="1:23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9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t="s">
        <v>8220</v>
      </c>
      <c r="T127" s="16">
        <f t="shared" si="11"/>
        <v>42769.993981481486</v>
      </c>
      <c r="U127" s="16">
        <f t="shared" si="10"/>
        <v>42709.993981481486</v>
      </c>
      <c r="V127" s="17">
        <v>42709.993981481486</v>
      </c>
      <c r="W127" s="18">
        <v>42709.993981481486</v>
      </c>
    </row>
    <row r="128" spans="1:23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9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t="s">
        <v>8220</v>
      </c>
      <c r="T128" s="16">
        <f t="shared" si="11"/>
        <v>42166.083333333328</v>
      </c>
      <c r="U128" s="16">
        <f t="shared" si="10"/>
        <v>42135.589548611111</v>
      </c>
      <c r="V128" s="17">
        <v>42135.589548611111</v>
      </c>
      <c r="W128" s="18">
        <v>42135.589548611111</v>
      </c>
    </row>
    <row r="129" spans="1:23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t="s">
        <v>8220</v>
      </c>
      <c r="T129" s="16">
        <f t="shared" si="11"/>
        <v>42097.582650462966</v>
      </c>
      <c r="U129" s="16">
        <f t="shared" si="10"/>
        <v>42067.62431712963</v>
      </c>
      <c r="V129" s="17">
        <v>42067.62431712963</v>
      </c>
      <c r="W129" s="18">
        <v>42067.62431712963</v>
      </c>
    </row>
    <row r="130" spans="1:23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 s="9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t="s">
        <v>8220</v>
      </c>
      <c r="T130" s="16">
        <f t="shared" si="11"/>
        <v>42663.22792824074</v>
      </c>
      <c r="U130" s="16">
        <f t="shared" si="10"/>
        <v>42628.22792824074</v>
      </c>
      <c r="V130" s="17">
        <v>42628.22792824074</v>
      </c>
      <c r="W130" s="18">
        <v>42628.22792824074</v>
      </c>
    </row>
    <row r="131" spans="1:23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</f>
        <v>0</v>
      </c>
      <c r="P131" s="9">
        <f t="shared" ref="P131:P194" si="13">IF(ISERROR(E131/L131),0,(E131/L131))</f>
        <v>0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t="s">
        <v>8220</v>
      </c>
      <c r="T131" s="16">
        <f t="shared" si="11"/>
        <v>41942.937303240738</v>
      </c>
      <c r="U131" s="16">
        <f t="shared" ref="U131:U194" si="16">(((J131/60)/60)/24)+DATE(1970,1,1)</f>
        <v>41882.937303240738</v>
      </c>
      <c r="V131" s="17">
        <v>41882.937303240738</v>
      </c>
      <c r="W131" s="18">
        <v>41882.937303240738</v>
      </c>
    </row>
    <row r="132" spans="1:23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9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t="s">
        <v>8220</v>
      </c>
      <c r="T132" s="16">
        <f t="shared" ref="T132:T195" si="17">(((I132/60)/60)/24)+DATE(1970,1,1)</f>
        <v>41806.844444444447</v>
      </c>
      <c r="U132" s="16">
        <f t="shared" si="16"/>
        <v>41778.915416666663</v>
      </c>
      <c r="V132" s="17">
        <v>41778.915416666663</v>
      </c>
      <c r="W132" s="18">
        <v>41778.915416666663</v>
      </c>
    </row>
    <row r="133" spans="1:23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9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t="s">
        <v>8220</v>
      </c>
      <c r="T133" s="16">
        <f t="shared" si="17"/>
        <v>42557</v>
      </c>
      <c r="U133" s="16">
        <f t="shared" si="16"/>
        <v>42541.837511574078</v>
      </c>
      <c r="V133" s="17">
        <v>42541.837511574078</v>
      </c>
      <c r="W133" s="18">
        <v>42541.837511574078</v>
      </c>
    </row>
    <row r="134" spans="1:23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9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t="s">
        <v>8220</v>
      </c>
      <c r="T134" s="16">
        <f t="shared" si="17"/>
        <v>41950.854247685187</v>
      </c>
      <c r="U134" s="16">
        <f t="shared" si="16"/>
        <v>41905.812581018516</v>
      </c>
      <c r="V134" s="17">
        <v>41905.812581018516</v>
      </c>
      <c r="W134" s="18">
        <v>41905.812581018516</v>
      </c>
    </row>
    <row r="135" spans="1:23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9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t="s">
        <v>8220</v>
      </c>
      <c r="T135" s="16">
        <f t="shared" si="17"/>
        <v>42521.729861111111</v>
      </c>
      <c r="U135" s="16">
        <f t="shared" si="16"/>
        <v>42491.80768518518</v>
      </c>
      <c r="V135" s="17">
        <v>42491.80768518518</v>
      </c>
      <c r="W135" s="18">
        <v>42491.80768518518</v>
      </c>
    </row>
    <row r="136" spans="1:23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9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t="s">
        <v>8220</v>
      </c>
      <c r="T136" s="16">
        <f t="shared" si="17"/>
        <v>42251.708333333328</v>
      </c>
      <c r="U136" s="16">
        <f t="shared" si="16"/>
        <v>42221.909930555557</v>
      </c>
      <c r="V136" s="17">
        <v>42221.909930555557</v>
      </c>
      <c r="W136" s="18">
        <v>42221.909930555557</v>
      </c>
    </row>
    <row r="137" spans="1:23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9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t="s">
        <v>8220</v>
      </c>
      <c r="T137" s="16">
        <f t="shared" si="17"/>
        <v>41821.791666666664</v>
      </c>
      <c r="U137" s="16">
        <f t="shared" si="16"/>
        <v>41788.381909722222</v>
      </c>
      <c r="V137" s="17">
        <v>41788.381909722222</v>
      </c>
      <c r="W137" s="18">
        <v>41788.381909722222</v>
      </c>
    </row>
    <row r="138" spans="1:23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9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t="s">
        <v>8220</v>
      </c>
      <c r="T138" s="16">
        <f t="shared" si="17"/>
        <v>42140.427777777775</v>
      </c>
      <c r="U138" s="16">
        <f t="shared" si="16"/>
        <v>42096.410115740742</v>
      </c>
      <c r="V138" s="17">
        <v>42096.410115740742</v>
      </c>
      <c r="W138" s="18">
        <v>42096.410115740742</v>
      </c>
    </row>
    <row r="139" spans="1:23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9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t="s">
        <v>8220</v>
      </c>
      <c r="T139" s="16">
        <f t="shared" si="17"/>
        <v>42289.573993055557</v>
      </c>
      <c r="U139" s="16">
        <f t="shared" si="16"/>
        <v>42239.573993055557</v>
      </c>
      <c r="V139" s="17">
        <v>42239.573993055557</v>
      </c>
      <c r="W139" s="18">
        <v>42239.573993055557</v>
      </c>
    </row>
    <row r="140" spans="1:23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9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t="s">
        <v>8220</v>
      </c>
      <c r="T140" s="16">
        <f t="shared" si="17"/>
        <v>42217.207638888889</v>
      </c>
      <c r="U140" s="16">
        <f t="shared" si="16"/>
        <v>42186.257418981477</v>
      </c>
      <c r="V140" s="17">
        <v>42186.257418981477</v>
      </c>
      <c r="W140" s="18">
        <v>42186.257418981477</v>
      </c>
    </row>
    <row r="141" spans="1:23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9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t="s">
        <v>8220</v>
      </c>
      <c r="T141" s="16">
        <f t="shared" si="17"/>
        <v>42197.920972222222</v>
      </c>
      <c r="U141" s="16">
        <f t="shared" si="16"/>
        <v>42187.920972222222</v>
      </c>
      <c r="V141" s="17">
        <v>42187.920972222222</v>
      </c>
      <c r="W141" s="18">
        <v>42187.920972222222</v>
      </c>
    </row>
    <row r="142" spans="1:23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9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t="s">
        <v>8220</v>
      </c>
      <c r="T142" s="16">
        <f t="shared" si="17"/>
        <v>42083.15662037037</v>
      </c>
      <c r="U142" s="16">
        <f t="shared" si="16"/>
        <v>42053.198287037041</v>
      </c>
      <c r="V142" s="17">
        <v>42053.198287037041</v>
      </c>
      <c r="W142" s="18">
        <v>42053.198287037041</v>
      </c>
    </row>
    <row r="143" spans="1:23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9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t="s">
        <v>8220</v>
      </c>
      <c r="T143" s="16">
        <f t="shared" si="17"/>
        <v>42155.153043981481</v>
      </c>
      <c r="U143" s="16">
        <f t="shared" si="16"/>
        <v>42110.153043981481</v>
      </c>
      <c r="V143" s="17">
        <v>42110.153043981481</v>
      </c>
      <c r="W143" s="18">
        <v>42110.153043981481</v>
      </c>
    </row>
    <row r="144" spans="1:23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9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t="s">
        <v>8220</v>
      </c>
      <c r="T144" s="16">
        <f t="shared" si="17"/>
        <v>41959.934930555552</v>
      </c>
      <c r="U144" s="16">
        <f t="shared" si="16"/>
        <v>41938.893263888887</v>
      </c>
      <c r="V144" s="17">
        <v>41938.893263888887</v>
      </c>
      <c r="W144" s="18">
        <v>41938.893263888887</v>
      </c>
    </row>
    <row r="145" spans="1:23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9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t="s">
        <v>8220</v>
      </c>
      <c r="T145" s="16">
        <f t="shared" si="17"/>
        <v>42616.246527777781</v>
      </c>
      <c r="U145" s="16">
        <f t="shared" si="16"/>
        <v>42559.064143518524</v>
      </c>
      <c r="V145" s="17">
        <v>42559.064143518524</v>
      </c>
      <c r="W145" s="18">
        <v>42559.064143518524</v>
      </c>
    </row>
    <row r="146" spans="1:23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9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t="s">
        <v>8220</v>
      </c>
      <c r="T146" s="16">
        <f t="shared" si="17"/>
        <v>42107.72074074074</v>
      </c>
      <c r="U146" s="16">
        <f t="shared" si="16"/>
        <v>42047.762407407412</v>
      </c>
      <c r="V146" s="17">
        <v>42047.762407407412</v>
      </c>
      <c r="W146" s="18">
        <v>42047.762407407412</v>
      </c>
    </row>
    <row r="147" spans="1:23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9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t="s">
        <v>8220</v>
      </c>
      <c r="T147" s="16">
        <f t="shared" si="17"/>
        <v>42227.542268518519</v>
      </c>
      <c r="U147" s="16">
        <f t="shared" si="16"/>
        <v>42200.542268518519</v>
      </c>
      <c r="V147" s="17">
        <v>42200.542268518519</v>
      </c>
      <c r="W147" s="18">
        <v>42200.542268518519</v>
      </c>
    </row>
    <row r="148" spans="1:23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9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t="s">
        <v>8220</v>
      </c>
      <c r="T148" s="16">
        <f t="shared" si="17"/>
        <v>42753.016180555554</v>
      </c>
      <c r="U148" s="16">
        <f t="shared" si="16"/>
        <v>42693.016180555554</v>
      </c>
      <c r="V148" s="17">
        <v>42693.016180555554</v>
      </c>
      <c r="W148" s="18">
        <v>42693.016180555554</v>
      </c>
    </row>
    <row r="149" spans="1:23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9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t="s">
        <v>8220</v>
      </c>
      <c r="T149" s="16">
        <f t="shared" si="17"/>
        <v>42012.762499999997</v>
      </c>
      <c r="U149" s="16">
        <f t="shared" si="16"/>
        <v>41969.767824074079</v>
      </c>
      <c r="V149" s="17">
        <v>41969.767824074079</v>
      </c>
      <c r="W149" s="18">
        <v>41969.767824074079</v>
      </c>
    </row>
    <row r="150" spans="1:23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9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t="s">
        <v>8220</v>
      </c>
      <c r="T150" s="16">
        <f t="shared" si="17"/>
        <v>42427.281666666662</v>
      </c>
      <c r="U150" s="16">
        <f t="shared" si="16"/>
        <v>42397.281666666662</v>
      </c>
      <c r="V150" s="17">
        <v>42397.281666666662</v>
      </c>
      <c r="W150" s="18">
        <v>42397.281666666662</v>
      </c>
    </row>
    <row r="151" spans="1:23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9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t="s">
        <v>8220</v>
      </c>
      <c r="T151" s="16">
        <f t="shared" si="17"/>
        <v>41998.333333333328</v>
      </c>
      <c r="U151" s="16">
        <f t="shared" si="16"/>
        <v>41968.172106481477</v>
      </c>
      <c r="V151" s="17">
        <v>41968.172106481477</v>
      </c>
      <c r="W151" s="18">
        <v>41968.172106481477</v>
      </c>
    </row>
    <row r="152" spans="1:23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9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t="s">
        <v>8220</v>
      </c>
      <c r="T152" s="16">
        <f t="shared" si="17"/>
        <v>42150.161828703705</v>
      </c>
      <c r="U152" s="16">
        <f t="shared" si="16"/>
        <v>42090.161828703705</v>
      </c>
      <c r="V152" s="17">
        <v>42090.161828703705</v>
      </c>
      <c r="W152" s="18">
        <v>42090.161828703705</v>
      </c>
    </row>
    <row r="153" spans="1:23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9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t="s">
        <v>8220</v>
      </c>
      <c r="T153" s="16">
        <f t="shared" si="17"/>
        <v>42173.550821759258</v>
      </c>
      <c r="U153" s="16">
        <f t="shared" si="16"/>
        <v>42113.550821759258</v>
      </c>
      <c r="V153" s="17">
        <v>42113.550821759258</v>
      </c>
      <c r="W153" s="18">
        <v>42113.550821759258</v>
      </c>
    </row>
    <row r="154" spans="1:23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9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t="s">
        <v>8220</v>
      </c>
      <c r="T154" s="16">
        <f t="shared" si="17"/>
        <v>41905.077546296299</v>
      </c>
      <c r="U154" s="16">
        <f t="shared" si="16"/>
        <v>41875.077546296299</v>
      </c>
      <c r="V154" s="17">
        <v>41875.077546296299</v>
      </c>
      <c r="W154" s="18">
        <v>41875.077546296299</v>
      </c>
    </row>
    <row r="155" spans="1:23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9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t="s">
        <v>8220</v>
      </c>
      <c r="T155" s="16">
        <f t="shared" si="17"/>
        <v>41975.627824074079</v>
      </c>
      <c r="U155" s="16">
        <f t="shared" si="16"/>
        <v>41933.586157407408</v>
      </c>
      <c r="V155" s="17">
        <v>41933.586157407408</v>
      </c>
      <c r="W155" s="18">
        <v>41933.586157407408</v>
      </c>
    </row>
    <row r="156" spans="1:23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9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t="s">
        <v>8220</v>
      </c>
      <c r="T156" s="16">
        <f t="shared" si="17"/>
        <v>42158.547395833331</v>
      </c>
      <c r="U156" s="16">
        <f t="shared" si="16"/>
        <v>42115.547395833331</v>
      </c>
      <c r="V156" s="17">
        <v>42115.547395833331</v>
      </c>
      <c r="W156" s="18">
        <v>42115.547395833331</v>
      </c>
    </row>
    <row r="157" spans="1:23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9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t="s">
        <v>8220</v>
      </c>
      <c r="T157" s="16">
        <f t="shared" si="17"/>
        <v>42208.559432870374</v>
      </c>
      <c r="U157" s="16">
        <f t="shared" si="16"/>
        <v>42168.559432870374</v>
      </c>
      <c r="V157" s="17">
        <v>42168.559432870374</v>
      </c>
      <c r="W157" s="18">
        <v>42168.559432870374</v>
      </c>
    </row>
    <row r="158" spans="1:23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9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t="s">
        <v>8220</v>
      </c>
      <c r="T158" s="16">
        <f t="shared" si="17"/>
        <v>41854.124953703707</v>
      </c>
      <c r="U158" s="16">
        <f t="shared" si="16"/>
        <v>41794.124953703707</v>
      </c>
      <c r="V158" s="17">
        <v>41794.124953703707</v>
      </c>
      <c r="W158" s="18">
        <v>41794.124953703707</v>
      </c>
    </row>
    <row r="159" spans="1:23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t="s">
        <v>8220</v>
      </c>
      <c r="T159" s="16">
        <f t="shared" si="17"/>
        <v>42426.911712962959</v>
      </c>
      <c r="U159" s="16">
        <f t="shared" si="16"/>
        <v>42396.911712962959</v>
      </c>
      <c r="V159" s="17">
        <v>42396.911712962959</v>
      </c>
      <c r="W159" s="18">
        <v>42396.911712962959</v>
      </c>
    </row>
    <row r="160" spans="1:23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9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t="s">
        <v>8220</v>
      </c>
      <c r="T160" s="16">
        <f t="shared" si="17"/>
        <v>41934.07671296296</v>
      </c>
      <c r="U160" s="16">
        <f t="shared" si="16"/>
        <v>41904.07671296296</v>
      </c>
      <c r="V160" s="17">
        <v>41904.07671296296</v>
      </c>
      <c r="W160" s="18">
        <v>41904.07671296296</v>
      </c>
    </row>
    <row r="161" spans="1:23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9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t="s">
        <v>8220</v>
      </c>
      <c r="T161" s="16">
        <f t="shared" si="17"/>
        <v>42554.434548611112</v>
      </c>
      <c r="U161" s="16">
        <f t="shared" si="16"/>
        <v>42514.434548611112</v>
      </c>
      <c r="V161" s="17">
        <v>42514.434548611112</v>
      </c>
      <c r="W161" s="18">
        <v>42514.434548611112</v>
      </c>
    </row>
    <row r="162" spans="1:23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9">
        <f t="shared" si="13"/>
        <v>0</v>
      </c>
      <c r="Q162" t="str">
        <f t="shared" si="14"/>
        <v>film &amp; video</v>
      </c>
      <c r="R162" t="str">
        <f t="shared" si="15"/>
        <v>drama</v>
      </c>
      <c r="S162" t="s">
        <v>8221</v>
      </c>
      <c r="T162" s="16">
        <f t="shared" si="17"/>
        <v>42231.913090277783</v>
      </c>
      <c r="U162" s="16">
        <f t="shared" si="16"/>
        <v>42171.913090277783</v>
      </c>
      <c r="V162" s="17">
        <v>42171.913090277783</v>
      </c>
      <c r="W162" s="18">
        <v>42171.913090277783</v>
      </c>
    </row>
    <row r="163" spans="1:23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9">
        <f t="shared" si="13"/>
        <v>5</v>
      </c>
      <c r="Q163" t="str">
        <f t="shared" si="14"/>
        <v>film &amp; video</v>
      </c>
      <c r="R163" t="str">
        <f t="shared" si="15"/>
        <v>drama</v>
      </c>
      <c r="S163" t="s">
        <v>8221</v>
      </c>
      <c r="T163" s="16">
        <f t="shared" si="17"/>
        <v>41822.687442129631</v>
      </c>
      <c r="U163" s="16">
        <f t="shared" si="16"/>
        <v>41792.687442129631</v>
      </c>
      <c r="V163" s="17">
        <v>41792.687442129631</v>
      </c>
      <c r="W163" s="18">
        <v>41792.687442129631</v>
      </c>
    </row>
    <row r="164" spans="1:23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9">
        <f t="shared" si="13"/>
        <v>43.5</v>
      </c>
      <c r="Q164" t="str">
        <f t="shared" si="14"/>
        <v>film &amp; video</v>
      </c>
      <c r="R164" t="str">
        <f t="shared" si="15"/>
        <v>drama</v>
      </c>
      <c r="S164" t="s">
        <v>8221</v>
      </c>
      <c r="T164" s="16">
        <f t="shared" si="17"/>
        <v>41867.987500000003</v>
      </c>
      <c r="U164" s="16">
        <f t="shared" si="16"/>
        <v>41835.126805555556</v>
      </c>
      <c r="V164" s="17">
        <v>41835.126805555556</v>
      </c>
      <c r="W164" s="18">
        <v>41835.126805555556</v>
      </c>
    </row>
    <row r="165" spans="1:23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9">
        <f t="shared" si="13"/>
        <v>0</v>
      </c>
      <c r="Q165" t="str">
        <f t="shared" si="14"/>
        <v>film &amp; video</v>
      </c>
      <c r="R165" t="str">
        <f t="shared" si="15"/>
        <v>drama</v>
      </c>
      <c r="S165" t="s">
        <v>8221</v>
      </c>
      <c r="T165" s="16">
        <f t="shared" si="17"/>
        <v>42278</v>
      </c>
      <c r="U165" s="16">
        <f t="shared" si="16"/>
        <v>42243.961273148147</v>
      </c>
      <c r="V165" s="17">
        <v>42243.961273148147</v>
      </c>
      <c r="W165" s="18">
        <v>42243.961273148147</v>
      </c>
    </row>
    <row r="166" spans="1:23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9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t="s">
        <v>8221</v>
      </c>
      <c r="T166" s="16">
        <f t="shared" si="17"/>
        <v>41901.762743055559</v>
      </c>
      <c r="U166" s="16">
        <f t="shared" si="16"/>
        <v>41841.762743055559</v>
      </c>
      <c r="V166" s="17">
        <v>41841.762743055559</v>
      </c>
      <c r="W166" s="18">
        <v>41841.762743055559</v>
      </c>
    </row>
    <row r="167" spans="1:23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9">
        <f t="shared" si="13"/>
        <v>0</v>
      </c>
      <c r="Q167" t="str">
        <f t="shared" si="14"/>
        <v>film &amp; video</v>
      </c>
      <c r="R167" t="str">
        <f t="shared" si="15"/>
        <v>drama</v>
      </c>
      <c r="S167" t="s">
        <v>8221</v>
      </c>
      <c r="T167" s="16">
        <f t="shared" si="17"/>
        <v>42381.658842592587</v>
      </c>
      <c r="U167" s="16">
        <f t="shared" si="16"/>
        <v>42351.658842592587</v>
      </c>
      <c r="V167" s="17">
        <v>42351.658842592587</v>
      </c>
      <c r="W167" s="18">
        <v>42351.658842592587</v>
      </c>
    </row>
    <row r="168" spans="1:23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9">
        <f t="shared" si="13"/>
        <v>3000</v>
      </c>
      <c r="Q168" t="str">
        <f t="shared" si="14"/>
        <v>film &amp; video</v>
      </c>
      <c r="R168" t="str">
        <f t="shared" si="15"/>
        <v>drama</v>
      </c>
      <c r="S168" t="s">
        <v>8221</v>
      </c>
      <c r="T168" s="16">
        <f t="shared" si="17"/>
        <v>42751.075949074075</v>
      </c>
      <c r="U168" s="16">
        <f t="shared" si="16"/>
        <v>42721.075949074075</v>
      </c>
      <c r="V168" s="17">
        <v>42721.075949074075</v>
      </c>
      <c r="W168" s="18">
        <v>42721.075949074075</v>
      </c>
    </row>
    <row r="169" spans="1:23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9">
        <f t="shared" si="13"/>
        <v>5.5</v>
      </c>
      <c r="Q169" t="str">
        <f t="shared" si="14"/>
        <v>film &amp; video</v>
      </c>
      <c r="R169" t="str">
        <f t="shared" si="15"/>
        <v>drama</v>
      </c>
      <c r="S169" t="s">
        <v>8221</v>
      </c>
      <c r="T169" s="16">
        <f t="shared" si="17"/>
        <v>42220.927488425921</v>
      </c>
      <c r="U169" s="16">
        <f t="shared" si="16"/>
        <v>42160.927488425921</v>
      </c>
      <c r="V169" s="17">
        <v>42160.927488425921</v>
      </c>
      <c r="W169" s="18">
        <v>42160.927488425921</v>
      </c>
    </row>
    <row r="170" spans="1:23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9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t="s">
        <v>8221</v>
      </c>
      <c r="T170" s="16">
        <f t="shared" si="17"/>
        <v>42082.793634259258</v>
      </c>
      <c r="U170" s="16">
        <f t="shared" si="16"/>
        <v>42052.83530092593</v>
      </c>
      <c r="V170" s="17">
        <v>42052.83530092593</v>
      </c>
      <c r="W170" s="18">
        <v>42052.83530092593</v>
      </c>
    </row>
    <row r="171" spans="1:23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9">
        <f t="shared" si="13"/>
        <v>56</v>
      </c>
      <c r="Q171" t="str">
        <f t="shared" si="14"/>
        <v>film &amp; video</v>
      </c>
      <c r="R171" t="str">
        <f t="shared" si="15"/>
        <v>drama</v>
      </c>
      <c r="S171" t="s">
        <v>8221</v>
      </c>
      <c r="T171" s="16">
        <f t="shared" si="17"/>
        <v>41930.505312499998</v>
      </c>
      <c r="U171" s="16">
        <f t="shared" si="16"/>
        <v>41900.505312499998</v>
      </c>
      <c r="V171" s="17">
        <v>41900.505312499998</v>
      </c>
      <c r="W171" s="18">
        <v>41900.505312499998</v>
      </c>
    </row>
    <row r="172" spans="1:23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9">
        <f t="shared" si="13"/>
        <v>32.5</v>
      </c>
      <c r="Q172" t="str">
        <f t="shared" si="14"/>
        <v>film &amp; video</v>
      </c>
      <c r="R172" t="str">
        <f t="shared" si="15"/>
        <v>drama</v>
      </c>
      <c r="S172" t="s">
        <v>8221</v>
      </c>
      <c r="T172" s="16">
        <f t="shared" si="17"/>
        <v>42246.227777777778</v>
      </c>
      <c r="U172" s="16">
        <f t="shared" si="16"/>
        <v>42216.977812500001</v>
      </c>
      <c r="V172" s="17">
        <v>42216.977812500001</v>
      </c>
      <c r="W172" s="18">
        <v>42216.977812500001</v>
      </c>
    </row>
    <row r="173" spans="1:23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9">
        <f t="shared" si="13"/>
        <v>1</v>
      </c>
      <c r="Q173" t="str">
        <f t="shared" si="14"/>
        <v>film &amp; video</v>
      </c>
      <c r="R173" t="str">
        <f t="shared" si="15"/>
        <v>drama</v>
      </c>
      <c r="S173" t="s">
        <v>8221</v>
      </c>
      <c r="T173" s="16">
        <f t="shared" si="17"/>
        <v>42594.180717592593</v>
      </c>
      <c r="U173" s="16">
        <f t="shared" si="16"/>
        <v>42534.180717592593</v>
      </c>
      <c r="V173" s="17">
        <v>42534.180717592593</v>
      </c>
      <c r="W173" s="18">
        <v>42534.180717592593</v>
      </c>
    </row>
    <row r="174" spans="1:23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9">
        <f t="shared" si="13"/>
        <v>0</v>
      </c>
      <c r="Q174" t="str">
        <f t="shared" si="14"/>
        <v>film &amp; video</v>
      </c>
      <c r="R174" t="str">
        <f t="shared" si="15"/>
        <v>drama</v>
      </c>
      <c r="S174" t="s">
        <v>8221</v>
      </c>
      <c r="T174" s="16">
        <f t="shared" si="17"/>
        <v>42082.353275462956</v>
      </c>
      <c r="U174" s="16">
        <f t="shared" si="16"/>
        <v>42047.394942129627</v>
      </c>
      <c r="V174" s="17">
        <v>42047.394942129627</v>
      </c>
      <c r="W174" s="18">
        <v>42047.394942129627</v>
      </c>
    </row>
    <row r="175" spans="1:23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9">
        <f t="shared" si="13"/>
        <v>0</v>
      </c>
      <c r="Q175" t="str">
        <f t="shared" si="14"/>
        <v>film &amp; video</v>
      </c>
      <c r="R175" t="str">
        <f t="shared" si="15"/>
        <v>drama</v>
      </c>
      <c r="S175" t="s">
        <v>8221</v>
      </c>
      <c r="T175" s="16">
        <f t="shared" si="17"/>
        <v>42063.573009259257</v>
      </c>
      <c r="U175" s="16">
        <f t="shared" si="16"/>
        <v>42033.573009259257</v>
      </c>
      <c r="V175" s="17">
        <v>42033.573009259257</v>
      </c>
      <c r="W175" s="18">
        <v>42033.573009259257</v>
      </c>
    </row>
    <row r="176" spans="1:23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9">
        <f t="shared" si="13"/>
        <v>0</v>
      </c>
      <c r="Q176" t="str">
        <f t="shared" si="14"/>
        <v>film &amp; video</v>
      </c>
      <c r="R176" t="str">
        <f t="shared" si="15"/>
        <v>drama</v>
      </c>
      <c r="S176" t="s">
        <v>8221</v>
      </c>
      <c r="T176" s="16">
        <f t="shared" si="17"/>
        <v>42132.758981481486</v>
      </c>
      <c r="U176" s="16">
        <f t="shared" si="16"/>
        <v>42072.758981481486</v>
      </c>
      <c r="V176" s="17">
        <v>42072.758981481486</v>
      </c>
      <c r="W176" s="18">
        <v>42072.758981481486</v>
      </c>
    </row>
    <row r="177" spans="1:23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9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t="s">
        <v>8221</v>
      </c>
      <c r="T177" s="16">
        <f t="shared" si="17"/>
        <v>41880.777905092589</v>
      </c>
      <c r="U177" s="16">
        <f t="shared" si="16"/>
        <v>41855.777905092589</v>
      </c>
      <c r="V177" s="17">
        <v>41855.777905092589</v>
      </c>
      <c r="W177" s="18">
        <v>41855.777905092589</v>
      </c>
    </row>
    <row r="178" spans="1:23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9">
        <f t="shared" si="13"/>
        <v>0</v>
      </c>
      <c r="Q178" t="str">
        <f t="shared" si="14"/>
        <v>film &amp; video</v>
      </c>
      <c r="R178" t="str">
        <f t="shared" si="15"/>
        <v>drama</v>
      </c>
      <c r="S178" t="s">
        <v>8221</v>
      </c>
      <c r="T178" s="16">
        <f t="shared" si="17"/>
        <v>42221.824062500003</v>
      </c>
      <c r="U178" s="16">
        <f t="shared" si="16"/>
        <v>42191.824062500003</v>
      </c>
      <c r="V178" s="17">
        <v>42191.824062500003</v>
      </c>
      <c r="W178" s="18">
        <v>42191.824062500003</v>
      </c>
    </row>
    <row r="179" spans="1:23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t="s">
        <v>8221</v>
      </c>
      <c r="T179" s="16">
        <f t="shared" si="17"/>
        <v>42087.00608796296</v>
      </c>
      <c r="U179" s="16">
        <f t="shared" si="16"/>
        <v>42070.047754629632</v>
      </c>
      <c r="V179" s="17">
        <v>42070.047754629632</v>
      </c>
      <c r="W179" s="18">
        <v>42070.047754629632</v>
      </c>
    </row>
    <row r="180" spans="1:23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9">
        <f t="shared" si="13"/>
        <v>0</v>
      </c>
      <c r="Q180" t="str">
        <f t="shared" si="14"/>
        <v>film &amp; video</v>
      </c>
      <c r="R180" t="str">
        <f t="shared" si="15"/>
        <v>drama</v>
      </c>
      <c r="S180" t="s">
        <v>8221</v>
      </c>
      <c r="T180" s="16">
        <f t="shared" si="17"/>
        <v>42334.997048611112</v>
      </c>
      <c r="U180" s="16">
        <f t="shared" si="16"/>
        <v>42304.955381944441</v>
      </c>
      <c r="V180" s="17">
        <v>42304.955381944441</v>
      </c>
      <c r="W180" s="18">
        <v>42304.955381944441</v>
      </c>
    </row>
    <row r="181" spans="1:23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9">
        <f t="shared" si="13"/>
        <v>100</v>
      </c>
      <c r="Q181" t="str">
        <f t="shared" si="14"/>
        <v>film &amp; video</v>
      </c>
      <c r="R181" t="str">
        <f t="shared" si="15"/>
        <v>drama</v>
      </c>
      <c r="S181" t="s">
        <v>8221</v>
      </c>
      <c r="T181" s="16">
        <f t="shared" si="17"/>
        <v>42433.080497685187</v>
      </c>
      <c r="U181" s="16">
        <f t="shared" si="16"/>
        <v>42403.080497685187</v>
      </c>
      <c r="V181" s="17">
        <v>42403.080497685187</v>
      </c>
      <c r="W181" s="18">
        <v>42403.080497685187</v>
      </c>
    </row>
    <row r="182" spans="1:23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9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t="s">
        <v>8221</v>
      </c>
      <c r="T182" s="16">
        <f t="shared" si="17"/>
        <v>42107.791666666672</v>
      </c>
      <c r="U182" s="16">
        <f t="shared" si="16"/>
        <v>42067.991238425922</v>
      </c>
      <c r="V182" s="17">
        <v>42067.991238425922</v>
      </c>
      <c r="W182" s="18">
        <v>42067.991238425922</v>
      </c>
    </row>
    <row r="183" spans="1:23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9">
        <f t="shared" si="13"/>
        <v>180.5</v>
      </c>
      <c r="Q183" t="str">
        <f t="shared" si="14"/>
        <v>film &amp; video</v>
      </c>
      <c r="R183" t="str">
        <f t="shared" si="15"/>
        <v>drama</v>
      </c>
      <c r="S183" t="s">
        <v>8221</v>
      </c>
      <c r="T183" s="16">
        <f t="shared" si="17"/>
        <v>42177.741840277777</v>
      </c>
      <c r="U183" s="16">
        <f t="shared" si="16"/>
        <v>42147.741840277777</v>
      </c>
      <c r="V183" s="17">
        <v>42147.741840277777</v>
      </c>
      <c r="W183" s="18">
        <v>42147.741840277777</v>
      </c>
    </row>
    <row r="184" spans="1:23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9">
        <f t="shared" si="13"/>
        <v>0</v>
      </c>
      <c r="Q184" t="str">
        <f t="shared" si="14"/>
        <v>film &amp; video</v>
      </c>
      <c r="R184" t="str">
        <f t="shared" si="15"/>
        <v>drama</v>
      </c>
      <c r="S184" t="s">
        <v>8221</v>
      </c>
      <c r="T184" s="16">
        <f t="shared" si="17"/>
        <v>42742.011944444443</v>
      </c>
      <c r="U184" s="16">
        <f t="shared" si="16"/>
        <v>42712.011944444443</v>
      </c>
      <c r="V184" s="17">
        <v>42712.011944444443</v>
      </c>
      <c r="W184" s="18">
        <v>42712.011944444443</v>
      </c>
    </row>
    <row r="185" spans="1:23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9">
        <f t="shared" si="13"/>
        <v>373.5</v>
      </c>
      <c r="Q185" t="str">
        <f t="shared" si="14"/>
        <v>film &amp; video</v>
      </c>
      <c r="R185" t="str">
        <f t="shared" si="15"/>
        <v>drama</v>
      </c>
      <c r="S185" t="s">
        <v>8221</v>
      </c>
      <c r="T185" s="16">
        <f t="shared" si="17"/>
        <v>41969.851967592593</v>
      </c>
      <c r="U185" s="16">
        <f t="shared" si="16"/>
        <v>41939.810300925928</v>
      </c>
      <c r="V185" s="17">
        <v>41939.810300925928</v>
      </c>
      <c r="W185" s="18">
        <v>41939.810300925928</v>
      </c>
    </row>
    <row r="186" spans="1:23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9">
        <f t="shared" si="13"/>
        <v>25.5</v>
      </c>
      <c r="Q186" t="str">
        <f t="shared" si="14"/>
        <v>film &amp; video</v>
      </c>
      <c r="R186" t="str">
        <f t="shared" si="15"/>
        <v>drama</v>
      </c>
      <c r="S186" t="s">
        <v>8221</v>
      </c>
      <c r="T186" s="16">
        <f t="shared" si="17"/>
        <v>41883.165972222225</v>
      </c>
      <c r="U186" s="16">
        <f t="shared" si="16"/>
        <v>41825.791226851856</v>
      </c>
      <c r="V186" s="17">
        <v>41825.791226851856</v>
      </c>
      <c r="W186" s="18">
        <v>41825.791226851856</v>
      </c>
    </row>
    <row r="187" spans="1:23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9">
        <f t="shared" si="13"/>
        <v>220</v>
      </c>
      <c r="Q187" t="str">
        <f t="shared" si="14"/>
        <v>film &amp; video</v>
      </c>
      <c r="R187" t="str">
        <f t="shared" si="15"/>
        <v>drama</v>
      </c>
      <c r="S187" t="s">
        <v>8221</v>
      </c>
      <c r="T187" s="16">
        <f t="shared" si="17"/>
        <v>42600.91133101852</v>
      </c>
      <c r="U187" s="16">
        <f t="shared" si="16"/>
        <v>42570.91133101852</v>
      </c>
      <c r="V187" s="17">
        <v>42570.91133101852</v>
      </c>
      <c r="W187" s="18">
        <v>42570.91133101852</v>
      </c>
    </row>
    <row r="188" spans="1:23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9">
        <f t="shared" si="13"/>
        <v>0</v>
      </c>
      <c r="Q188" t="str">
        <f t="shared" si="14"/>
        <v>film &amp; video</v>
      </c>
      <c r="R188" t="str">
        <f t="shared" si="15"/>
        <v>drama</v>
      </c>
      <c r="S188" t="s">
        <v>8221</v>
      </c>
      <c r="T188" s="16">
        <f t="shared" si="17"/>
        <v>42797.833333333328</v>
      </c>
      <c r="U188" s="16">
        <f t="shared" si="16"/>
        <v>42767.812893518523</v>
      </c>
      <c r="V188" s="17">
        <v>42767.812893518523</v>
      </c>
      <c r="W188" s="18">
        <v>42767.812893518523</v>
      </c>
    </row>
    <row r="189" spans="1:23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9">
        <f t="shared" si="13"/>
        <v>160</v>
      </c>
      <c r="Q189" t="str">
        <f t="shared" si="14"/>
        <v>film &amp; video</v>
      </c>
      <c r="R189" t="str">
        <f t="shared" si="15"/>
        <v>drama</v>
      </c>
      <c r="S189" t="s">
        <v>8221</v>
      </c>
      <c r="T189" s="16">
        <f t="shared" si="17"/>
        <v>42206.290972222225</v>
      </c>
      <c r="U189" s="16">
        <f t="shared" si="16"/>
        <v>42182.234456018516</v>
      </c>
      <c r="V189" s="17">
        <v>42182.234456018516</v>
      </c>
      <c r="W189" s="18">
        <v>42182.234456018516</v>
      </c>
    </row>
    <row r="190" spans="1:23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9">
        <f t="shared" si="13"/>
        <v>0</v>
      </c>
      <c r="Q190" t="str">
        <f t="shared" si="14"/>
        <v>film &amp; video</v>
      </c>
      <c r="R190" t="str">
        <f t="shared" si="15"/>
        <v>drama</v>
      </c>
      <c r="S190" t="s">
        <v>8221</v>
      </c>
      <c r="T190" s="16">
        <f t="shared" si="17"/>
        <v>41887.18304398148</v>
      </c>
      <c r="U190" s="16">
        <f t="shared" si="16"/>
        <v>41857.18304398148</v>
      </c>
      <c r="V190" s="17">
        <v>41857.18304398148</v>
      </c>
      <c r="W190" s="18">
        <v>41857.18304398148</v>
      </c>
    </row>
    <row r="191" spans="1:23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9">
        <f t="shared" si="13"/>
        <v>69</v>
      </c>
      <c r="Q191" t="str">
        <f t="shared" si="14"/>
        <v>film &amp; video</v>
      </c>
      <c r="R191" t="str">
        <f t="shared" si="15"/>
        <v>drama</v>
      </c>
      <c r="S191" t="s">
        <v>8221</v>
      </c>
      <c r="T191" s="16">
        <f t="shared" si="17"/>
        <v>42616.690706018519</v>
      </c>
      <c r="U191" s="16">
        <f t="shared" si="16"/>
        <v>42556.690706018519</v>
      </c>
      <c r="V191" s="17">
        <v>42556.690706018519</v>
      </c>
      <c r="W191" s="18">
        <v>42556.690706018519</v>
      </c>
    </row>
    <row r="192" spans="1:23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9">
        <f t="shared" si="13"/>
        <v>50</v>
      </c>
      <c r="Q192" t="str">
        <f t="shared" si="14"/>
        <v>film &amp; video</v>
      </c>
      <c r="R192" t="str">
        <f t="shared" si="15"/>
        <v>drama</v>
      </c>
      <c r="S192" t="s">
        <v>8221</v>
      </c>
      <c r="T192" s="16">
        <f t="shared" si="17"/>
        <v>42537.650995370372</v>
      </c>
      <c r="U192" s="16">
        <f t="shared" si="16"/>
        <v>42527.650995370372</v>
      </c>
      <c r="V192" s="17">
        <v>42527.650995370372</v>
      </c>
      <c r="W192" s="18">
        <v>42527.650995370372</v>
      </c>
    </row>
    <row r="193" spans="1:23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9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t="s">
        <v>8221</v>
      </c>
      <c r="T193" s="16">
        <f t="shared" si="17"/>
        <v>42279.441412037035</v>
      </c>
      <c r="U193" s="16">
        <f t="shared" si="16"/>
        <v>42239.441412037035</v>
      </c>
      <c r="V193" s="17">
        <v>42239.441412037035</v>
      </c>
      <c r="W193" s="18">
        <v>42239.441412037035</v>
      </c>
    </row>
    <row r="194" spans="1:23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 s="9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t="s">
        <v>8221</v>
      </c>
      <c r="T194" s="16">
        <f t="shared" si="17"/>
        <v>41929.792037037041</v>
      </c>
      <c r="U194" s="16">
        <f t="shared" si="16"/>
        <v>41899.792037037041</v>
      </c>
      <c r="V194" s="17">
        <v>41899.792037037041</v>
      </c>
      <c r="W194" s="18">
        <v>41899.792037037041</v>
      </c>
    </row>
    <row r="195" spans="1:23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</f>
        <v>0</v>
      </c>
      <c r="P195" s="9">
        <f t="shared" ref="P195:P258" si="19">IF(ISERROR(E195/L195),0,(E195/L195))</f>
        <v>0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t="s">
        <v>8221</v>
      </c>
      <c r="T195" s="16">
        <f t="shared" si="17"/>
        <v>41971.976458333331</v>
      </c>
      <c r="U195" s="16">
        <f t="shared" ref="U195:U258" si="22">(((J195/60)/60)/24)+DATE(1970,1,1)</f>
        <v>41911.934791666667</v>
      </c>
      <c r="V195" s="17">
        <v>41911.934791666667</v>
      </c>
      <c r="W195" s="18">
        <v>41911.934791666667</v>
      </c>
    </row>
    <row r="196" spans="1:23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9">
        <f t="shared" si="19"/>
        <v>1</v>
      </c>
      <c r="Q196" t="str">
        <f t="shared" si="20"/>
        <v>film &amp; video</v>
      </c>
      <c r="R196" t="str">
        <f t="shared" si="21"/>
        <v>drama</v>
      </c>
      <c r="S196" t="s">
        <v>8221</v>
      </c>
      <c r="T196" s="16">
        <f t="shared" ref="T196:T259" si="23">(((I196/60)/60)/24)+DATE(1970,1,1)</f>
        <v>42435.996886574074</v>
      </c>
      <c r="U196" s="16">
        <f t="shared" si="22"/>
        <v>42375.996886574074</v>
      </c>
      <c r="V196" s="17">
        <v>42375.996886574074</v>
      </c>
      <c r="W196" s="18">
        <v>42375.996886574074</v>
      </c>
    </row>
    <row r="197" spans="1:23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9">
        <f t="shared" si="19"/>
        <v>0</v>
      </c>
      <c r="Q197" t="str">
        <f t="shared" si="20"/>
        <v>film &amp; video</v>
      </c>
      <c r="R197" t="str">
        <f t="shared" si="21"/>
        <v>drama</v>
      </c>
      <c r="S197" t="s">
        <v>8221</v>
      </c>
      <c r="T197" s="16">
        <f t="shared" si="23"/>
        <v>42195.67050925926</v>
      </c>
      <c r="U197" s="16">
        <f t="shared" si="22"/>
        <v>42135.67050925926</v>
      </c>
      <c r="V197" s="17">
        <v>42135.67050925926</v>
      </c>
      <c r="W197" s="18">
        <v>42135.67050925926</v>
      </c>
    </row>
    <row r="198" spans="1:23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9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t="s">
        <v>8221</v>
      </c>
      <c r="T198" s="16">
        <f t="shared" si="23"/>
        <v>42287.875</v>
      </c>
      <c r="U198" s="16">
        <f t="shared" si="22"/>
        <v>42259.542800925927</v>
      </c>
      <c r="V198" s="17">
        <v>42259.542800925927</v>
      </c>
      <c r="W198" s="18">
        <v>42259.542800925927</v>
      </c>
    </row>
    <row r="199" spans="1:23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9">
        <f t="shared" si="19"/>
        <v>32.75</v>
      </c>
      <c r="Q199" t="str">
        <f t="shared" si="20"/>
        <v>film &amp; video</v>
      </c>
      <c r="R199" t="str">
        <f t="shared" si="21"/>
        <v>drama</v>
      </c>
      <c r="S199" t="s">
        <v>8221</v>
      </c>
      <c r="T199" s="16">
        <f t="shared" si="23"/>
        <v>42783.875</v>
      </c>
      <c r="U199" s="16">
        <f t="shared" si="22"/>
        <v>42741.848379629635</v>
      </c>
      <c r="V199" s="17">
        <v>42741.848379629635</v>
      </c>
      <c r="W199" s="18">
        <v>42741.848379629635</v>
      </c>
    </row>
    <row r="200" spans="1:23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9">
        <f t="shared" si="19"/>
        <v>46.5</v>
      </c>
      <c r="Q200" t="str">
        <f t="shared" si="20"/>
        <v>film &amp; video</v>
      </c>
      <c r="R200" t="str">
        <f t="shared" si="21"/>
        <v>drama</v>
      </c>
      <c r="S200" t="s">
        <v>8221</v>
      </c>
      <c r="T200" s="16">
        <f t="shared" si="23"/>
        <v>41917.383356481485</v>
      </c>
      <c r="U200" s="16">
        <f t="shared" si="22"/>
        <v>41887.383356481485</v>
      </c>
      <c r="V200" s="17">
        <v>41887.383356481485</v>
      </c>
      <c r="W200" s="18">
        <v>41887.383356481485</v>
      </c>
    </row>
    <row r="201" spans="1:23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9">
        <f t="shared" si="19"/>
        <v>0</v>
      </c>
      <c r="Q201" t="str">
        <f t="shared" si="20"/>
        <v>film &amp; video</v>
      </c>
      <c r="R201" t="str">
        <f t="shared" si="21"/>
        <v>drama</v>
      </c>
      <c r="S201" t="s">
        <v>8221</v>
      </c>
      <c r="T201" s="16">
        <f t="shared" si="23"/>
        <v>42614.123865740738</v>
      </c>
      <c r="U201" s="16">
        <f t="shared" si="22"/>
        <v>42584.123865740738</v>
      </c>
      <c r="V201" s="17">
        <v>42584.123865740738</v>
      </c>
      <c r="W201" s="18">
        <v>42584.123865740738</v>
      </c>
    </row>
    <row r="202" spans="1:23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9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t="s">
        <v>8221</v>
      </c>
      <c r="T202" s="16">
        <f t="shared" si="23"/>
        <v>41897.083368055559</v>
      </c>
      <c r="U202" s="16">
        <f t="shared" si="22"/>
        <v>41867.083368055559</v>
      </c>
      <c r="V202" s="17">
        <v>41867.083368055559</v>
      </c>
      <c r="W202" s="18">
        <v>41867.083368055559</v>
      </c>
    </row>
    <row r="203" spans="1:23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9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t="s">
        <v>8221</v>
      </c>
      <c r="T203" s="16">
        <f t="shared" si="23"/>
        <v>42043.818622685183</v>
      </c>
      <c r="U203" s="16">
        <f t="shared" si="22"/>
        <v>42023.818622685183</v>
      </c>
      <c r="V203" s="17">
        <v>42023.818622685183</v>
      </c>
      <c r="W203" s="18">
        <v>42023.818622685183</v>
      </c>
    </row>
    <row r="204" spans="1:23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9">
        <f t="shared" si="19"/>
        <v>0</v>
      </c>
      <c r="Q204" t="str">
        <f t="shared" si="20"/>
        <v>film &amp; video</v>
      </c>
      <c r="R204" t="str">
        <f t="shared" si="21"/>
        <v>drama</v>
      </c>
      <c r="S204" t="s">
        <v>8221</v>
      </c>
      <c r="T204" s="16">
        <f t="shared" si="23"/>
        <v>42285.874305555553</v>
      </c>
      <c r="U204" s="16">
        <f t="shared" si="22"/>
        <v>42255.927824074075</v>
      </c>
      <c r="V204" s="17">
        <v>42255.927824074075</v>
      </c>
      <c r="W204" s="18">
        <v>42255.927824074075</v>
      </c>
    </row>
    <row r="205" spans="1:23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9">
        <f t="shared" si="19"/>
        <v>93.25</v>
      </c>
      <c r="Q205" t="str">
        <f t="shared" si="20"/>
        <v>film &amp; video</v>
      </c>
      <c r="R205" t="str">
        <f t="shared" si="21"/>
        <v>drama</v>
      </c>
      <c r="S205" t="s">
        <v>8221</v>
      </c>
      <c r="T205" s="16">
        <f t="shared" si="23"/>
        <v>42033.847962962958</v>
      </c>
      <c r="U205" s="16">
        <f t="shared" si="22"/>
        <v>41973.847962962958</v>
      </c>
      <c r="V205" s="17">
        <v>41973.847962962958</v>
      </c>
      <c r="W205" s="18">
        <v>41973.847962962958</v>
      </c>
    </row>
    <row r="206" spans="1:23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9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t="s">
        <v>8221</v>
      </c>
      <c r="T206" s="16">
        <f t="shared" si="23"/>
        <v>42586.583368055552</v>
      </c>
      <c r="U206" s="16">
        <f t="shared" si="22"/>
        <v>42556.583368055552</v>
      </c>
      <c r="V206" s="17">
        <v>42556.583368055552</v>
      </c>
      <c r="W206" s="18">
        <v>42556.583368055552</v>
      </c>
    </row>
    <row r="207" spans="1:23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9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t="s">
        <v>8221</v>
      </c>
      <c r="T207" s="16">
        <f t="shared" si="23"/>
        <v>42283.632199074069</v>
      </c>
      <c r="U207" s="16">
        <f t="shared" si="22"/>
        <v>42248.632199074069</v>
      </c>
      <c r="V207" s="17">
        <v>42248.632199074069</v>
      </c>
      <c r="W207" s="18">
        <v>42248.632199074069</v>
      </c>
    </row>
    <row r="208" spans="1:23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9">
        <f t="shared" si="19"/>
        <v>0</v>
      </c>
      <c r="Q208" t="str">
        <f t="shared" si="20"/>
        <v>film &amp; video</v>
      </c>
      <c r="R208" t="str">
        <f t="shared" si="21"/>
        <v>drama</v>
      </c>
      <c r="S208" t="s">
        <v>8221</v>
      </c>
      <c r="T208" s="16">
        <f t="shared" si="23"/>
        <v>42588.004432870366</v>
      </c>
      <c r="U208" s="16">
        <f t="shared" si="22"/>
        <v>42567.004432870366</v>
      </c>
      <c r="V208" s="17">
        <v>42567.004432870366</v>
      </c>
      <c r="W208" s="18">
        <v>42567.004432870366</v>
      </c>
    </row>
    <row r="209" spans="1:23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t="s">
        <v>8221</v>
      </c>
      <c r="T209" s="16">
        <f t="shared" si="23"/>
        <v>42008.197199074071</v>
      </c>
      <c r="U209" s="16">
        <f t="shared" si="22"/>
        <v>41978.197199074071</v>
      </c>
      <c r="V209" s="17">
        <v>41978.197199074071</v>
      </c>
      <c r="W209" s="18">
        <v>41978.197199074071</v>
      </c>
    </row>
    <row r="210" spans="1:23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9">
        <f t="shared" si="19"/>
        <v>0</v>
      </c>
      <c r="Q210" t="str">
        <f t="shared" si="20"/>
        <v>film &amp; video</v>
      </c>
      <c r="R210" t="str">
        <f t="shared" si="21"/>
        <v>drama</v>
      </c>
      <c r="S210" t="s">
        <v>8221</v>
      </c>
      <c r="T210" s="16">
        <f t="shared" si="23"/>
        <v>41989.369988425926</v>
      </c>
      <c r="U210" s="16">
        <f t="shared" si="22"/>
        <v>41959.369988425926</v>
      </c>
      <c r="V210" s="17">
        <v>41959.369988425926</v>
      </c>
      <c r="W210" s="18">
        <v>41959.369988425926</v>
      </c>
    </row>
    <row r="211" spans="1:23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9">
        <f t="shared" si="19"/>
        <v>0</v>
      </c>
      <c r="Q211" t="str">
        <f t="shared" si="20"/>
        <v>film &amp; video</v>
      </c>
      <c r="R211" t="str">
        <f t="shared" si="21"/>
        <v>drama</v>
      </c>
      <c r="S211" t="s">
        <v>8221</v>
      </c>
      <c r="T211" s="16">
        <f t="shared" si="23"/>
        <v>42195.922858796301</v>
      </c>
      <c r="U211" s="16">
        <f t="shared" si="22"/>
        <v>42165.922858796301</v>
      </c>
      <c r="V211" s="17">
        <v>42165.922858796301</v>
      </c>
      <c r="W211" s="18">
        <v>42165.922858796301</v>
      </c>
    </row>
    <row r="212" spans="1:23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9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t="s">
        <v>8221</v>
      </c>
      <c r="T212" s="16">
        <f t="shared" si="23"/>
        <v>42278.208333333328</v>
      </c>
      <c r="U212" s="16">
        <f t="shared" si="22"/>
        <v>42249.064722222218</v>
      </c>
      <c r="V212" s="17">
        <v>42249.064722222218</v>
      </c>
      <c r="W212" s="18">
        <v>42249.064722222218</v>
      </c>
    </row>
    <row r="213" spans="1:23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9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t="s">
        <v>8221</v>
      </c>
      <c r="T213" s="16">
        <f t="shared" si="23"/>
        <v>42266.159918981488</v>
      </c>
      <c r="U213" s="16">
        <f t="shared" si="22"/>
        <v>42236.159918981488</v>
      </c>
      <c r="V213" s="17">
        <v>42236.159918981488</v>
      </c>
      <c r="W213" s="18">
        <v>42236.159918981488</v>
      </c>
    </row>
    <row r="214" spans="1:23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9">
        <f t="shared" si="19"/>
        <v>1</v>
      </c>
      <c r="Q214" t="str">
        <f t="shared" si="20"/>
        <v>film &amp; video</v>
      </c>
      <c r="R214" t="str">
        <f t="shared" si="21"/>
        <v>drama</v>
      </c>
      <c r="S214" t="s">
        <v>8221</v>
      </c>
      <c r="T214" s="16">
        <f t="shared" si="23"/>
        <v>42476.839351851857</v>
      </c>
      <c r="U214" s="16">
        <f t="shared" si="22"/>
        <v>42416.881018518514</v>
      </c>
      <c r="V214" s="17">
        <v>42416.881018518514</v>
      </c>
      <c r="W214" s="18">
        <v>42416.881018518514</v>
      </c>
    </row>
    <row r="215" spans="1:23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9">
        <f t="shared" si="19"/>
        <v>20</v>
      </c>
      <c r="Q215" t="str">
        <f t="shared" si="20"/>
        <v>film &amp; video</v>
      </c>
      <c r="R215" t="str">
        <f t="shared" si="21"/>
        <v>drama</v>
      </c>
      <c r="S215" t="s">
        <v>8221</v>
      </c>
      <c r="T215" s="16">
        <f t="shared" si="23"/>
        <v>42232.587974537033</v>
      </c>
      <c r="U215" s="16">
        <f t="shared" si="22"/>
        <v>42202.594293981485</v>
      </c>
      <c r="V215" s="17">
        <v>42202.594293981485</v>
      </c>
      <c r="W215" s="18">
        <v>42202.594293981485</v>
      </c>
    </row>
    <row r="216" spans="1:23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9">
        <f t="shared" si="19"/>
        <v>1</v>
      </c>
      <c r="Q216" t="str">
        <f t="shared" si="20"/>
        <v>film &amp; video</v>
      </c>
      <c r="R216" t="str">
        <f t="shared" si="21"/>
        <v>drama</v>
      </c>
      <c r="S216" t="s">
        <v>8221</v>
      </c>
      <c r="T216" s="16">
        <f t="shared" si="23"/>
        <v>42069.64061342593</v>
      </c>
      <c r="U216" s="16">
        <f t="shared" si="22"/>
        <v>42009.64061342593</v>
      </c>
      <c r="V216" s="17">
        <v>42009.64061342593</v>
      </c>
      <c r="W216" s="18">
        <v>42009.64061342593</v>
      </c>
    </row>
    <row r="217" spans="1:23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9">
        <f t="shared" si="19"/>
        <v>10</v>
      </c>
      <c r="Q217" t="str">
        <f t="shared" si="20"/>
        <v>film &amp; video</v>
      </c>
      <c r="R217" t="str">
        <f t="shared" si="21"/>
        <v>drama</v>
      </c>
      <c r="S217" t="s">
        <v>8221</v>
      </c>
      <c r="T217" s="16">
        <f t="shared" si="23"/>
        <v>42417.999305555553</v>
      </c>
      <c r="U217" s="16">
        <f t="shared" si="22"/>
        <v>42375.230115740742</v>
      </c>
      <c r="V217" s="17">
        <v>42375.230115740742</v>
      </c>
      <c r="W217" s="18">
        <v>42375.230115740742</v>
      </c>
    </row>
    <row r="218" spans="1:23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9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t="s">
        <v>8221</v>
      </c>
      <c r="T218" s="16">
        <f t="shared" si="23"/>
        <v>42116.917094907403</v>
      </c>
      <c r="U218" s="16">
        <f t="shared" si="22"/>
        <v>42066.958761574075</v>
      </c>
      <c r="V218" s="17">
        <v>42066.958761574075</v>
      </c>
      <c r="W218" s="18">
        <v>42066.958761574075</v>
      </c>
    </row>
    <row r="219" spans="1:23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t="s">
        <v>8221</v>
      </c>
      <c r="T219" s="16">
        <f t="shared" si="23"/>
        <v>42001.64061342593</v>
      </c>
      <c r="U219" s="16">
        <f t="shared" si="22"/>
        <v>41970.64061342593</v>
      </c>
      <c r="V219" s="17">
        <v>41970.64061342593</v>
      </c>
      <c r="W219" s="18">
        <v>41970.64061342593</v>
      </c>
    </row>
    <row r="220" spans="1:23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9">
        <f t="shared" si="19"/>
        <v>100</v>
      </c>
      <c r="Q220" t="str">
        <f t="shared" si="20"/>
        <v>film &amp; video</v>
      </c>
      <c r="R220" t="str">
        <f t="shared" si="21"/>
        <v>drama</v>
      </c>
      <c r="S220" t="s">
        <v>8221</v>
      </c>
      <c r="T220" s="16">
        <f t="shared" si="23"/>
        <v>42139.628344907411</v>
      </c>
      <c r="U220" s="16">
        <f t="shared" si="22"/>
        <v>42079.628344907411</v>
      </c>
      <c r="V220" s="17">
        <v>42079.628344907411</v>
      </c>
      <c r="W220" s="18">
        <v>42079.628344907411</v>
      </c>
    </row>
    <row r="221" spans="1:23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9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t="s">
        <v>8221</v>
      </c>
      <c r="T221" s="16">
        <f t="shared" si="23"/>
        <v>42461.290972222225</v>
      </c>
      <c r="U221" s="16">
        <f t="shared" si="22"/>
        <v>42429.326678240745</v>
      </c>
      <c r="V221" s="17">
        <v>42429.326678240745</v>
      </c>
      <c r="W221" s="18">
        <v>42429.326678240745</v>
      </c>
    </row>
    <row r="222" spans="1:23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9">
        <f t="shared" si="19"/>
        <v>120</v>
      </c>
      <c r="Q222" t="str">
        <f t="shared" si="20"/>
        <v>film &amp; video</v>
      </c>
      <c r="R222" t="str">
        <f t="shared" si="21"/>
        <v>drama</v>
      </c>
      <c r="S222" t="s">
        <v>8221</v>
      </c>
      <c r="T222" s="16">
        <f t="shared" si="23"/>
        <v>42236.837499999994</v>
      </c>
      <c r="U222" s="16">
        <f t="shared" si="22"/>
        <v>42195.643865740742</v>
      </c>
      <c r="V222" s="17">
        <v>42195.643865740742</v>
      </c>
      <c r="W222" s="18">
        <v>42195.643865740742</v>
      </c>
    </row>
    <row r="223" spans="1:23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9">
        <f t="shared" si="19"/>
        <v>0</v>
      </c>
      <c r="Q223" t="str">
        <f t="shared" si="20"/>
        <v>film &amp; video</v>
      </c>
      <c r="R223" t="str">
        <f t="shared" si="21"/>
        <v>drama</v>
      </c>
      <c r="S223" t="s">
        <v>8221</v>
      </c>
      <c r="T223" s="16">
        <f t="shared" si="23"/>
        <v>42091.79587962963</v>
      </c>
      <c r="U223" s="16">
        <f t="shared" si="22"/>
        <v>42031.837546296301</v>
      </c>
      <c r="V223" s="17">
        <v>42031.837546296301</v>
      </c>
      <c r="W223" s="18">
        <v>42031.837546296301</v>
      </c>
    </row>
    <row r="224" spans="1:23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9">
        <f t="shared" si="19"/>
        <v>65</v>
      </c>
      <c r="Q224" t="str">
        <f t="shared" si="20"/>
        <v>film &amp; video</v>
      </c>
      <c r="R224" t="str">
        <f t="shared" si="21"/>
        <v>drama</v>
      </c>
      <c r="S224" t="s">
        <v>8221</v>
      </c>
      <c r="T224" s="16">
        <f t="shared" si="23"/>
        <v>42090.110416666663</v>
      </c>
      <c r="U224" s="16">
        <f t="shared" si="22"/>
        <v>42031.769884259258</v>
      </c>
      <c r="V224" s="17">
        <v>42031.769884259258</v>
      </c>
      <c r="W224" s="18">
        <v>42031.769884259258</v>
      </c>
    </row>
    <row r="225" spans="1:23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9">
        <f t="shared" si="19"/>
        <v>0</v>
      </c>
      <c r="Q225" t="str">
        <f t="shared" si="20"/>
        <v>film &amp; video</v>
      </c>
      <c r="R225" t="str">
        <f t="shared" si="21"/>
        <v>drama</v>
      </c>
      <c r="S225" t="s">
        <v>8221</v>
      </c>
      <c r="T225" s="16">
        <f t="shared" si="23"/>
        <v>42512.045138888891</v>
      </c>
      <c r="U225" s="16">
        <f t="shared" si="22"/>
        <v>42482.048032407409</v>
      </c>
      <c r="V225" s="17">
        <v>42482.048032407409</v>
      </c>
      <c r="W225" s="18">
        <v>42482.048032407409</v>
      </c>
    </row>
    <row r="226" spans="1:23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9">
        <f t="shared" si="19"/>
        <v>0</v>
      </c>
      <c r="Q226" t="str">
        <f t="shared" si="20"/>
        <v>film &amp; video</v>
      </c>
      <c r="R226" t="str">
        <f t="shared" si="21"/>
        <v>drama</v>
      </c>
      <c r="S226" t="s">
        <v>8221</v>
      </c>
      <c r="T226" s="16">
        <f t="shared" si="23"/>
        <v>42195.235254629632</v>
      </c>
      <c r="U226" s="16">
        <f t="shared" si="22"/>
        <v>42135.235254629632</v>
      </c>
      <c r="V226" s="17">
        <v>42135.235254629632</v>
      </c>
      <c r="W226" s="18">
        <v>42135.235254629632</v>
      </c>
    </row>
    <row r="227" spans="1:23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9">
        <f t="shared" si="19"/>
        <v>0</v>
      </c>
      <c r="Q227" t="str">
        <f t="shared" si="20"/>
        <v>film &amp; video</v>
      </c>
      <c r="R227" t="str">
        <f t="shared" si="21"/>
        <v>drama</v>
      </c>
      <c r="S227" t="s">
        <v>8221</v>
      </c>
      <c r="T227" s="16">
        <f t="shared" si="23"/>
        <v>42468.919606481482</v>
      </c>
      <c r="U227" s="16">
        <f t="shared" si="22"/>
        <v>42438.961273148147</v>
      </c>
      <c r="V227" s="17">
        <v>42438.961273148147</v>
      </c>
      <c r="W227" s="18">
        <v>42438.961273148147</v>
      </c>
    </row>
    <row r="228" spans="1:23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9">
        <f t="shared" si="19"/>
        <v>125</v>
      </c>
      <c r="Q228" t="str">
        <f t="shared" si="20"/>
        <v>film &amp; video</v>
      </c>
      <c r="R228" t="str">
        <f t="shared" si="21"/>
        <v>drama</v>
      </c>
      <c r="S228" t="s">
        <v>8221</v>
      </c>
      <c r="T228" s="16">
        <f t="shared" si="23"/>
        <v>42155.395138888889</v>
      </c>
      <c r="U228" s="16">
        <f t="shared" si="22"/>
        <v>42106.666018518517</v>
      </c>
      <c r="V228" s="17">
        <v>42106.666018518517</v>
      </c>
      <c r="W228" s="18">
        <v>42106.666018518517</v>
      </c>
    </row>
    <row r="229" spans="1:23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9">
        <f t="shared" si="19"/>
        <v>0</v>
      </c>
      <c r="Q229" t="str">
        <f t="shared" si="20"/>
        <v>film &amp; video</v>
      </c>
      <c r="R229" t="str">
        <f t="shared" si="21"/>
        <v>drama</v>
      </c>
      <c r="S229" t="s">
        <v>8221</v>
      </c>
      <c r="T229" s="16">
        <f t="shared" si="23"/>
        <v>42194.893993055557</v>
      </c>
      <c r="U229" s="16">
        <f t="shared" si="22"/>
        <v>42164.893993055557</v>
      </c>
      <c r="V229" s="17">
        <v>42164.893993055557</v>
      </c>
      <c r="W229" s="18">
        <v>42164.893993055557</v>
      </c>
    </row>
    <row r="230" spans="1:23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9">
        <f t="shared" si="19"/>
        <v>0</v>
      </c>
      <c r="Q230" t="str">
        <f t="shared" si="20"/>
        <v>film &amp; video</v>
      </c>
      <c r="R230" t="str">
        <f t="shared" si="21"/>
        <v>drama</v>
      </c>
      <c r="S230" t="s">
        <v>8221</v>
      </c>
      <c r="T230" s="16">
        <f t="shared" si="23"/>
        <v>42156.686400462961</v>
      </c>
      <c r="U230" s="16">
        <f t="shared" si="22"/>
        <v>42096.686400462961</v>
      </c>
      <c r="V230" s="17">
        <v>42096.686400462961</v>
      </c>
      <c r="W230" s="18">
        <v>42096.686400462961</v>
      </c>
    </row>
    <row r="231" spans="1:23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9">
        <f t="shared" si="19"/>
        <v>0</v>
      </c>
      <c r="Q231" t="str">
        <f t="shared" si="20"/>
        <v>film &amp; video</v>
      </c>
      <c r="R231" t="str">
        <f t="shared" si="21"/>
        <v>drama</v>
      </c>
      <c r="S231" t="s">
        <v>8221</v>
      </c>
      <c r="T231" s="16">
        <f t="shared" si="23"/>
        <v>42413.933993055558</v>
      </c>
      <c r="U231" s="16">
        <f t="shared" si="22"/>
        <v>42383.933993055558</v>
      </c>
      <c r="V231" s="17">
        <v>42383.933993055558</v>
      </c>
      <c r="W231" s="18">
        <v>42383.933993055558</v>
      </c>
    </row>
    <row r="232" spans="1:23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9">
        <f t="shared" si="19"/>
        <v>30</v>
      </c>
      <c r="Q232" t="str">
        <f t="shared" si="20"/>
        <v>film &amp; video</v>
      </c>
      <c r="R232" t="str">
        <f t="shared" si="21"/>
        <v>drama</v>
      </c>
      <c r="S232" t="s">
        <v>8221</v>
      </c>
      <c r="T232" s="16">
        <f t="shared" si="23"/>
        <v>42159.777210648142</v>
      </c>
      <c r="U232" s="16">
        <f t="shared" si="22"/>
        <v>42129.777210648142</v>
      </c>
      <c r="V232" s="17">
        <v>42129.777210648142</v>
      </c>
      <c r="W232" s="18">
        <v>42129.777210648142</v>
      </c>
    </row>
    <row r="233" spans="1:23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9">
        <f t="shared" si="19"/>
        <v>0</v>
      </c>
      <c r="Q233" t="str">
        <f t="shared" si="20"/>
        <v>film &amp; video</v>
      </c>
      <c r="R233" t="str">
        <f t="shared" si="21"/>
        <v>drama</v>
      </c>
      <c r="S233" t="s">
        <v>8221</v>
      </c>
      <c r="T233" s="16">
        <f t="shared" si="23"/>
        <v>42371.958923611113</v>
      </c>
      <c r="U233" s="16">
        <f t="shared" si="22"/>
        <v>42341.958923611113</v>
      </c>
      <c r="V233" s="17">
        <v>42341.958923611113</v>
      </c>
      <c r="W233" s="18">
        <v>42341.958923611113</v>
      </c>
    </row>
    <row r="234" spans="1:23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9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t="s">
        <v>8221</v>
      </c>
      <c r="T234" s="16">
        <f t="shared" si="23"/>
        <v>42062.82576388889</v>
      </c>
      <c r="U234" s="16">
        <f t="shared" si="22"/>
        <v>42032.82576388889</v>
      </c>
      <c r="V234" s="17">
        <v>42032.82576388889</v>
      </c>
      <c r="W234" s="18">
        <v>42032.82576388889</v>
      </c>
    </row>
    <row r="235" spans="1:23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9">
        <f t="shared" si="19"/>
        <v>0</v>
      </c>
      <c r="Q235" t="str">
        <f t="shared" si="20"/>
        <v>film &amp; video</v>
      </c>
      <c r="R235" t="str">
        <f t="shared" si="21"/>
        <v>drama</v>
      </c>
      <c r="S235" t="s">
        <v>8221</v>
      </c>
      <c r="T235" s="16">
        <f t="shared" si="23"/>
        <v>42642.911712962959</v>
      </c>
      <c r="U235" s="16">
        <f t="shared" si="22"/>
        <v>42612.911712962959</v>
      </c>
      <c r="V235" s="17">
        <v>42612.911712962959</v>
      </c>
      <c r="W235" s="18">
        <v>42612.911712962959</v>
      </c>
    </row>
    <row r="236" spans="1:23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9">
        <f t="shared" si="19"/>
        <v>80.2</v>
      </c>
      <c r="Q236" t="str">
        <f t="shared" si="20"/>
        <v>film &amp; video</v>
      </c>
      <c r="R236" t="str">
        <f t="shared" si="21"/>
        <v>drama</v>
      </c>
      <c r="S236" t="s">
        <v>8221</v>
      </c>
      <c r="T236" s="16">
        <f t="shared" si="23"/>
        <v>42176.035405092596</v>
      </c>
      <c r="U236" s="16">
        <f t="shared" si="22"/>
        <v>42136.035405092596</v>
      </c>
      <c r="V236" s="17">
        <v>42136.035405092596</v>
      </c>
      <c r="W236" s="18">
        <v>42136.035405092596</v>
      </c>
    </row>
    <row r="237" spans="1:23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9">
        <f t="shared" si="19"/>
        <v>0</v>
      </c>
      <c r="Q237" t="str">
        <f t="shared" si="20"/>
        <v>film &amp; video</v>
      </c>
      <c r="R237" t="str">
        <f t="shared" si="21"/>
        <v>drama</v>
      </c>
      <c r="S237" t="s">
        <v>8221</v>
      </c>
      <c r="T237" s="16">
        <f t="shared" si="23"/>
        <v>42194.908530092594</v>
      </c>
      <c r="U237" s="16">
        <f t="shared" si="22"/>
        <v>42164.908530092594</v>
      </c>
      <c r="V237" s="17">
        <v>42164.908530092594</v>
      </c>
      <c r="W237" s="18">
        <v>42164.908530092594</v>
      </c>
    </row>
    <row r="238" spans="1:23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9">
        <f t="shared" si="19"/>
        <v>0</v>
      </c>
      <c r="Q238" t="str">
        <f t="shared" si="20"/>
        <v>film &amp; video</v>
      </c>
      <c r="R238" t="str">
        <f t="shared" si="21"/>
        <v>drama</v>
      </c>
      <c r="S238" t="s">
        <v>8221</v>
      </c>
      <c r="T238" s="16">
        <f t="shared" si="23"/>
        <v>42374</v>
      </c>
      <c r="U238" s="16">
        <f t="shared" si="22"/>
        <v>42321.08447916666</v>
      </c>
      <c r="V238" s="17">
        <v>42321.08447916666</v>
      </c>
      <c r="W238" s="18">
        <v>42321.08447916666</v>
      </c>
    </row>
    <row r="239" spans="1:23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9">
        <f t="shared" si="19"/>
        <v>50</v>
      </c>
      <c r="Q239" t="str">
        <f t="shared" si="20"/>
        <v>film &amp; video</v>
      </c>
      <c r="R239" t="str">
        <f t="shared" si="21"/>
        <v>drama</v>
      </c>
      <c r="S239" t="s">
        <v>8221</v>
      </c>
      <c r="T239" s="16">
        <f t="shared" si="23"/>
        <v>42437.577187499999</v>
      </c>
      <c r="U239" s="16">
        <f t="shared" si="22"/>
        <v>42377.577187499999</v>
      </c>
      <c r="V239" s="17">
        <v>42377.577187499999</v>
      </c>
      <c r="W239" s="18">
        <v>42377.577187499999</v>
      </c>
    </row>
    <row r="240" spans="1:23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9">
        <f t="shared" si="19"/>
        <v>0</v>
      </c>
      <c r="Q240" t="str">
        <f t="shared" si="20"/>
        <v>film &amp; video</v>
      </c>
      <c r="R240" t="str">
        <f t="shared" si="21"/>
        <v>drama</v>
      </c>
      <c r="S240" t="s">
        <v>8221</v>
      </c>
      <c r="T240" s="16">
        <f t="shared" si="23"/>
        <v>42734.375</v>
      </c>
      <c r="U240" s="16">
        <f t="shared" si="22"/>
        <v>42713.962499999994</v>
      </c>
      <c r="V240" s="17">
        <v>42713.962499999994</v>
      </c>
      <c r="W240" s="18">
        <v>42713.962499999994</v>
      </c>
    </row>
    <row r="241" spans="1:23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9">
        <f t="shared" si="19"/>
        <v>50</v>
      </c>
      <c r="Q241" t="str">
        <f t="shared" si="20"/>
        <v>film &amp; video</v>
      </c>
      <c r="R241" t="str">
        <f t="shared" si="21"/>
        <v>drama</v>
      </c>
      <c r="S241" t="s">
        <v>8221</v>
      </c>
      <c r="T241" s="16">
        <f t="shared" si="23"/>
        <v>42316.5</v>
      </c>
      <c r="U241" s="16">
        <f t="shared" si="22"/>
        <v>42297.110300925924</v>
      </c>
      <c r="V241" s="17">
        <v>42297.110300925924</v>
      </c>
      <c r="W241" s="18">
        <v>42297.110300925924</v>
      </c>
    </row>
    <row r="242" spans="1:23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9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t="s">
        <v>8219</v>
      </c>
      <c r="T242" s="16">
        <f t="shared" si="23"/>
        <v>41399.708460648151</v>
      </c>
      <c r="U242" s="16">
        <f t="shared" si="22"/>
        <v>41354.708460648151</v>
      </c>
      <c r="V242" s="17">
        <v>41354.708460648151</v>
      </c>
      <c r="W242" s="18">
        <v>41354.708460648151</v>
      </c>
    </row>
    <row r="243" spans="1:23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9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t="s">
        <v>8219</v>
      </c>
      <c r="T243" s="16">
        <f t="shared" si="23"/>
        <v>41994.697962962964</v>
      </c>
      <c r="U243" s="16">
        <f t="shared" si="22"/>
        <v>41949.697962962964</v>
      </c>
      <c r="V243" s="17">
        <v>41949.697962962964</v>
      </c>
      <c r="W243" s="18">
        <v>41949.697962962964</v>
      </c>
    </row>
    <row r="244" spans="1:23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9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t="s">
        <v>8219</v>
      </c>
      <c r="T244" s="16">
        <f t="shared" si="23"/>
        <v>40897.492939814816</v>
      </c>
      <c r="U244" s="16">
        <f t="shared" si="22"/>
        <v>40862.492939814816</v>
      </c>
      <c r="V244" s="17">
        <v>40862.492939814816</v>
      </c>
      <c r="W244" s="18">
        <v>40862.492939814816</v>
      </c>
    </row>
    <row r="245" spans="1:23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9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t="s">
        <v>8219</v>
      </c>
      <c r="T245" s="16">
        <f t="shared" si="23"/>
        <v>41692.047500000001</v>
      </c>
      <c r="U245" s="16">
        <f t="shared" si="22"/>
        <v>41662.047500000001</v>
      </c>
      <c r="V245" s="17">
        <v>41662.047500000001</v>
      </c>
      <c r="W245" s="18">
        <v>41662.047500000001</v>
      </c>
    </row>
    <row r="246" spans="1:23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9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t="s">
        <v>8219</v>
      </c>
      <c r="T246" s="16">
        <f t="shared" si="23"/>
        <v>40253.29583333333</v>
      </c>
      <c r="U246" s="16">
        <f t="shared" si="22"/>
        <v>40213.323599537034</v>
      </c>
      <c r="V246" s="17">
        <v>40213.323599537034</v>
      </c>
      <c r="W246" s="18">
        <v>40213.323599537034</v>
      </c>
    </row>
    <row r="247" spans="1:23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9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t="s">
        <v>8219</v>
      </c>
      <c r="T247" s="16">
        <f t="shared" si="23"/>
        <v>41137.053067129629</v>
      </c>
      <c r="U247" s="16">
        <f t="shared" si="22"/>
        <v>41107.053067129629</v>
      </c>
      <c r="V247" s="17">
        <v>41107.053067129629</v>
      </c>
      <c r="W247" s="18">
        <v>41107.053067129629</v>
      </c>
    </row>
    <row r="248" spans="1:23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9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t="s">
        <v>8219</v>
      </c>
      <c r="T248" s="16">
        <f t="shared" si="23"/>
        <v>40530.405150462961</v>
      </c>
      <c r="U248" s="16">
        <f t="shared" si="22"/>
        <v>40480.363483796296</v>
      </c>
      <c r="V248" s="17">
        <v>40480.363483796296</v>
      </c>
      <c r="W248" s="18">
        <v>40480.363483796296</v>
      </c>
    </row>
    <row r="249" spans="1:23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t="s">
        <v>8219</v>
      </c>
      <c r="T249" s="16">
        <f t="shared" si="23"/>
        <v>40467.152083333334</v>
      </c>
      <c r="U249" s="16">
        <f t="shared" si="22"/>
        <v>40430.604328703703</v>
      </c>
      <c r="V249" s="17">
        <v>40430.604328703703</v>
      </c>
      <c r="W249" s="18">
        <v>40430.604328703703</v>
      </c>
    </row>
    <row r="250" spans="1:23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9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t="s">
        <v>8219</v>
      </c>
      <c r="T250" s="16">
        <f t="shared" si="23"/>
        <v>40915.774409722224</v>
      </c>
      <c r="U250" s="16">
        <f t="shared" si="22"/>
        <v>40870.774409722224</v>
      </c>
      <c r="V250" s="17">
        <v>40870.774409722224</v>
      </c>
      <c r="W250" s="18">
        <v>40870.774409722224</v>
      </c>
    </row>
    <row r="251" spans="1:23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9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t="s">
        <v>8219</v>
      </c>
      <c r="T251" s="16">
        <f t="shared" si="23"/>
        <v>40412.736111111109</v>
      </c>
      <c r="U251" s="16">
        <f t="shared" si="22"/>
        <v>40332.923842592594</v>
      </c>
      <c r="V251" s="17">
        <v>40332.923842592594</v>
      </c>
      <c r="W251" s="18">
        <v>40332.923842592594</v>
      </c>
    </row>
    <row r="252" spans="1:23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9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t="s">
        <v>8219</v>
      </c>
      <c r="T252" s="16">
        <f t="shared" si="23"/>
        <v>41431.565868055557</v>
      </c>
      <c r="U252" s="16">
        <f t="shared" si="22"/>
        <v>41401.565868055557</v>
      </c>
      <c r="V252" s="17">
        <v>41401.565868055557</v>
      </c>
      <c r="W252" s="18">
        <v>41401.565868055557</v>
      </c>
    </row>
    <row r="253" spans="1:23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9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t="s">
        <v>8219</v>
      </c>
      <c r="T253" s="16">
        <f t="shared" si="23"/>
        <v>41045.791666666664</v>
      </c>
      <c r="U253" s="16">
        <f t="shared" si="22"/>
        <v>41013.787569444445</v>
      </c>
      <c r="V253" s="17">
        <v>41013.787569444445</v>
      </c>
      <c r="W253" s="18">
        <v>41013.787569444445</v>
      </c>
    </row>
    <row r="254" spans="1:23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9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t="s">
        <v>8219</v>
      </c>
      <c r="T254" s="16">
        <f t="shared" si="23"/>
        <v>40330.165972222225</v>
      </c>
      <c r="U254" s="16">
        <f t="shared" si="22"/>
        <v>40266.662708333337</v>
      </c>
      <c r="V254" s="17">
        <v>40266.662708333337</v>
      </c>
      <c r="W254" s="18">
        <v>40266.662708333337</v>
      </c>
    </row>
    <row r="255" spans="1:23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9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t="s">
        <v>8219</v>
      </c>
      <c r="T255" s="16">
        <f t="shared" si="23"/>
        <v>40954.650868055556</v>
      </c>
      <c r="U255" s="16">
        <f t="shared" si="22"/>
        <v>40924.650868055556</v>
      </c>
      <c r="V255" s="17">
        <v>40924.650868055556</v>
      </c>
      <c r="W255" s="18">
        <v>40924.650868055556</v>
      </c>
    </row>
    <row r="256" spans="1:23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9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t="s">
        <v>8219</v>
      </c>
      <c r="T256" s="16">
        <f t="shared" si="23"/>
        <v>42294.083333333328</v>
      </c>
      <c r="U256" s="16">
        <f t="shared" si="22"/>
        <v>42263.952662037031</v>
      </c>
      <c r="V256" s="17">
        <v>42263.952662037031</v>
      </c>
      <c r="W256" s="18">
        <v>42263.952662037031</v>
      </c>
    </row>
    <row r="257" spans="1:23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9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t="s">
        <v>8219</v>
      </c>
      <c r="T257" s="16">
        <f t="shared" si="23"/>
        <v>40618.48474537037</v>
      </c>
      <c r="U257" s="16">
        <f t="shared" si="22"/>
        <v>40588.526412037041</v>
      </c>
      <c r="V257" s="17">
        <v>40588.526412037041</v>
      </c>
      <c r="W257" s="18">
        <v>40588.526412037041</v>
      </c>
    </row>
    <row r="258" spans="1:23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 s="9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t="s">
        <v>8219</v>
      </c>
      <c r="T258" s="16">
        <f t="shared" si="23"/>
        <v>41349.769293981481</v>
      </c>
      <c r="U258" s="16">
        <f t="shared" si="22"/>
        <v>41319.769293981481</v>
      </c>
      <c r="V258" s="17">
        <v>41319.769293981481</v>
      </c>
      <c r="W258" s="18">
        <v>41319.769293981481</v>
      </c>
    </row>
    <row r="259" spans="1:23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</f>
        <v>1.0672648571428571</v>
      </c>
      <c r="P259" s="9">
        <f t="shared" ref="P259:P322" si="25">IF(ISERROR(E259/L259),0,(E259/L259))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t="s">
        <v>8219</v>
      </c>
      <c r="T259" s="16">
        <f t="shared" si="23"/>
        <v>42509.626875000002</v>
      </c>
      <c r="U259" s="16">
        <f t="shared" ref="U259:U322" si="28">(((J259/60)/60)/24)+DATE(1970,1,1)</f>
        <v>42479.626875000002</v>
      </c>
      <c r="V259" s="17">
        <v>42479.626875000002</v>
      </c>
      <c r="W259" s="18">
        <v>42479.626875000002</v>
      </c>
    </row>
    <row r="260" spans="1:23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9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t="s">
        <v>8219</v>
      </c>
      <c r="T260" s="16">
        <f t="shared" ref="T260:T323" si="29">(((I260/60)/60)/24)+DATE(1970,1,1)</f>
        <v>40712.051689814813</v>
      </c>
      <c r="U260" s="16">
        <f t="shared" si="28"/>
        <v>40682.051689814813</v>
      </c>
      <c r="V260" s="17">
        <v>40682.051689814813</v>
      </c>
      <c r="W260" s="18">
        <v>40682.051689814813</v>
      </c>
    </row>
    <row r="261" spans="1:23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9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t="s">
        <v>8219</v>
      </c>
      <c r="T261" s="16">
        <f t="shared" si="29"/>
        <v>42102.738067129627</v>
      </c>
      <c r="U261" s="16">
        <f t="shared" si="28"/>
        <v>42072.738067129627</v>
      </c>
      <c r="V261" s="17">
        <v>42072.738067129627</v>
      </c>
      <c r="W261" s="18">
        <v>42072.738067129627</v>
      </c>
    </row>
    <row r="262" spans="1:23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9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t="s">
        <v>8219</v>
      </c>
      <c r="T262" s="16">
        <f t="shared" si="29"/>
        <v>40376.415972222225</v>
      </c>
      <c r="U262" s="16">
        <f t="shared" si="28"/>
        <v>40330.755543981482</v>
      </c>
      <c r="V262" s="17">
        <v>40330.755543981482</v>
      </c>
      <c r="W262" s="18">
        <v>40330.755543981482</v>
      </c>
    </row>
    <row r="263" spans="1:23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9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t="s">
        <v>8219</v>
      </c>
      <c r="T263" s="16">
        <f t="shared" si="29"/>
        <v>41067.621527777781</v>
      </c>
      <c r="U263" s="16">
        <f t="shared" si="28"/>
        <v>41017.885462962964</v>
      </c>
      <c r="V263" s="17">
        <v>41017.885462962964</v>
      </c>
      <c r="W263" s="18">
        <v>41017.885462962964</v>
      </c>
    </row>
    <row r="264" spans="1:23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9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t="s">
        <v>8219</v>
      </c>
      <c r="T264" s="16">
        <f t="shared" si="29"/>
        <v>40600.24800925926</v>
      </c>
      <c r="U264" s="16">
        <f t="shared" si="28"/>
        <v>40555.24800925926</v>
      </c>
      <c r="V264" s="17">
        <v>40555.24800925926</v>
      </c>
      <c r="W264" s="18">
        <v>40555.24800925926</v>
      </c>
    </row>
    <row r="265" spans="1:23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9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t="s">
        <v>8219</v>
      </c>
      <c r="T265" s="16">
        <f t="shared" si="29"/>
        <v>41179.954791666663</v>
      </c>
      <c r="U265" s="16">
        <f t="shared" si="28"/>
        <v>41149.954791666663</v>
      </c>
      <c r="V265" s="17">
        <v>41149.954791666663</v>
      </c>
      <c r="W265" s="18">
        <v>41149.954791666663</v>
      </c>
    </row>
    <row r="266" spans="1:23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9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t="s">
        <v>8219</v>
      </c>
      <c r="T266" s="16">
        <f t="shared" si="29"/>
        <v>41040.620312500003</v>
      </c>
      <c r="U266" s="16">
        <f t="shared" si="28"/>
        <v>41010.620312500003</v>
      </c>
      <c r="V266" s="17">
        <v>41010.620312500003</v>
      </c>
      <c r="W266" s="18">
        <v>41010.620312500003</v>
      </c>
    </row>
    <row r="267" spans="1:23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9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t="s">
        <v>8219</v>
      </c>
      <c r="T267" s="16">
        <f t="shared" si="29"/>
        <v>40308.844444444447</v>
      </c>
      <c r="U267" s="16">
        <f t="shared" si="28"/>
        <v>40267.245717592588</v>
      </c>
      <c r="V267" s="17">
        <v>40267.245717592588</v>
      </c>
      <c r="W267" s="18">
        <v>40267.245717592588</v>
      </c>
    </row>
    <row r="268" spans="1:23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9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t="s">
        <v>8219</v>
      </c>
      <c r="T268" s="16">
        <f t="shared" si="29"/>
        <v>40291.160416666666</v>
      </c>
      <c r="U268" s="16">
        <f t="shared" si="28"/>
        <v>40205.174849537041</v>
      </c>
      <c r="V268" s="17">
        <v>40205.174849537041</v>
      </c>
      <c r="W268" s="18">
        <v>40205.174849537041</v>
      </c>
    </row>
    <row r="269" spans="1:23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t="s">
        <v>8219</v>
      </c>
      <c r="T269" s="16">
        <f t="shared" si="29"/>
        <v>41815.452534722222</v>
      </c>
      <c r="U269" s="16">
        <f t="shared" si="28"/>
        <v>41785.452534722222</v>
      </c>
      <c r="V269" s="17">
        <v>41785.452534722222</v>
      </c>
      <c r="W269" s="18">
        <v>41785.452534722222</v>
      </c>
    </row>
    <row r="270" spans="1:23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9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t="s">
        <v>8219</v>
      </c>
      <c r="T270" s="16">
        <f t="shared" si="29"/>
        <v>40854.194189814814</v>
      </c>
      <c r="U270" s="16">
        <f t="shared" si="28"/>
        <v>40809.15252314815</v>
      </c>
      <c r="V270" s="17">
        <v>40809.15252314815</v>
      </c>
      <c r="W270" s="18">
        <v>40809.15252314815</v>
      </c>
    </row>
    <row r="271" spans="1:23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9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t="s">
        <v>8219</v>
      </c>
      <c r="T271" s="16">
        <f t="shared" si="29"/>
        <v>42788.197013888886</v>
      </c>
      <c r="U271" s="16">
        <f t="shared" si="28"/>
        <v>42758.197013888886</v>
      </c>
      <c r="V271" s="17">
        <v>42758.197013888886</v>
      </c>
      <c r="W271" s="18">
        <v>42758.197013888886</v>
      </c>
    </row>
    <row r="272" spans="1:23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9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t="s">
        <v>8219</v>
      </c>
      <c r="T272" s="16">
        <f t="shared" si="29"/>
        <v>40688.166666666664</v>
      </c>
      <c r="U272" s="16">
        <f t="shared" si="28"/>
        <v>40637.866550925923</v>
      </c>
      <c r="V272" s="17">
        <v>40637.866550925923</v>
      </c>
      <c r="W272" s="18">
        <v>40637.866550925923</v>
      </c>
    </row>
    <row r="273" spans="1:23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9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t="s">
        <v>8219</v>
      </c>
      <c r="T273" s="16">
        <f t="shared" si="29"/>
        <v>41641.333333333336</v>
      </c>
      <c r="U273" s="16">
        <f t="shared" si="28"/>
        <v>41612.10024305556</v>
      </c>
      <c r="V273" s="17">
        <v>41612.10024305556</v>
      </c>
      <c r="W273" s="18">
        <v>41612.10024305556</v>
      </c>
    </row>
    <row r="274" spans="1:23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9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t="s">
        <v>8219</v>
      </c>
      <c r="T274" s="16">
        <f t="shared" si="29"/>
        <v>40296.78402777778</v>
      </c>
      <c r="U274" s="16">
        <f t="shared" si="28"/>
        <v>40235.900358796294</v>
      </c>
      <c r="V274" s="17">
        <v>40235.900358796294</v>
      </c>
      <c r="W274" s="18">
        <v>40235.900358796294</v>
      </c>
    </row>
    <row r="275" spans="1:23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9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t="s">
        <v>8219</v>
      </c>
      <c r="T275" s="16">
        <f t="shared" si="29"/>
        <v>40727.498449074075</v>
      </c>
      <c r="U275" s="16">
        <f t="shared" si="28"/>
        <v>40697.498449074075</v>
      </c>
      <c r="V275" s="17">
        <v>40697.498449074075</v>
      </c>
      <c r="W275" s="18">
        <v>40697.498449074075</v>
      </c>
    </row>
    <row r="276" spans="1:23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9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t="s">
        <v>8219</v>
      </c>
      <c r="T276" s="16">
        <f t="shared" si="29"/>
        <v>41004.290972222225</v>
      </c>
      <c r="U276" s="16">
        <f t="shared" si="28"/>
        <v>40969.912372685183</v>
      </c>
      <c r="V276" s="17">
        <v>40969.912372685183</v>
      </c>
      <c r="W276" s="18">
        <v>40969.912372685183</v>
      </c>
    </row>
    <row r="277" spans="1:23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9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t="s">
        <v>8219</v>
      </c>
      <c r="T277" s="16">
        <f t="shared" si="29"/>
        <v>41223.073680555557</v>
      </c>
      <c r="U277" s="16">
        <f t="shared" si="28"/>
        <v>41193.032013888893</v>
      </c>
      <c r="V277" s="17">
        <v>41193.032013888893</v>
      </c>
      <c r="W277" s="18">
        <v>41193.032013888893</v>
      </c>
    </row>
    <row r="278" spans="1:23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9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t="s">
        <v>8219</v>
      </c>
      <c r="T278" s="16">
        <f t="shared" si="29"/>
        <v>41027.040208333332</v>
      </c>
      <c r="U278" s="16">
        <f t="shared" si="28"/>
        <v>40967.081874999996</v>
      </c>
      <c r="V278" s="17">
        <v>40967.081874999996</v>
      </c>
      <c r="W278" s="18">
        <v>40967.081874999996</v>
      </c>
    </row>
    <row r="279" spans="1:23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t="s">
        <v>8219</v>
      </c>
      <c r="T279" s="16">
        <f t="shared" si="29"/>
        <v>42147.891423611116</v>
      </c>
      <c r="U279" s="16">
        <f t="shared" si="28"/>
        <v>42117.891423611116</v>
      </c>
      <c r="V279" s="17">
        <v>42117.891423611116</v>
      </c>
      <c r="W279" s="18">
        <v>42117.891423611116</v>
      </c>
    </row>
    <row r="280" spans="1:23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9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t="s">
        <v>8219</v>
      </c>
      <c r="T280" s="16">
        <f t="shared" si="29"/>
        <v>41194.040960648148</v>
      </c>
      <c r="U280" s="16">
        <f t="shared" si="28"/>
        <v>41164.040960648148</v>
      </c>
      <c r="V280" s="17">
        <v>41164.040960648148</v>
      </c>
      <c r="W280" s="18">
        <v>41164.040960648148</v>
      </c>
    </row>
    <row r="281" spans="1:23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9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t="s">
        <v>8219</v>
      </c>
      <c r="T281" s="16">
        <f t="shared" si="29"/>
        <v>42793.084027777775</v>
      </c>
      <c r="U281" s="16">
        <f t="shared" si="28"/>
        <v>42759.244166666671</v>
      </c>
      <c r="V281" s="17">
        <v>42759.244166666671</v>
      </c>
      <c r="W281" s="18">
        <v>42759.244166666671</v>
      </c>
    </row>
    <row r="282" spans="1:23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9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t="s">
        <v>8219</v>
      </c>
      <c r="T282" s="16">
        <f t="shared" si="29"/>
        <v>41789.590682870366</v>
      </c>
      <c r="U282" s="16">
        <f t="shared" si="28"/>
        <v>41744.590682870366</v>
      </c>
      <c r="V282" s="17">
        <v>41744.590682870366</v>
      </c>
      <c r="W282" s="18">
        <v>41744.590682870366</v>
      </c>
    </row>
    <row r="283" spans="1:23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9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t="s">
        <v>8219</v>
      </c>
      <c r="T283" s="16">
        <f t="shared" si="29"/>
        <v>40035.80972222222</v>
      </c>
      <c r="U283" s="16">
        <f t="shared" si="28"/>
        <v>39950.163344907407</v>
      </c>
      <c r="V283" s="17">
        <v>39950.163344907407</v>
      </c>
      <c r="W283" s="18">
        <v>39950.163344907407</v>
      </c>
    </row>
    <row r="284" spans="1:23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9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t="s">
        <v>8219</v>
      </c>
      <c r="T284" s="16">
        <f t="shared" si="29"/>
        <v>40231.916666666664</v>
      </c>
      <c r="U284" s="16">
        <f t="shared" si="28"/>
        <v>40194.920046296298</v>
      </c>
      <c r="V284" s="17">
        <v>40194.920046296298</v>
      </c>
      <c r="W284" s="18">
        <v>40194.920046296298</v>
      </c>
    </row>
    <row r="285" spans="1:23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9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t="s">
        <v>8219</v>
      </c>
      <c r="T285" s="16">
        <f t="shared" si="29"/>
        <v>40695.207638888889</v>
      </c>
      <c r="U285" s="16">
        <f t="shared" si="28"/>
        <v>40675.71</v>
      </c>
      <c r="V285" s="17">
        <v>40675.71</v>
      </c>
      <c r="W285" s="18">
        <v>40675.71</v>
      </c>
    </row>
    <row r="286" spans="1:23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9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t="s">
        <v>8219</v>
      </c>
      <c r="T286" s="16">
        <f t="shared" si="29"/>
        <v>40929.738194444442</v>
      </c>
      <c r="U286" s="16">
        <f t="shared" si="28"/>
        <v>40904.738194444442</v>
      </c>
      <c r="V286" s="17">
        <v>40904.738194444442</v>
      </c>
      <c r="W286" s="18">
        <v>40904.738194444442</v>
      </c>
    </row>
    <row r="287" spans="1:23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9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t="s">
        <v>8219</v>
      </c>
      <c r="T287" s="16">
        <f t="shared" si="29"/>
        <v>41536.756111111114</v>
      </c>
      <c r="U287" s="16">
        <f t="shared" si="28"/>
        <v>41506.756111111114</v>
      </c>
      <c r="V287" s="17">
        <v>41506.756111111114</v>
      </c>
      <c r="W287" s="18">
        <v>41506.756111111114</v>
      </c>
    </row>
    <row r="288" spans="1:23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9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t="s">
        <v>8219</v>
      </c>
      <c r="T288" s="16">
        <f t="shared" si="29"/>
        <v>41358.774583333332</v>
      </c>
      <c r="U288" s="16">
        <f t="shared" si="28"/>
        <v>41313.816249999996</v>
      </c>
      <c r="V288" s="17">
        <v>41313.816249999996</v>
      </c>
      <c r="W288" s="18">
        <v>41313.816249999996</v>
      </c>
    </row>
    <row r="289" spans="1:23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t="s">
        <v>8219</v>
      </c>
      <c r="T289" s="16">
        <f t="shared" si="29"/>
        <v>41215.166666666664</v>
      </c>
      <c r="U289" s="16">
        <f t="shared" si="28"/>
        <v>41184.277986111112</v>
      </c>
      <c r="V289" s="17">
        <v>41184.277986111112</v>
      </c>
      <c r="W289" s="18">
        <v>41184.277986111112</v>
      </c>
    </row>
    <row r="290" spans="1:23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9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t="s">
        <v>8219</v>
      </c>
      <c r="T290" s="16">
        <f t="shared" si="29"/>
        <v>41086.168900462959</v>
      </c>
      <c r="U290" s="16">
        <f t="shared" si="28"/>
        <v>41051.168900462959</v>
      </c>
      <c r="V290" s="17">
        <v>41051.168900462959</v>
      </c>
      <c r="W290" s="18">
        <v>41051.168900462959</v>
      </c>
    </row>
    <row r="291" spans="1:23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9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t="s">
        <v>8219</v>
      </c>
      <c r="T291" s="16">
        <f t="shared" si="29"/>
        <v>41580.456412037034</v>
      </c>
      <c r="U291" s="16">
        <f t="shared" si="28"/>
        <v>41550.456412037034</v>
      </c>
      <c r="V291" s="17">
        <v>41550.456412037034</v>
      </c>
      <c r="W291" s="18">
        <v>41550.456412037034</v>
      </c>
    </row>
    <row r="292" spans="1:23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9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t="s">
        <v>8219</v>
      </c>
      <c r="T292" s="16">
        <f t="shared" si="29"/>
        <v>40576.332638888889</v>
      </c>
      <c r="U292" s="16">
        <f t="shared" si="28"/>
        <v>40526.36917824074</v>
      </c>
      <c r="V292" s="17">
        <v>40526.36917824074</v>
      </c>
      <c r="W292" s="18">
        <v>40526.36917824074</v>
      </c>
    </row>
    <row r="293" spans="1:23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9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t="s">
        <v>8219</v>
      </c>
      <c r="T293" s="16">
        <f t="shared" si="29"/>
        <v>41395.000694444447</v>
      </c>
      <c r="U293" s="16">
        <f t="shared" si="28"/>
        <v>41376.769050925926</v>
      </c>
      <c r="V293" s="17">
        <v>41376.769050925926</v>
      </c>
      <c r="W293" s="18">
        <v>41376.769050925926</v>
      </c>
    </row>
    <row r="294" spans="1:23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9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t="s">
        <v>8219</v>
      </c>
      <c r="T294" s="16">
        <f t="shared" si="29"/>
        <v>40845.165972222225</v>
      </c>
      <c r="U294" s="16">
        <f t="shared" si="28"/>
        <v>40812.803229166668</v>
      </c>
      <c r="V294" s="17">
        <v>40812.803229166668</v>
      </c>
      <c r="W294" s="18">
        <v>40812.803229166668</v>
      </c>
    </row>
    <row r="295" spans="1:23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9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t="s">
        <v>8219</v>
      </c>
      <c r="T295" s="16">
        <f t="shared" si="29"/>
        <v>41749.667986111112</v>
      </c>
      <c r="U295" s="16">
        <f t="shared" si="28"/>
        <v>41719.667986111112</v>
      </c>
      <c r="V295" s="17">
        <v>41719.667986111112</v>
      </c>
      <c r="W295" s="18">
        <v>41719.667986111112</v>
      </c>
    </row>
    <row r="296" spans="1:23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9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t="s">
        <v>8219</v>
      </c>
      <c r="T296" s="16">
        <f t="shared" si="29"/>
        <v>40378.666666666664</v>
      </c>
      <c r="U296" s="16">
        <f t="shared" si="28"/>
        <v>40343.084421296298</v>
      </c>
      <c r="V296" s="17">
        <v>40343.084421296298</v>
      </c>
      <c r="W296" s="18">
        <v>40343.084421296298</v>
      </c>
    </row>
    <row r="297" spans="1:23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9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t="s">
        <v>8219</v>
      </c>
      <c r="T297" s="16">
        <f t="shared" si="29"/>
        <v>41579</v>
      </c>
      <c r="U297" s="16">
        <f t="shared" si="28"/>
        <v>41519.004733796297</v>
      </c>
      <c r="V297" s="17">
        <v>41519.004733796297</v>
      </c>
      <c r="W297" s="18">
        <v>41519.004733796297</v>
      </c>
    </row>
    <row r="298" spans="1:23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9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t="s">
        <v>8219</v>
      </c>
      <c r="T298" s="16">
        <f t="shared" si="29"/>
        <v>41159.475497685184</v>
      </c>
      <c r="U298" s="16">
        <f t="shared" si="28"/>
        <v>41134.475497685184</v>
      </c>
      <c r="V298" s="17">
        <v>41134.475497685184</v>
      </c>
      <c r="W298" s="18">
        <v>41134.475497685184</v>
      </c>
    </row>
    <row r="299" spans="1:23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t="s">
        <v>8219</v>
      </c>
      <c r="T299" s="16">
        <f t="shared" si="29"/>
        <v>42125.165972222225</v>
      </c>
      <c r="U299" s="16">
        <f t="shared" si="28"/>
        <v>42089.72802083334</v>
      </c>
      <c r="V299" s="17">
        <v>42089.72802083334</v>
      </c>
      <c r="W299" s="18">
        <v>42089.72802083334</v>
      </c>
    </row>
    <row r="300" spans="1:23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9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t="s">
        <v>8219</v>
      </c>
      <c r="T300" s="16">
        <f t="shared" si="29"/>
        <v>41768.875</v>
      </c>
      <c r="U300" s="16">
        <f t="shared" si="28"/>
        <v>41709.463518518518</v>
      </c>
      <c r="V300" s="17">
        <v>41709.463518518518</v>
      </c>
      <c r="W300" s="18">
        <v>41709.463518518518</v>
      </c>
    </row>
    <row r="301" spans="1:23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9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t="s">
        <v>8219</v>
      </c>
      <c r="T301" s="16">
        <f t="shared" si="29"/>
        <v>40499.266898148147</v>
      </c>
      <c r="U301" s="16">
        <f t="shared" si="28"/>
        <v>40469.225231481483</v>
      </c>
      <c r="V301" s="17">
        <v>40469.225231481483</v>
      </c>
      <c r="W301" s="18">
        <v>40469.225231481483</v>
      </c>
    </row>
    <row r="302" spans="1:23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9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t="s">
        <v>8219</v>
      </c>
      <c r="T302" s="16">
        <f t="shared" si="29"/>
        <v>40657.959930555553</v>
      </c>
      <c r="U302" s="16">
        <f t="shared" si="28"/>
        <v>40626.959930555553</v>
      </c>
      <c r="V302" s="17">
        <v>40626.959930555553</v>
      </c>
      <c r="W302" s="18">
        <v>40626.959930555553</v>
      </c>
    </row>
    <row r="303" spans="1:23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9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t="s">
        <v>8219</v>
      </c>
      <c r="T303" s="16">
        <f t="shared" si="29"/>
        <v>41352.696006944447</v>
      </c>
      <c r="U303" s="16">
        <f t="shared" si="28"/>
        <v>41312.737673611111</v>
      </c>
      <c r="V303" s="17">
        <v>41312.737673611111</v>
      </c>
      <c r="W303" s="18">
        <v>41312.737673611111</v>
      </c>
    </row>
    <row r="304" spans="1:23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9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t="s">
        <v>8219</v>
      </c>
      <c r="T304" s="16">
        <f t="shared" si="29"/>
        <v>40963.856921296298</v>
      </c>
      <c r="U304" s="16">
        <f t="shared" si="28"/>
        <v>40933.856921296298</v>
      </c>
      <c r="V304" s="17">
        <v>40933.856921296298</v>
      </c>
      <c r="W304" s="18">
        <v>40933.856921296298</v>
      </c>
    </row>
    <row r="305" spans="1:23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9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t="s">
        <v>8219</v>
      </c>
      <c r="T305" s="16">
        <f t="shared" si="29"/>
        <v>41062.071134259262</v>
      </c>
      <c r="U305" s="16">
        <f t="shared" si="28"/>
        <v>41032.071134259262</v>
      </c>
      <c r="V305" s="17">
        <v>41032.071134259262</v>
      </c>
      <c r="W305" s="18">
        <v>41032.071134259262</v>
      </c>
    </row>
    <row r="306" spans="1:23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9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t="s">
        <v>8219</v>
      </c>
      <c r="T306" s="16">
        <f t="shared" si="29"/>
        <v>41153.083333333336</v>
      </c>
      <c r="U306" s="16">
        <f t="shared" si="28"/>
        <v>41114.094872685186</v>
      </c>
      <c r="V306" s="17">
        <v>41114.094872685186</v>
      </c>
      <c r="W306" s="18">
        <v>41114.094872685186</v>
      </c>
    </row>
    <row r="307" spans="1:23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9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t="s">
        <v>8219</v>
      </c>
      <c r="T307" s="16">
        <f t="shared" si="29"/>
        <v>40978.630196759259</v>
      </c>
      <c r="U307" s="16">
        <f t="shared" si="28"/>
        <v>40948.630196759259</v>
      </c>
      <c r="V307" s="17">
        <v>40948.630196759259</v>
      </c>
      <c r="W307" s="18">
        <v>40948.630196759259</v>
      </c>
    </row>
    <row r="308" spans="1:23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9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t="s">
        <v>8219</v>
      </c>
      <c r="T308" s="16">
        <f t="shared" si="29"/>
        <v>41353.795520833337</v>
      </c>
      <c r="U308" s="16">
        <f t="shared" si="28"/>
        <v>41333.837187500001</v>
      </c>
      <c r="V308" s="17">
        <v>41333.837187500001</v>
      </c>
      <c r="W308" s="18">
        <v>41333.837187500001</v>
      </c>
    </row>
    <row r="309" spans="1:23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t="s">
        <v>8219</v>
      </c>
      <c r="T309" s="16">
        <f t="shared" si="29"/>
        <v>41312.944456018515</v>
      </c>
      <c r="U309" s="16">
        <f t="shared" si="28"/>
        <v>41282.944456018515</v>
      </c>
      <c r="V309" s="17">
        <v>41282.944456018515</v>
      </c>
      <c r="W309" s="18">
        <v>41282.944456018515</v>
      </c>
    </row>
    <row r="310" spans="1:23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9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t="s">
        <v>8219</v>
      </c>
      <c r="T310" s="16">
        <f t="shared" si="29"/>
        <v>40612.694560185184</v>
      </c>
      <c r="U310" s="16">
        <f t="shared" si="28"/>
        <v>40567.694560185184</v>
      </c>
      <c r="V310" s="17">
        <v>40567.694560185184</v>
      </c>
      <c r="W310" s="18">
        <v>40567.694560185184</v>
      </c>
    </row>
    <row r="311" spans="1:23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9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t="s">
        <v>8219</v>
      </c>
      <c r="T311" s="16">
        <f t="shared" si="29"/>
        <v>41155.751550925925</v>
      </c>
      <c r="U311" s="16">
        <f t="shared" si="28"/>
        <v>41134.751550925925</v>
      </c>
      <c r="V311" s="17">
        <v>41134.751550925925</v>
      </c>
      <c r="W311" s="18">
        <v>41134.751550925925</v>
      </c>
    </row>
    <row r="312" spans="1:23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9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t="s">
        <v>8219</v>
      </c>
      <c r="T312" s="16">
        <f t="shared" si="29"/>
        <v>40836.083333333336</v>
      </c>
      <c r="U312" s="16">
        <f t="shared" si="28"/>
        <v>40821.183136574073</v>
      </c>
      <c r="V312" s="17">
        <v>40821.183136574073</v>
      </c>
      <c r="W312" s="18">
        <v>40821.183136574073</v>
      </c>
    </row>
    <row r="313" spans="1:23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9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t="s">
        <v>8219</v>
      </c>
      <c r="T313" s="16">
        <f t="shared" si="29"/>
        <v>40909.332638888889</v>
      </c>
      <c r="U313" s="16">
        <f t="shared" si="28"/>
        <v>40868.219814814816</v>
      </c>
      <c r="V313" s="17">
        <v>40868.219814814816</v>
      </c>
      <c r="W313" s="18">
        <v>40868.219814814816</v>
      </c>
    </row>
    <row r="314" spans="1:23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9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t="s">
        <v>8219</v>
      </c>
      <c r="T314" s="16">
        <f t="shared" si="29"/>
        <v>41378.877685185187</v>
      </c>
      <c r="U314" s="16">
        <f t="shared" si="28"/>
        <v>41348.877685185187</v>
      </c>
      <c r="V314" s="17">
        <v>41348.877685185187</v>
      </c>
      <c r="W314" s="18">
        <v>41348.877685185187</v>
      </c>
    </row>
    <row r="315" spans="1:23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9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t="s">
        <v>8219</v>
      </c>
      <c r="T315" s="16">
        <f t="shared" si="29"/>
        <v>40401.665972222225</v>
      </c>
      <c r="U315" s="16">
        <f t="shared" si="28"/>
        <v>40357.227939814817</v>
      </c>
      <c r="V315" s="17">
        <v>40357.227939814817</v>
      </c>
      <c r="W315" s="18">
        <v>40357.227939814817</v>
      </c>
    </row>
    <row r="316" spans="1:23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9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t="s">
        <v>8219</v>
      </c>
      <c r="T316" s="16">
        <f t="shared" si="29"/>
        <v>41334.833194444444</v>
      </c>
      <c r="U316" s="16">
        <f t="shared" si="28"/>
        <v>41304.833194444444</v>
      </c>
      <c r="V316" s="17">
        <v>41304.833194444444</v>
      </c>
      <c r="W316" s="18">
        <v>41304.833194444444</v>
      </c>
    </row>
    <row r="317" spans="1:23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9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t="s">
        <v>8219</v>
      </c>
      <c r="T317" s="16">
        <f t="shared" si="29"/>
        <v>41143.77238425926</v>
      </c>
      <c r="U317" s="16">
        <f t="shared" si="28"/>
        <v>41113.77238425926</v>
      </c>
      <c r="V317" s="17">
        <v>41113.77238425926</v>
      </c>
      <c r="W317" s="18">
        <v>41113.77238425926</v>
      </c>
    </row>
    <row r="318" spans="1:23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9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t="s">
        <v>8219</v>
      </c>
      <c r="T318" s="16">
        <f t="shared" si="29"/>
        <v>41984.207638888889</v>
      </c>
      <c r="U318" s="16">
        <f t="shared" si="28"/>
        <v>41950.923576388886</v>
      </c>
      <c r="V318" s="17">
        <v>41950.923576388886</v>
      </c>
      <c r="W318" s="18">
        <v>41950.923576388886</v>
      </c>
    </row>
    <row r="319" spans="1:23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t="s">
        <v>8219</v>
      </c>
      <c r="T319" s="16">
        <f t="shared" si="29"/>
        <v>41619.676886574074</v>
      </c>
      <c r="U319" s="16">
        <f t="shared" si="28"/>
        <v>41589.676886574074</v>
      </c>
      <c r="V319" s="17">
        <v>41589.676886574074</v>
      </c>
      <c r="W319" s="18">
        <v>41589.676886574074</v>
      </c>
    </row>
    <row r="320" spans="1:23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9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t="s">
        <v>8219</v>
      </c>
      <c r="T320" s="16">
        <f t="shared" si="29"/>
        <v>41359.997118055559</v>
      </c>
      <c r="U320" s="16">
        <f t="shared" si="28"/>
        <v>41330.038784722223</v>
      </c>
      <c r="V320" s="17">
        <v>41330.038784722223</v>
      </c>
      <c r="W320" s="18">
        <v>41330.038784722223</v>
      </c>
    </row>
    <row r="321" spans="1:23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9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t="s">
        <v>8219</v>
      </c>
      <c r="T321" s="16">
        <f t="shared" si="29"/>
        <v>40211.332638888889</v>
      </c>
      <c r="U321" s="16">
        <f t="shared" si="28"/>
        <v>40123.83829861111</v>
      </c>
      <c r="V321" s="17">
        <v>40123.83829861111</v>
      </c>
      <c r="W321" s="18">
        <v>40123.83829861111</v>
      </c>
    </row>
    <row r="322" spans="1:23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 s="9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t="s">
        <v>8219</v>
      </c>
      <c r="T322" s="16">
        <f t="shared" si="29"/>
        <v>42360.958333333328</v>
      </c>
      <c r="U322" s="16">
        <f t="shared" si="28"/>
        <v>42331.551307870366</v>
      </c>
      <c r="V322" s="17">
        <v>42331.551307870366</v>
      </c>
      <c r="W322" s="18">
        <v>42331.551307870366</v>
      </c>
    </row>
    <row r="323" spans="1:23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</f>
        <v>1.0266285714285714</v>
      </c>
      <c r="P323" s="9">
        <f t="shared" ref="P323:P386" si="31">IF(ISERROR(E323/L323),0,(E323/L323))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t="s">
        <v>8219</v>
      </c>
      <c r="T323" s="16">
        <f t="shared" si="29"/>
        <v>42682.488263888896</v>
      </c>
      <c r="U323" s="16">
        <f t="shared" ref="U323:U386" si="34">(((J323/60)/60)/24)+DATE(1970,1,1)</f>
        <v>42647.446597222224</v>
      </c>
      <c r="V323" s="17">
        <v>42647.446597222224</v>
      </c>
      <c r="W323" s="18">
        <v>42647.446597222224</v>
      </c>
    </row>
    <row r="324" spans="1:23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9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t="s">
        <v>8219</v>
      </c>
      <c r="T324" s="16">
        <f t="shared" ref="T324:T387" si="35">(((I324/60)/60)/24)+DATE(1970,1,1)</f>
        <v>42503.57</v>
      </c>
      <c r="U324" s="16">
        <f t="shared" si="34"/>
        <v>42473.57</v>
      </c>
      <c r="V324" s="17">
        <v>42473.57</v>
      </c>
      <c r="W324" s="18">
        <v>42473.57</v>
      </c>
    </row>
    <row r="325" spans="1:23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9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t="s">
        <v>8219</v>
      </c>
      <c r="T325" s="16">
        <f t="shared" si="35"/>
        <v>42725.332638888889</v>
      </c>
      <c r="U325" s="16">
        <f t="shared" si="34"/>
        <v>42697.32136574074</v>
      </c>
      <c r="V325" s="17">
        <v>42697.32136574074</v>
      </c>
      <c r="W325" s="18">
        <v>42697.32136574074</v>
      </c>
    </row>
    <row r="326" spans="1:23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9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t="s">
        <v>8219</v>
      </c>
      <c r="T326" s="16">
        <f t="shared" si="35"/>
        <v>42217.626250000001</v>
      </c>
      <c r="U326" s="16">
        <f t="shared" si="34"/>
        <v>42184.626250000001</v>
      </c>
      <c r="V326" s="17">
        <v>42184.626250000001</v>
      </c>
      <c r="W326" s="18">
        <v>42184.626250000001</v>
      </c>
    </row>
    <row r="327" spans="1:23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9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t="s">
        <v>8219</v>
      </c>
      <c r="T327" s="16">
        <f t="shared" si="35"/>
        <v>42724.187881944439</v>
      </c>
      <c r="U327" s="16">
        <f t="shared" si="34"/>
        <v>42689.187881944439</v>
      </c>
      <c r="V327" s="17">
        <v>42689.187881944439</v>
      </c>
      <c r="W327" s="18">
        <v>42689.187881944439</v>
      </c>
    </row>
    <row r="328" spans="1:23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9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t="s">
        <v>8219</v>
      </c>
      <c r="T328" s="16">
        <f t="shared" si="35"/>
        <v>42808.956250000003</v>
      </c>
      <c r="U328" s="16">
        <f t="shared" si="34"/>
        <v>42775.314884259264</v>
      </c>
      <c r="V328" s="17">
        <v>42775.314884259264</v>
      </c>
      <c r="W328" s="18">
        <v>42775.314884259264</v>
      </c>
    </row>
    <row r="329" spans="1:23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t="s">
        <v>8219</v>
      </c>
      <c r="T329" s="16">
        <f t="shared" si="35"/>
        <v>42085.333333333328</v>
      </c>
      <c r="U329" s="16">
        <f t="shared" si="34"/>
        <v>42058.235289351855</v>
      </c>
      <c r="V329" s="17">
        <v>42058.235289351855</v>
      </c>
      <c r="W329" s="18">
        <v>42058.235289351855</v>
      </c>
    </row>
    <row r="330" spans="1:23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9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t="s">
        <v>8219</v>
      </c>
      <c r="T330" s="16">
        <f t="shared" si="35"/>
        <v>42309.166666666672</v>
      </c>
      <c r="U330" s="16">
        <f t="shared" si="34"/>
        <v>42278.946620370371</v>
      </c>
      <c r="V330" s="17">
        <v>42278.946620370371</v>
      </c>
      <c r="W330" s="18">
        <v>42278.946620370371</v>
      </c>
    </row>
    <row r="331" spans="1:23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9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t="s">
        <v>8219</v>
      </c>
      <c r="T331" s="16">
        <f t="shared" si="35"/>
        <v>42315.166666666672</v>
      </c>
      <c r="U331" s="16">
        <f t="shared" si="34"/>
        <v>42291.46674768519</v>
      </c>
      <c r="V331" s="17">
        <v>42291.46674768519</v>
      </c>
      <c r="W331" s="18">
        <v>42291.46674768519</v>
      </c>
    </row>
    <row r="332" spans="1:23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9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t="s">
        <v>8219</v>
      </c>
      <c r="T332" s="16">
        <f t="shared" si="35"/>
        <v>41411.165972222225</v>
      </c>
      <c r="U332" s="16">
        <f t="shared" si="34"/>
        <v>41379.515775462962</v>
      </c>
      <c r="V332" s="17">
        <v>41379.515775462962</v>
      </c>
      <c r="W332" s="18">
        <v>41379.515775462962</v>
      </c>
    </row>
    <row r="333" spans="1:23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9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t="s">
        <v>8219</v>
      </c>
      <c r="T333" s="16">
        <f t="shared" si="35"/>
        <v>42538.581412037034</v>
      </c>
      <c r="U333" s="16">
        <f t="shared" si="34"/>
        <v>42507.581412037034</v>
      </c>
      <c r="V333" s="17">
        <v>42507.581412037034</v>
      </c>
      <c r="W333" s="18">
        <v>42507.581412037034</v>
      </c>
    </row>
    <row r="334" spans="1:23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9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t="s">
        <v>8219</v>
      </c>
      <c r="T334" s="16">
        <f t="shared" si="35"/>
        <v>42305.333333333328</v>
      </c>
      <c r="U334" s="16">
        <f t="shared" si="34"/>
        <v>42263.680289351847</v>
      </c>
      <c r="V334" s="17">
        <v>42263.680289351847</v>
      </c>
      <c r="W334" s="18">
        <v>42263.680289351847</v>
      </c>
    </row>
    <row r="335" spans="1:23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9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t="s">
        <v>8219</v>
      </c>
      <c r="T335" s="16">
        <f t="shared" si="35"/>
        <v>42467.59480324074</v>
      </c>
      <c r="U335" s="16">
        <f t="shared" si="34"/>
        <v>42437.636469907404</v>
      </c>
      <c r="V335" s="17">
        <v>42437.636469907404</v>
      </c>
      <c r="W335" s="18">
        <v>42437.636469907404</v>
      </c>
    </row>
    <row r="336" spans="1:23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9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t="s">
        <v>8219</v>
      </c>
      <c r="T336" s="16">
        <f t="shared" si="35"/>
        <v>42139.791666666672</v>
      </c>
      <c r="U336" s="16">
        <f t="shared" si="34"/>
        <v>42101.682372685187</v>
      </c>
      <c r="V336" s="17">
        <v>42101.682372685187</v>
      </c>
      <c r="W336" s="18">
        <v>42101.682372685187</v>
      </c>
    </row>
    <row r="337" spans="1:23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9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t="s">
        <v>8219</v>
      </c>
      <c r="T337" s="16">
        <f t="shared" si="35"/>
        <v>42132.916666666672</v>
      </c>
      <c r="U337" s="16">
        <f t="shared" si="34"/>
        <v>42101.737442129626</v>
      </c>
      <c r="V337" s="17">
        <v>42101.737442129626</v>
      </c>
      <c r="W337" s="18">
        <v>42101.737442129626</v>
      </c>
    </row>
    <row r="338" spans="1:23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9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t="s">
        <v>8219</v>
      </c>
      <c r="T338" s="16">
        <f t="shared" si="35"/>
        <v>42321.637939814813</v>
      </c>
      <c r="U338" s="16">
        <f t="shared" si="34"/>
        <v>42291.596273148149</v>
      </c>
      <c r="V338" s="17">
        <v>42291.596273148149</v>
      </c>
      <c r="W338" s="18">
        <v>42291.596273148149</v>
      </c>
    </row>
    <row r="339" spans="1:23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t="s">
        <v>8219</v>
      </c>
      <c r="T339" s="16">
        <f t="shared" si="35"/>
        <v>42077.086898148147</v>
      </c>
      <c r="U339" s="16">
        <f t="shared" si="34"/>
        <v>42047.128564814819</v>
      </c>
      <c r="V339" s="17">
        <v>42047.128564814819</v>
      </c>
      <c r="W339" s="18">
        <v>42047.128564814819</v>
      </c>
    </row>
    <row r="340" spans="1:23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9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t="s">
        <v>8219</v>
      </c>
      <c r="T340" s="16">
        <f t="shared" si="35"/>
        <v>42616.041666666672</v>
      </c>
      <c r="U340" s="16">
        <f t="shared" si="34"/>
        <v>42559.755671296298</v>
      </c>
      <c r="V340" s="17">
        <v>42559.755671296298</v>
      </c>
      <c r="W340" s="18">
        <v>42559.755671296298</v>
      </c>
    </row>
    <row r="341" spans="1:23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9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t="s">
        <v>8219</v>
      </c>
      <c r="T341" s="16">
        <f t="shared" si="35"/>
        <v>42123.760046296295</v>
      </c>
      <c r="U341" s="16">
        <f t="shared" si="34"/>
        <v>42093.760046296295</v>
      </c>
      <c r="V341" s="17">
        <v>42093.760046296295</v>
      </c>
      <c r="W341" s="18">
        <v>42093.760046296295</v>
      </c>
    </row>
    <row r="342" spans="1:23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9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t="s">
        <v>8219</v>
      </c>
      <c r="T342" s="16">
        <f t="shared" si="35"/>
        <v>42802.875</v>
      </c>
      <c r="U342" s="16">
        <f t="shared" si="34"/>
        <v>42772.669062500005</v>
      </c>
      <c r="V342" s="17">
        <v>42772.669062500005</v>
      </c>
      <c r="W342" s="18">
        <v>42772.669062500005</v>
      </c>
    </row>
    <row r="343" spans="1:23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9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t="s">
        <v>8219</v>
      </c>
      <c r="T343" s="16">
        <f t="shared" si="35"/>
        <v>41913.165972222225</v>
      </c>
      <c r="U343" s="16">
        <f t="shared" si="34"/>
        <v>41894.879606481481</v>
      </c>
      <c r="V343" s="17">
        <v>41894.879606481481</v>
      </c>
      <c r="W343" s="18">
        <v>41894.879606481481</v>
      </c>
    </row>
    <row r="344" spans="1:23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9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t="s">
        <v>8219</v>
      </c>
      <c r="T344" s="16">
        <f t="shared" si="35"/>
        <v>42489.780844907407</v>
      </c>
      <c r="U344" s="16">
        <f t="shared" si="34"/>
        <v>42459.780844907407</v>
      </c>
      <c r="V344" s="17">
        <v>42459.780844907407</v>
      </c>
      <c r="W344" s="18">
        <v>42459.780844907407</v>
      </c>
    </row>
    <row r="345" spans="1:23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9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t="s">
        <v>8219</v>
      </c>
      <c r="T345" s="16">
        <f t="shared" si="35"/>
        <v>41957.125</v>
      </c>
      <c r="U345" s="16">
        <f t="shared" si="34"/>
        <v>41926.73778935185</v>
      </c>
      <c r="V345" s="17">
        <v>41926.73778935185</v>
      </c>
      <c r="W345" s="18">
        <v>41926.73778935185</v>
      </c>
    </row>
    <row r="346" spans="1:23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9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t="s">
        <v>8219</v>
      </c>
      <c r="T346" s="16">
        <f t="shared" si="35"/>
        <v>42156.097222222219</v>
      </c>
      <c r="U346" s="16">
        <f t="shared" si="34"/>
        <v>42111.970995370371</v>
      </c>
      <c r="V346" s="17">
        <v>42111.970995370371</v>
      </c>
      <c r="W346" s="18">
        <v>42111.970995370371</v>
      </c>
    </row>
    <row r="347" spans="1:23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9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t="s">
        <v>8219</v>
      </c>
      <c r="T347" s="16">
        <f t="shared" si="35"/>
        <v>42144.944328703699</v>
      </c>
      <c r="U347" s="16">
        <f t="shared" si="34"/>
        <v>42114.944328703699</v>
      </c>
      <c r="V347" s="17">
        <v>42114.944328703699</v>
      </c>
      <c r="W347" s="18">
        <v>42114.944328703699</v>
      </c>
    </row>
    <row r="348" spans="1:23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9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t="s">
        <v>8219</v>
      </c>
      <c r="T348" s="16">
        <f t="shared" si="35"/>
        <v>42291.500243055561</v>
      </c>
      <c r="U348" s="16">
        <f t="shared" si="34"/>
        <v>42261.500243055561</v>
      </c>
      <c r="V348" s="17">
        <v>42261.500243055561</v>
      </c>
      <c r="W348" s="18">
        <v>42261.500243055561</v>
      </c>
    </row>
    <row r="349" spans="1:23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t="s">
        <v>8219</v>
      </c>
      <c r="T349" s="16">
        <f t="shared" si="35"/>
        <v>42322.537141203706</v>
      </c>
      <c r="U349" s="16">
        <f t="shared" si="34"/>
        <v>42292.495474537034</v>
      </c>
      <c r="V349" s="17">
        <v>42292.495474537034</v>
      </c>
      <c r="W349" s="18">
        <v>42292.495474537034</v>
      </c>
    </row>
    <row r="350" spans="1:23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9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t="s">
        <v>8219</v>
      </c>
      <c r="T350" s="16">
        <f t="shared" si="35"/>
        <v>42237.58699074074</v>
      </c>
      <c r="U350" s="16">
        <f t="shared" si="34"/>
        <v>42207.58699074074</v>
      </c>
      <c r="V350" s="17">
        <v>42207.58699074074</v>
      </c>
      <c r="W350" s="18">
        <v>42207.58699074074</v>
      </c>
    </row>
    <row r="351" spans="1:23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9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t="s">
        <v>8219</v>
      </c>
      <c r="T351" s="16">
        <f t="shared" si="35"/>
        <v>42790.498935185184</v>
      </c>
      <c r="U351" s="16">
        <f t="shared" si="34"/>
        <v>42760.498935185184</v>
      </c>
      <c r="V351" s="17">
        <v>42760.498935185184</v>
      </c>
      <c r="W351" s="18">
        <v>42760.498935185184</v>
      </c>
    </row>
    <row r="352" spans="1:23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9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t="s">
        <v>8219</v>
      </c>
      <c r="T352" s="16">
        <f t="shared" si="35"/>
        <v>42624.165972222225</v>
      </c>
      <c r="U352" s="16">
        <f t="shared" si="34"/>
        <v>42586.066076388888</v>
      </c>
      <c r="V352" s="17">
        <v>42586.066076388888</v>
      </c>
      <c r="W352" s="18">
        <v>42586.066076388888</v>
      </c>
    </row>
    <row r="353" spans="1:23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9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t="s">
        <v>8219</v>
      </c>
      <c r="T353" s="16">
        <f t="shared" si="35"/>
        <v>42467.923078703709</v>
      </c>
      <c r="U353" s="16">
        <f t="shared" si="34"/>
        <v>42427.964745370366</v>
      </c>
      <c r="V353" s="17">
        <v>42427.964745370366</v>
      </c>
      <c r="W353" s="18">
        <v>42427.964745370366</v>
      </c>
    </row>
    <row r="354" spans="1:23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9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t="s">
        <v>8219</v>
      </c>
      <c r="T354" s="16">
        <f t="shared" si="35"/>
        <v>41920.167453703703</v>
      </c>
      <c r="U354" s="16">
        <f t="shared" si="34"/>
        <v>41890.167453703703</v>
      </c>
      <c r="V354" s="17">
        <v>41890.167453703703</v>
      </c>
      <c r="W354" s="18">
        <v>41890.167453703703</v>
      </c>
    </row>
    <row r="355" spans="1:23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9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t="s">
        <v>8219</v>
      </c>
      <c r="T355" s="16">
        <f t="shared" si="35"/>
        <v>42327.833553240736</v>
      </c>
      <c r="U355" s="16">
        <f t="shared" si="34"/>
        <v>42297.791886574079</v>
      </c>
      <c r="V355" s="17">
        <v>42297.791886574079</v>
      </c>
      <c r="W355" s="18">
        <v>42297.791886574079</v>
      </c>
    </row>
    <row r="356" spans="1:23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9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t="s">
        <v>8219</v>
      </c>
      <c r="T356" s="16">
        <f t="shared" si="35"/>
        <v>42468.786122685182</v>
      </c>
      <c r="U356" s="16">
        <f t="shared" si="34"/>
        <v>42438.827789351853</v>
      </c>
      <c r="V356" s="17">
        <v>42438.827789351853</v>
      </c>
      <c r="W356" s="18">
        <v>42438.827789351853</v>
      </c>
    </row>
    <row r="357" spans="1:23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9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t="s">
        <v>8219</v>
      </c>
      <c r="T357" s="16">
        <f t="shared" si="35"/>
        <v>41974.3355787037</v>
      </c>
      <c r="U357" s="16">
        <f t="shared" si="34"/>
        <v>41943.293912037036</v>
      </c>
      <c r="V357" s="17">
        <v>41943.293912037036</v>
      </c>
      <c r="W357" s="18">
        <v>41943.293912037036</v>
      </c>
    </row>
    <row r="358" spans="1:23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9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t="s">
        <v>8219</v>
      </c>
      <c r="T358" s="16">
        <f t="shared" si="35"/>
        <v>42445.761493055557</v>
      </c>
      <c r="U358" s="16">
        <f t="shared" si="34"/>
        <v>42415.803159722222</v>
      </c>
      <c r="V358" s="17">
        <v>42415.803159722222</v>
      </c>
      <c r="W358" s="18">
        <v>42415.803159722222</v>
      </c>
    </row>
    <row r="359" spans="1:23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t="s">
        <v>8219</v>
      </c>
      <c r="T359" s="16">
        <f t="shared" si="35"/>
        <v>42118.222187499996</v>
      </c>
      <c r="U359" s="16">
        <f t="shared" si="34"/>
        <v>42078.222187499996</v>
      </c>
      <c r="V359" s="17">
        <v>42078.222187499996</v>
      </c>
      <c r="W359" s="18">
        <v>42078.222187499996</v>
      </c>
    </row>
    <row r="360" spans="1:23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9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t="s">
        <v>8219</v>
      </c>
      <c r="T360" s="16">
        <f t="shared" si="35"/>
        <v>42536.625</v>
      </c>
      <c r="U360" s="16">
        <f t="shared" si="34"/>
        <v>42507.860196759255</v>
      </c>
      <c r="V360" s="17">
        <v>42507.860196759255</v>
      </c>
      <c r="W360" s="18">
        <v>42507.860196759255</v>
      </c>
    </row>
    <row r="361" spans="1:23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9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t="s">
        <v>8219</v>
      </c>
      <c r="T361" s="16">
        <f t="shared" si="35"/>
        <v>41957.216666666667</v>
      </c>
      <c r="U361" s="16">
        <f t="shared" si="34"/>
        <v>41935.070486111108</v>
      </c>
      <c r="V361" s="17">
        <v>41935.070486111108</v>
      </c>
      <c r="W361" s="18">
        <v>41935.070486111108</v>
      </c>
    </row>
    <row r="362" spans="1:23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9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t="s">
        <v>8219</v>
      </c>
      <c r="T362" s="16">
        <f t="shared" si="35"/>
        <v>42208.132638888885</v>
      </c>
      <c r="U362" s="16">
        <f t="shared" si="34"/>
        <v>42163.897916666669</v>
      </c>
      <c r="V362" s="17">
        <v>42163.897916666669</v>
      </c>
      <c r="W362" s="18">
        <v>42163.897916666669</v>
      </c>
    </row>
    <row r="363" spans="1:23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9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t="s">
        <v>8219</v>
      </c>
      <c r="T363" s="16">
        <f t="shared" si="35"/>
        <v>41966.042893518519</v>
      </c>
      <c r="U363" s="16">
        <f t="shared" si="34"/>
        <v>41936.001226851848</v>
      </c>
      <c r="V363" s="17">
        <v>41936.001226851848</v>
      </c>
      <c r="W363" s="18">
        <v>41936.001226851848</v>
      </c>
    </row>
    <row r="364" spans="1:23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9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t="s">
        <v>8219</v>
      </c>
      <c r="T364" s="16">
        <f t="shared" si="35"/>
        <v>41859</v>
      </c>
      <c r="U364" s="16">
        <f t="shared" si="34"/>
        <v>41837.210543981484</v>
      </c>
      <c r="V364" s="17">
        <v>41837.210543981484</v>
      </c>
      <c r="W364" s="18">
        <v>41837.210543981484</v>
      </c>
    </row>
    <row r="365" spans="1:23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9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t="s">
        <v>8219</v>
      </c>
      <c r="T365" s="16">
        <f t="shared" si="35"/>
        <v>40300.806944444441</v>
      </c>
      <c r="U365" s="16">
        <f t="shared" si="34"/>
        <v>40255.744629629626</v>
      </c>
      <c r="V365" s="17">
        <v>40255.744629629626</v>
      </c>
      <c r="W365" s="18">
        <v>40255.744629629626</v>
      </c>
    </row>
    <row r="366" spans="1:23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9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t="s">
        <v>8219</v>
      </c>
      <c r="T366" s="16">
        <f t="shared" si="35"/>
        <v>41811.165972222225</v>
      </c>
      <c r="U366" s="16">
        <f t="shared" si="34"/>
        <v>41780.859629629631</v>
      </c>
      <c r="V366" s="17">
        <v>41780.859629629631</v>
      </c>
      <c r="W366" s="18">
        <v>41780.859629629631</v>
      </c>
    </row>
    <row r="367" spans="1:23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9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t="s">
        <v>8219</v>
      </c>
      <c r="T367" s="16">
        <f t="shared" si="35"/>
        <v>41698.606469907405</v>
      </c>
      <c r="U367" s="16">
        <f t="shared" si="34"/>
        <v>41668.606469907405</v>
      </c>
      <c r="V367" s="17">
        <v>41668.606469907405</v>
      </c>
      <c r="W367" s="18">
        <v>41668.606469907405</v>
      </c>
    </row>
    <row r="368" spans="1:23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9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t="s">
        <v>8219</v>
      </c>
      <c r="T368" s="16">
        <f t="shared" si="35"/>
        <v>41049.793032407404</v>
      </c>
      <c r="U368" s="16">
        <f t="shared" si="34"/>
        <v>41019.793032407404</v>
      </c>
      <c r="V368" s="17">
        <v>41019.793032407404</v>
      </c>
      <c r="W368" s="18">
        <v>41019.793032407404</v>
      </c>
    </row>
    <row r="369" spans="1:23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t="s">
        <v>8219</v>
      </c>
      <c r="T369" s="16">
        <f t="shared" si="35"/>
        <v>41395.207638888889</v>
      </c>
      <c r="U369" s="16">
        <f t="shared" si="34"/>
        <v>41355.577291666668</v>
      </c>
      <c r="V369" s="17">
        <v>41355.577291666668</v>
      </c>
      <c r="W369" s="18">
        <v>41355.577291666668</v>
      </c>
    </row>
    <row r="370" spans="1:23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9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t="s">
        <v>8219</v>
      </c>
      <c r="T370" s="16">
        <f t="shared" si="35"/>
        <v>42078.563912037032</v>
      </c>
      <c r="U370" s="16">
        <f t="shared" si="34"/>
        <v>42043.605578703704</v>
      </c>
      <c r="V370" s="17">
        <v>42043.605578703704</v>
      </c>
      <c r="W370" s="18">
        <v>42043.605578703704</v>
      </c>
    </row>
    <row r="371" spans="1:23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9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t="s">
        <v>8219</v>
      </c>
      <c r="T371" s="16">
        <f t="shared" si="35"/>
        <v>40923.551724537036</v>
      </c>
      <c r="U371" s="16">
        <f t="shared" si="34"/>
        <v>40893.551724537036</v>
      </c>
      <c r="V371" s="17">
        <v>40893.551724537036</v>
      </c>
      <c r="W371" s="18">
        <v>40893.551724537036</v>
      </c>
    </row>
    <row r="372" spans="1:23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9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t="s">
        <v>8219</v>
      </c>
      <c r="T372" s="16">
        <f t="shared" si="35"/>
        <v>42741.795138888891</v>
      </c>
      <c r="U372" s="16">
        <f t="shared" si="34"/>
        <v>42711.795138888891</v>
      </c>
      <c r="V372" s="17">
        <v>42711.795138888891</v>
      </c>
      <c r="W372" s="18">
        <v>42711.795138888891</v>
      </c>
    </row>
    <row r="373" spans="1:23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9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t="s">
        <v>8219</v>
      </c>
      <c r="T373" s="16">
        <f t="shared" si="35"/>
        <v>41306.767812500002</v>
      </c>
      <c r="U373" s="16">
        <f t="shared" si="34"/>
        <v>41261.767812500002</v>
      </c>
      <c r="V373" s="17">
        <v>41261.767812500002</v>
      </c>
      <c r="W373" s="18">
        <v>41261.767812500002</v>
      </c>
    </row>
    <row r="374" spans="1:23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9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t="s">
        <v>8219</v>
      </c>
      <c r="T374" s="16">
        <f t="shared" si="35"/>
        <v>42465.666666666672</v>
      </c>
      <c r="U374" s="16">
        <f t="shared" si="34"/>
        <v>42425.576898148152</v>
      </c>
      <c r="V374" s="17">
        <v>42425.576898148152</v>
      </c>
      <c r="W374" s="18">
        <v>42425.576898148152</v>
      </c>
    </row>
    <row r="375" spans="1:23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9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t="s">
        <v>8219</v>
      </c>
      <c r="T375" s="16">
        <f t="shared" si="35"/>
        <v>41108.91201388889</v>
      </c>
      <c r="U375" s="16">
        <f t="shared" si="34"/>
        <v>41078.91201388889</v>
      </c>
      <c r="V375" s="17">
        <v>41078.91201388889</v>
      </c>
      <c r="W375" s="18">
        <v>41078.91201388889</v>
      </c>
    </row>
    <row r="376" spans="1:23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9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t="s">
        <v>8219</v>
      </c>
      <c r="T376" s="16">
        <f t="shared" si="35"/>
        <v>40802.889247685183</v>
      </c>
      <c r="U376" s="16">
        <f t="shared" si="34"/>
        <v>40757.889247685183</v>
      </c>
      <c r="V376" s="17">
        <v>40757.889247685183</v>
      </c>
      <c r="W376" s="18">
        <v>40757.889247685183</v>
      </c>
    </row>
    <row r="377" spans="1:23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9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t="s">
        <v>8219</v>
      </c>
      <c r="T377" s="16">
        <f t="shared" si="35"/>
        <v>41699.720833333333</v>
      </c>
      <c r="U377" s="16">
        <f t="shared" si="34"/>
        <v>41657.985081018516</v>
      </c>
      <c r="V377" s="17">
        <v>41657.985081018516</v>
      </c>
      <c r="W377" s="18">
        <v>41657.985081018516</v>
      </c>
    </row>
    <row r="378" spans="1:23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9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t="s">
        <v>8219</v>
      </c>
      <c r="T378" s="16">
        <f t="shared" si="35"/>
        <v>42607.452731481477</v>
      </c>
      <c r="U378" s="16">
        <f t="shared" si="34"/>
        <v>42576.452731481477</v>
      </c>
      <c r="V378" s="17">
        <v>42576.452731481477</v>
      </c>
      <c r="W378" s="18">
        <v>42576.452731481477</v>
      </c>
    </row>
    <row r="379" spans="1:23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t="s">
        <v>8219</v>
      </c>
      <c r="T379" s="16">
        <f t="shared" si="35"/>
        <v>42322.292361111111</v>
      </c>
      <c r="U379" s="16">
        <f t="shared" si="34"/>
        <v>42292.250787037032</v>
      </c>
      <c r="V379" s="17">
        <v>42292.250787037032</v>
      </c>
      <c r="W379" s="18">
        <v>42292.250787037032</v>
      </c>
    </row>
    <row r="380" spans="1:23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9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t="s">
        <v>8219</v>
      </c>
      <c r="T380" s="16">
        <f t="shared" si="35"/>
        <v>42394.994444444441</v>
      </c>
      <c r="U380" s="16">
        <f t="shared" si="34"/>
        <v>42370.571851851855</v>
      </c>
      <c r="V380" s="17">
        <v>42370.571851851855</v>
      </c>
      <c r="W380" s="18">
        <v>42370.571851851855</v>
      </c>
    </row>
    <row r="381" spans="1:23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9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t="s">
        <v>8219</v>
      </c>
      <c r="T381" s="16">
        <f t="shared" si="35"/>
        <v>41032.688333333332</v>
      </c>
      <c r="U381" s="16">
        <f t="shared" si="34"/>
        <v>40987.688333333332</v>
      </c>
      <c r="V381" s="17">
        <v>40987.688333333332</v>
      </c>
      <c r="W381" s="18">
        <v>40987.688333333332</v>
      </c>
    </row>
    <row r="382" spans="1:23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9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t="s">
        <v>8219</v>
      </c>
      <c r="T382" s="16">
        <f t="shared" si="35"/>
        <v>42392.719814814816</v>
      </c>
      <c r="U382" s="16">
        <f t="shared" si="34"/>
        <v>42367.719814814816</v>
      </c>
      <c r="V382" s="17">
        <v>42367.719814814816</v>
      </c>
      <c r="W382" s="18">
        <v>42367.719814814816</v>
      </c>
    </row>
    <row r="383" spans="1:23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9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t="s">
        <v>8219</v>
      </c>
      <c r="T383" s="16">
        <f t="shared" si="35"/>
        <v>41120.208333333336</v>
      </c>
      <c r="U383" s="16">
        <f t="shared" si="34"/>
        <v>41085.698113425926</v>
      </c>
      <c r="V383" s="17">
        <v>41085.698113425926</v>
      </c>
      <c r="W383" s="18">
        <v>41085.698113425926</v>
      </c>
    </row>
    <row r="384" spans="1:23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9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t="s">
        <v>8219</v>
      </c>
      <c r="T384" s="16">
        <f t="shared" si="35"/>
        <v>41158.709490740745</v>
      </c>
      <c r="U384" s="16">
        <f t="shared" si="34"/>
        <v>41144.709490740745</v>
      </c>
      <c r="V384" s="17">
        <v>41144.709490740745</v>
      </c>
      <c r="W384" s="18">
        <v>41144.709490740745</v>
      </c>
    </row>
    <row r="385" spans="1:23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9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t="s">
        <v>8219</v>
      </c>
      <c r="T385" s="16">
        <f t="shared" si="35"/>
        <v>41778.117581018516</v>
      </c>
      <c r="U385" s="16">
        <f t="shared" si="34"/>
        <v>41755.117581018516</v>
      </c>
      <c r="V385" s="17">
        <v>41755.117581018516</v>
      </c>
      <c r="W385" s="18">
        <v>41755.117581018516</v>
      </c>
    </row>
    <row r="386" spans="1:23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 s="9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t="s">
        <v>8219</v>
      </c>
      <c r="T386" s="16">
        <f t="shared" si="35"/>
        <v>42010.781793981485</v>
      </c>
      <c r="U386" s="16">
        <f t="shared" si="34"/>
        <v>41980.781793981485</v>
      </c>
      <c r="V386" s="17">
        <v>41980.781793981485</v>
      </c>
      <c r="W386" s="18">
        <v>41980.781793981485</v>
      </c>
    </row>
    <row r="387" spans="1:23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</f>
        <v>1.05982</v>
      </c>
      <c r="P387" s="9">
        <f t="shared" ref="P387:P450" si="37">IF(ISERROR(E387/L387),0,(E387/L387))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t="s">
        <v>8219</v>
      </c>
      <c r="T387" s="16">
        <f t="shared" si="35"/>
        <v>41964.626168981486</v>
      </c>
      <c r="U387" s="16">
        <f t="shared" ref="U387:U450" si="40">(((J387/60)/60)/24)+DATE(1970,1,1)</f>
        <v>41934.584502314814</v>
      </c>
      <c r="V387" s="17">
        <v>41934.584502314814</v>
      </c>
      <c r="W387" s="18">
        <v>41934.584502314814</v>
      </c>
    </row>
    <row r="388" spans="1:23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9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t="s">
        <v>8219</v>
      </c>
      <c r="T388" s="16">
        <f t="shared" ref="T388:T451" si="41">(((I388/60)/60)/24)+DATE(1970,1,1)</f>
        <v>42226.951284722221</v>
      </c>
      <c r="U388" s="16">
        <f t="shared" si="40"/>
        <v>42211.951284722221</v>
      </c>
      <c r="V388" s="17">
        <v>42211.951284722221</v>
      </c>
      <c r="W388" s="18">
        <v>42211.951284722221</v>
      </c>
    </row>
    <row r="389" spans="1:23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t="s">
        <v>8219</v>
      </c>
      <c r="T389" s="16">
        <f t="shared" si="41"/>
        <v>42231.25</v>
      </c>
      <c r="U389" s="16">
        <f t="shared" si="40"/>
        <v>42200.67659722222</v>
      </c>
      <c r="V389" s="17">
        <v>42200.67659722222</v>
      </c>
      <c r="W389" s="18">
        <v>42200.67659722222</v>
      </c>
    </row>
    <row r="390" spans="1:23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9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t="s">
        <v>8219</v>
      </c>
      <c r="T390" s="16">
        <f t="shared" si="41"/>
        <v>42579.076157407413</v>
      </c>
      <c r="U390" s="16">
        <f t="shared" si="40"/>
        <v>42549.076157407413</v>
      </c>
      <c r="V390" s="17">
        <v>42549.076157407413</v>
      </c>
      <c r="W390" s="18">
        <v>42549.076157407413</v>
      </c>
    </row>
    <row r="391" spans="1:23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9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t="s">
        <v>8219</v>
      </c>
      <c r="T391" s="16">
        <f t="shared" si="41"/>
        <v>41705.957638888889</v>
      </c>
      <c r="U391" s="16">
        <f t="shared" si="40"/>
        <v>41674.063078703701</v>
      </c>
      <c r="V391" s="17">
        <v>41674.063078703701</v>
      </c>
      <c r="W391" s="18">
        <v>41674.063078703701</v>
      </c>
    </row>
    <row r="392" spans="1:23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9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t="s">
        <v>8219</v>
      </c>
      <c r="T392" s="16">
        <f t="shared" si="41"/>
        <v>42132.036712962959</v>
      </c>
      <c r="U392" s="16">
        <f t="shared" si="40"/>
        <v>42112.036712962959</v>
      </c>
      <c r="V392" s="17">
        <v>42112.036712962959</v>
      </c>
      <c r="W392" s="18">
        <v>42112.036712962959</v>
      </c>
    </row>
    <row r="393" spans="1:23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9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t="s">
        <v>8219</v>
      </c>
      <c r="T393" s="16">
        <f t="shared" si="41"/>
        <v>40895.040972222225</v>
      </c>
      <c r="U393" s="16">
        <f t="shared" si="40"/>
        <v>40865.042256944449</v>
      </c>
      <c r="V393" s="17">
        <v>40865.042256944449</v>
      </c>
      <c r="W393" s="18">
        <v>40865.042256944449</v>
      </c>
    </row>
    <row r="394" spans="1:23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9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t="s">
        <v>8219</v>
      </c>
      <c r="T394" s="16">
        <f t="shared" si="41"/>
        <v>40794.125</v>
      </c>
      <c r="U394" s="16">
        <f t="shared" si="40"/>
        <v>40763.717256944445</v>
      </c>
      <c r="V394" s="17">
        <v>40763.717256944445</v>
      </c>
      <c r="W394" s="18">
        <v>40763.717256944445</v>
      </c>
    </row>
    <row r="395" spans="1:23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9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t="s">
        <v>8219</v>
      </c>
      <c r="T395" s="16">
        <f t="shared" si="41"/>
        <v>41557.708935185183</v>
      </c>
      <c r="U395" s="16">
        <f t="shared" si="40"/>
        <v>41526.708935185183</v>
      </c>
      <c r="V395" s="17">
        <v>41526.708935185183</v>
      </c>
      <c r="W395" s="18">
        <v>41526.708935185183</v>
      </c>
    </row>
    <row r="396" spans="1:23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9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t="s">
        <v>8219</v>
      </c>
      <c r="T396" s="16">
        <f t="shared" si="41"/>
        <v>42477.776412037041</v>
      </c>
      <c r="U396" s="16">
        <f t="shared" si="40"/>
        <v>42417.818078703705</v>
      </c>
      <c r="V396" s="17">
        <v>42417.818078703705</v>
      </c>
      <c r="W396" s="18">
        <v>42417.818078703705</v>
      </c>
    </row>
    <row r="397" spans="1:23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9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t="s">
        <v>8219</v>
      </c>
      <c r="T397" s="16">
        <f t="shared" si="41"/>
        <v>41026.897222222222</v>
      </c>
      <c r="U397" s="16">
        <f t="shared" si="40"/>
        <v>40990.909259259257</v>
      </c>
      <c r="V397" s="17">
        <v>40990.909259259257</v>
      </c>
      <c r="W397" s="18">
        <v>40990.909259259257</v>
      </c>
    </row>
    <row r="398" spans="1:23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9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t="s">
        <v>8219</v>
      </c>
      <c r="T398" s="16">
        <f t="shared" si="41"/>
        <v>41097.564884259256</v>
      </c>
      <c r="U398" s="16">
        <f t="shared" si="40"/>
        <v>41082.564884259256</v>
      </c>
      <c r="V398" s="17">
        <v>41082.564884259256</v>
      </c>
      <c r="W398" s="18">
        <v>41082.564884259256</v>
      </c>
    </row>
    <row r="399" spans="1:23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t="s">
        <v>8219</v>
      </c>
      <c r="T399" s="16">
        <f t="shared" si="41"/>
        <v>40422.155555555553</v>
      </c>
      <c r="U399" s="16">
        <f t="shared" si="40"/>
        <v>40379.776435185187</v>
      </c>
      <c r="V399" s="17">
        <v>40379.776435185187</v>
      </c>
      <c r="W399" s="18">
        <v>40379.776435185187</v>
      </c>
    </row>
    <row r="400" spans="1:23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9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t="s">
        <v>8219</v>
      </c>
      <c r="T400" s="16">
        <f t="shared" si="41"/>
        <v>42123.793124999997</v>
      </c>
      <c r="U400" s="16">
        <f t="shared" si="40"/>
        <v>42078.793124999997</v>
      </c>
      <c r="V400" s="17">
        <v>42078.793124999997</v>
      </c>
      <c r="W400" s="18">
        <v>42078.793124999997</v>
      </c>
    </row>
    <row r="401" spans="1:23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9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t="s">
        <v>8219</v>
      </c>
      <c r="T401" s="16">
        <f t="shared" si="41"/>
        <v>42718.5</v>
      </c>
      <c r="U401" s="16">
        <f t="shared" si="40"/>
        <v>42687.875775462962</v>
      </c>
      <c r="V401" s="17">
        <v>42687.875775462962</v>
      </c>
      <c r="W401" s="18">
        <v>42687.875775462962</v>
      </c>
    </row>
    <row r="402" spans="1:23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9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t="s">
        <v>8219</v>
      </c>
      <c r="T402" s="16">
        <f t="shared" si="41"/>
        <v>41776.145833333336</v>
      </c>
      <c r="U402" s="16">
        <f t="shared" si="40"/>
        <v>41745.635960648149</v>
      </c>
      <c r="V402" s="17">
        <v>41745.635960648149</v>
      </c>
      <c r="W402" s="18">
        <v>41745.635960648149</v>
      </c>
    </row>
    <row r="403" spans="1:23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9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t="s">
        <v>8219</v>
      </c>
      <c r="T403" s="16">
        <f t="shared" si="41"/>
        <v>40762.842245370368</v>
      </c>
      <c r="U403" s="16">
        <f t="shared" si="40"/>
        <v>40732.842245370368</v>
      </c>
      <c r="V403" s="17">
        <v>40732.842245370368</v>
      </c>
      <c r="W403" s="18">
        <v>40732.842245370368</v>
      </c>
    </row>
    <row r="404" spans="1:23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9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t="s">
        <v>8219</v>
      </c>
      <c r="T404" s="16">
        <f t="shared" si="41"/>
        <v>42313.58121527778</v>
      </c>
      <c r="U404" s="16">
        <f t="shared" si="40"/>
        <v>42292.539548611108</v>
      </c>
      <c r="V404" s="17">
        <v>42292.539548611108</v>
      </c>
      <c r="W404" s="18">
        <v>42292.539548611108</v>
      </c>
    </row>
    <row r="405" spans="1:23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9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t="s">
        <v>8219</v>
      </c>
      <c r="T405" s="16">
        <f t="shared" si="41"/>
        <v>40765.297222222223</v>
      </c>
      <c r="U405" s="16">
        <f t="shared" si="40"/>
        <v>40718.310659722221</v>
      </c>
      <c r="V405" s="17">
        <v>40718.310659722221</v>
      </c>
      <c r="W405" s="18">
        <v>40718.310659722221</v>
      </c>
    </row>
    <row r="406" spans="1:23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9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t="s">
        <v>8219</v>
      </c>
      <c r="T406" s="16">
        <f t="shared" si="41"/>
        <v>41675.961111111108</v>
      </c>
      <c r="U406" s="16">
        <f t="shared" si="40"/>
        <v>41646.628032407411</v>
      </c>
      <c r="V406" s="17">
        <v>41646.628032407411</v>
      </c>
      <c r="W406" s="18">
        <v>41646.628032407411</v>
      </c>
    </row>
    <row r="407" spans="1:23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9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t="s">
        <v>8219</v>
      </c>
      <c r="T407" s="16">
        <f t="shared" si="41"/>
        <v>41704.08494212963</v>
      </c>
      <c r="U407" s="16">
        <f t="shared" si="40"/>
        <v>41674.08494212963</v>
      </c>
      <c r="V407" s="17">
        <v>41674.08494212963</v>
      </c>
      <c r="W407" s="18">
        <v>41674.08494212963</v>
      </c>
    </row>
    <row r="408" spans="1:23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9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t="s">
        <v>8219</v>
      </c>
      <c r="T408" s="16">
        <f t="shared" si="41"/>
        <v>40672.249305555553</v>
      </c>
      <c r="U408" s="16">
        <f t="shared" si="40"/>
        <v>40638.162465277775</v>
      </c>
      <c r="V408" s="17">
        <v>40638.162465277775</v>
      </c>
      <c r="W408" s="18">
        <v>40638.162465277775</v>
      </c>
    </row>
    <row r="409" spans="1:23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t="s">
        <v>8219</v>
      </c>
      <c r="T409" s="16">
        <f t="shared" si="41"/>
        <v>40866.912615740745</v>
      </c>
      <c r="U409" s="16">
        <f t="shared" si="40"/>
        <v>40806.870949074073</v>
      </c>
      <c r="V409" s="17">
        <v>40806.870949074073</v>
      </c>
      <c r="W409" s="18">
        <v>40806.870949074073</v>
      </c>
    </row>
    <row r="410" spans="1:23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9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t="s">
        <v>8219</v>
      </c>
      <c r="T410" s="16">
        <f t="shared" si="41"/>
        <v>41583.777662037035</v>
      </c>
      <c r="U410" s="16">
        <f t="shared" si="40"/>
        <v>41543.735995370371</v>
      </c>
      <c r="V410" s="17">
        <v>41543.735995370371</v>
      </c>
      <c r="W410" s="18">
        <v>41543.735995370371</v>
      </c>
    </row>
    <row r="411" spans="1:23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9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t="s">
        <v>8219</v>
      </c>
      <c r="T411" s="16">
        <f t="shared" si="41"/>
        <v>42573.862777777773</v>
      </c>
      <c r="U411" s="16">
        <f t="shared" si="40"/>
        <v>42543.862777777773</v>
      </c>
      <c r="V411" s="17">
        <v>42543.862777777773</v>
      </c>
      <c r="W411" s="18">
        <v>42543.862777777773</v>
      </c>
    </row>
    <row r="412" spans="1:23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9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t="s">
        <v>8219</v>
      </c>
      <c r="T412" s="16">
        <f t="shared" si="41"/>
        <v>42173.981446759266</v>
      </c>
      <c r="U412" s="16">
        <f t="shared" si="40"/>
        <v>42113.981446759266</v>
      </c>
      <c r="V412" s="17">
        <v>42113.981446759266</v>
      </c>
      <c r="W412" s="18">
        <v>42113.981446759266</v>
      </c>
    </row>
    <row r="413" spans="1:23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9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t="s">
        <v>8219</v>
      </c>
      <c r="T413" s="16">
        <f t="shared" si="41"/>
        <v>41630.208333333336</v>
      </c>
      <c r="U413" s="16">
        <f t="shared" si="40"/>
        <v>41598.17597222222</v>
      </c>
      <c r="V413" s="17">
        <v>41598.17597222222</v>
      </c>
      <c r="W413" s="18">
        <v>41598.17597222222</v>
      </c>
    </row>
    <row r="414" spans="1:23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9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t="s">
        <v>8219</v>
      </c>
      <c r="T414" s="16">
        <f t="shared" si="41"/>
        <v>41115.742800925924</v>
      </c>
      <c r="U414" s="16">
        <f t="shared" si="40"/>
        <v>41099.742800925924</v>
      </c>
      <c r="V414" s="17">
        <v>41099.742800925924</v>
      </c>
      <c r="W414" s="18">
        <v>41099.742800925924</v>
      </c>
    </row>
    <row r="415" spans="1:23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9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t="s">
        <v>8219</v>
      </c>
      <c r="T415" s="16">
        <f t="shared" si="41"/>
        <v>41109.877442129626</v>
      </c>
      <c r="U415" s="16">
        <f t="shared" si="40"/>
        <v>41079.877442129626</v>
      </c>
      <c r="V415" s="17">
        <v>41079.877442129626</v>
      </c>
      <c r="W415" s="18">
        <v>41079.877442129626</v>
      </c>
    </row>
    <row r="416" spans="1:23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9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t="s">
        <v>8219</v>
      </c>
      <c r="T416" s="16">
        <f t="shared" si="41"/>
        <v>41559.063252314816</v>
      </c>
      <c r="U416" s="16">
        <f t="shared" si="40"/>
        <v>41529.063252314816</v>
      </c>
      <c r="V416" s="17">
        <v>41529.063252314816</v>
      </c>
      <c r="W416" s="18">
        <v>41529.063252314816</v>
      </c>
    </row>
    <row r="417" spans="1:23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9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t="s">
        <v>8219</v>
      </c>
      <c r="T417" s="16">
        <f t="shared" si="41"/>
        <v>41929.5</v>
      </c>
      <c r="U417" s="16">
        <f t="shared" si="40"/>
        <v>41904.851875</v>
      </c>
      <c r="V417" s="17">
        <v>41904.851875</v>
      </c>
      <c r="W417" s="18">
        <v>41904.851875</v>
      </c>
    </row>
    <row r="418" spans="1:23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9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t="s">
        <v>8219</v>
      </c>
      <c r="T418" s="16">
        <f t="shared" si="41"/>
        <v>41678.396192129629</v>
      </c>
      <c r="U418" s="16">
        <f t="shared" si="40"/>
        <v>41648.396192129629</v>
      </c>
      <c r="V418" s="17">
        <v>41648.396192129629</v>
      </c>
      <c r="W418" s="18">
        <v>41648.396192129629</v>
      </c>
    </row>
    <row r="419" spans="1:23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t="s">
        <v>8219</v>
      </c>
      <c r="T419" s="16">
        <f t="shared" si="41"/>
        <v>41372.189583333333</v>
      </c>
      <c r="U419" s="16">
        <f t="shared" si="40"/>
        <v>41360.970601851855</v>
      </c>
      <c r="V419" s="17">
        <v>41360.970601851855</v>
      </c>
      <c r="W419" s="18">
        <v>41360.970601851855</v>
      </c>
    </row>
    <row r="420" spans="1:23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9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t="s">
        <v>8219</v>
      </c>
      <c r="T420" s="16">
        <f t="shared" si="41"/>
        <v>42208.282372685186</v>
      </c>
      <c r="U420" s="16">
        <f t="shared" si="40"/>
        <v>42178.282372685186</v>
      </c>
      <c r="V420" s="17">
        <v>42178.282372685186</v>
      </c>
      <c r="W420" s="18">
        <v>42178.282372685186</v>
      </c>
    </row>
    <row r="421" spans="1:23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9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t="s">
        <v>8219</v>
      </c>
      <c r="T421" s="16">
        <f t="shared" si="41"/>
        <v>41454.842442129629</v>
      </c>
      <c r="U421" s="16">
        <f t="shared" si="40"/>
        <v>41394.842442129629</v>
      </c>
      <c r="V421" s="17">
        <v>41394.842442129629</v>
      </c>
      <c r="W421" s="18">
        <v>41394.842442129629</v>
      </c>
    </row>
    <row r="422" spans="1:23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9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t="s">
        <v>8221</v>
      </c>
      <c r="T422" s="16">
        <f t="shared" si="41"/>
        <v>41712.194803240738</v>
      </c>
      <c r="U422" s="16">
        <f t="shared" si="40"/>
        <v>41682.23646990741</v>
      </c>
      <c r="V422" s="17">
        <v>41682.23646990741</v>
      </c>
      <c r="W422" s="18">
        <v>41682.23646990741</v>
      </c>
    </row>
    <row r="423" spans="1:23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9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t="s">
        <v>8221</v>
      </c>
      <c r="T423" s="16">
        <f t="shared" si="41"/>
        <v>42237.491388888884</v>
      </c>
      <c r="U423" s="16">
        <f t="shared" si="40"/>
        <v>42177.491388888884</v>
      </c>
      <c r="V423" s="17">
        <v>42177.491388888884</v>
      </c>
      <c r="W423" s="18">
        <v>42177.491388888884</v>
      </c>
    </row>
    <row r="424" spans="1:23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9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t="s">
        <v>8221</v>
      </c>
      <c r="T424" s="16">
        <f t="shared" si="41"/>
        <v>41893.260381944441</v>
      </c>
      <c r="U424" s="16">
        <f t="shared" si="40"/>
        <v>41863.260381944441</v>
      </c>
      <c r="V424" s="17">
        <v>41863.260381944441</v>
      </c>
      <c r="W424" s="18">
        <v>41863.260381944441</v>
      </c>
    </row>
    <row r="425" spans="1:23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9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t="s">
        <v>8221</v>
      </c>
      <c r="T425" s="16">
        <f t="shared" si="41"/>
        <v>41430.92627314815</v>
      </c>
      <c r="U425" s="16">
        <f t="shared" si="40"/>
        <v>41400.92627314815</v>
      </c>
      <c r="V425" s="17">
        <v>41400.92627314815</v>
      </c>
      <c r="W425" s="18">
        <v>41400.92627314815</v>
      </c>
    </row>
    <row r="426" spans="1:23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9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t="s">
        <v>8221</v>
      </c>
      <c r="T426" s="16">
        <f t="shared" si="41"/>
        <v>40994.334479166668</v>
      </c>
      <c r="U426" s="16">
        <f t="shared" si="40"/>
        <v>40934.376145833332</v>
      </c>
      <c r="V426" s="17">
        <v>40934.376145833332</v>
      </c>
      <c r="W426" s="18">
        <v>40934.376145833332</v>
      </c>
    </row>
    <row r="427" spans="1:23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9">
        <f t="shared" si="37"/>
        <v>3</v>
      </c>
      <c r="Q427" t="str">
        <f t="shared" si="38"/>
        <v>film &amp; video</v>
      </c>
      <c r="R427" t="str">
        <f t="shared" si="39"/>
        <v>animation</v>
      </c>
      <c r="S427" t="s">
        <v>8221</v>
      </c>
      <c r="T427" s="16">
        <f t="shared" si="41"/>
        <v>42335.902824074074</v>
      </c>
      <c r="U427" s="16">
        <f t="shared" si="40"/>
        <v>42275.861157407402</v>
      </c>
      <c r="V427" s="17">
        <v>42275.861157407402</v>
      </c>
      <c r="W427" s="18">
        <v>42275.861157407402</v>
      </c>
    </row>
    <row r="428" spans="1:23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9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t="s">
        <v>8221</v>
      </c>
      <c r="T428" s="16">
        <f t="shared" si="41"/>
        <v>42430.711967592593</v>
      </c>
      <c r="U428" s="16">
        <f t="shared" si="40"/>
        <v>42400.711967592593</v>
      </c>
      <c r="V428" s="17">
        <v>42400.711967592593</v>
      </c>
      <c r="W428" s="18">
        <v>42400.711967592593</v>
      </c>
    </row>
    <row r="429" spans="1:23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9">
        <f t="shared" si="37"/>
        <v>0</v>
      </c>
      <c r="Q429" t="str">
        <f t="shared" si="38"/>
        <v>film &amp; video</v>
      </c>
      <c r="R429" t="str">
        <f t="shared" si="39"/>
        <v>animation</v>
      </c>
      <c r="S429" t="s">
        <v>8221</v>
      </c>
      <c r="T429" s="16">
        <f t="shared" si="41"/>
        <v>42299.790972222225</v>
      </c>
      <c r="U429" s="16">
        <f t="shared" si="40"/>
        <v>42285.909027777772</v>
      </c>
      <c r="V429" s="17">
        <v>42285.909027777772</v>
      </c>
      <c r="W429" s="18">
        <v>42285.909027777772</v>
      </c>
    </row>
    <row r="430" spans="1:23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9">
        <f t="shared" si="37"/>
        <v>52</v>
      </c>
      <c r="Q430" t="str">
        <f t="shared" si="38"/>
        <v>film &amp; video</v>
      </c>
      <c r="R430" t="str">
        <f t="shared" si="39"/>
        <v>animation</v>
      </c>
      <c r="S430" t="s">
        <v>8221</v>
      </c>
      <c r="T430" s="16">
        <f t="shared" si="41"/>
        <v>41806.916666666664</v>
      </c>
      <c r="U430" s="16">
        <f t="shared" si="40"/>
        <v>41778.766724537039</v>
      </c>
      <c r="V430" s="17">
        <v>41778.766724537039</v>
      </c>
      <c r="W430" s="18">
        <v>41778.766724537039</v>
      </c>
    </row>
    <row r="431" spans="1:23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9">
        <f t="shared" si="37"/>
        <v>0</v>
      </c>
      <c r="Q431" t="str">
        <f t="shared" si="38"/>
        <v>film &amp; video</v>
      </c>
      <c r="R431" t="str">
        <f t="shared" si="39"/>
        <v>animation</v>
      </c>
      <c r="S431" t="s">
        <v>8221</v>
      </c>
      <c r="T431" s="16">
        <f t="shared" si="41"/>
        <v>40144.207638888889</v>
      </c>
      <c r="U431" s="16">
        <f t="shared" si="40"/>
        <v>40070.901412037041</v>
      </c>
      <c r="V431" s="17">
        <v>40070.901412037041</v>
      </c>
      <c r="W431" s="18">
        <v>40070.901412037041</v>
      </c>
    </row>
    <row r="432" spans="1:23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9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t="s">
        <v>8221</v>
      </c>
      <c r="T432" s="16">
        <f t="shared" si="41"/>
        <v>41528.107256944444</v>
      </c>
      <c r="U432" s="16">
        <f t="shared" si="40"/>
        <v>41513.107256944444</v>
      </c>
      <c r="V432" s="17">
        <v>41513.107256944444</v>
      </c>
      <c r="W432" s="18">
        <v>41513.107256944444</v>
      </c>
    </row>
    <row r="433" spans="1:23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9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t="s">
        <v>8221</v>
      </c>
      <c r="T433" s="16">
        <f t="shared" si="41"/>
        <v>42556.871331018512</v>
      </c>
      <c r="U433" s="16">
        <f t="shared" si="40"/>
        <v>42526.871331018512</v>
      </c>
      <c r="V433" s="17">
        <v>42526.871331018512</v>
      </c>
      <c r="W433" s="18">
        <v>42526.871331018512</v>
      </c>
    </row>
    <row r="434" spans="1:23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9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t="s">
        <v>8221</v>
      </c>
      <c r="T434" s="16">
        <f t="shared" si="41"/>
        <v>42298.726631944446</v>
      </c>
      <c r="U434" s="16">
        <f t="shared" si="40"/>
        <v>42238.726631944446</v>
      </c>
      <c r="V434" s="17">
        <v>42238.726631944446</v>
      </c>
      <c r="W434" s="18">
        <v>42238.726631944446</v>
      </c>
    </row>
    <row r="435" spans="1:23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9">
        <f t="shared" si="37"/>
        <v>0</v>
      </c>
      <c r="Q435" t="str">
        <f t="shared" si="38"/>
        <v>film &amp; video</v>
      </c>
      <c r="R435" t="str">
        <f t="shared" si="39"/>
        <v>animation</v>
      </c>
      <c r="S435" t="s">
        <v>8221</v>
      </c>
      <c r="T435" s="16">
        <f t="shared" si="41"/>
        <v>42288.629884259266</v>
      </c>
      <c r="U435" s="16">
        <f t="shared" si="40"/>
        <v>42228.629884259266</v>
      </c>
      <c r="V435" s="17">
        <v>42228.629884259266</v>
      </c>
      <c r="W435" s="18">
        <v>42228.629884259266</v>
      </c>
    </row>
    <row r="436" spans="1:23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9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t="s">
        <v>8221</v>
      </c>
      <c r="T436" s="16">
        <f t="shared" si="41"/>
        <v>41609.876180555555</v>
      </c>
      <c r="U436" s="16">
        <f t="shared" si="40"/>
        <v>41576.834513888891</v>
      </c>
      <c r="V436" s="17">
        <v>41576.834513888891</v>
      </c>
      <c r="W436" s="18">
        <v>41576.834513888891</v>
      </c>
    </row>
    <row r="437" spans="1:23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9">
        <f t="shared" si="37"/>
        <v>1</v>
      </c>
      <c r="Q437" t="str">
        <f t="shared" si="38"/>
        <v>film &amp; video</v>
      </c>
      <c r="R437" t="str">
        <f t="shared" si="39"/>
        <v>animation</v>
      </c>
      <c r="S437" t="s">
        <v>8221</v>
      </c>
      <c r="T437" s="16">
        <f t="shared" si="41"/>
        <v>41530.747453703705</v>
      </c>
      <c r="U437" s="16">
        <f t="shared" si="40"/>
        <v>41500.747453703705</v>
      </c>
      <c r="V437" s="17">
        <v>41500.747453703705</v>
      </c>
      <c r="W437" s="18">
        <v>41500.747453703705</v>
      </c>
    </row>
    <row r="438" spans="1:23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9">
        <f t="shared" si="37"/>
        <v>0</v>
      </c>
      <c r="Q438" t="str">
        <f t="shared" si="38"/>
        <v>film &amp; video</v>
      </c>
      <c r="R438" t="str">
        <f t="shared" si="39"/>
        <v>animation</v>
      </c>
      <c r="S438" t="s">
        <v>8221</v>
      </c>
      <c r="T438" s="16">
        <f t="shared" si="41"/>
        <v>41486.36241898148</v>
      </c>
      <c r="U438" s="16">
        <f t="shared" si="40"/>
        <v>41456.36241898148</v>
      </c>
      <c r="V438" s="17">
        <v>41456.36241898148</v>
      </c>
      <c r="W438" s="18">
        <v>41456.36241898148</v>
      </c>
    </row>
    <row r="439" spans="1:23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9">
        <f t="shared" si="37"/>
        <v>0</v>
      </c>
      <c r="Q439" t="str">
        <f t="shared" si="38"/>
        <v>film &amp; video</v>
      </c>
      <c r="R439" t="str">
        <f t="shared" si="39"/>
        <v>animation</v>
      </c>
      <c r="S439" t="s">
        <v>8221</v>
      </c>
      <c r="T439" s="16">
        <f t="shared" si="41"/>
        <v>42651.31858796296</v>
      </c>
      <c r="U439" s="16">
        <f t="shared" si="40"/>
        <v>42591.31858796296</v>
      </c>
      <c r="V439" s="17">
        <v>42591.31858796296</v>
      </c>
      <c r="W439" s="18">
        <v>42591.31858796296</v>
      </c>
    </row>
    <row r="440" spans="1:23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9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t="s">
        <v>8221</v>
      </c>
      <c r="T440" s="16">
        <f t="shared" si="41"/>
        <v>42326.302754629629</v>
      </c>
      <c r="U440" s="16">
        <f t="shared" si="40"/>
        <v>42296.261087962965</v>
      </c>
      <c r="V440" s="17">
        <v>42296.261087962965</v>
      </c>
      <c r="W440" s="18">
        <v>42296.261087962965</v>
      </c>
    </row>
    <row r="441" spans="1:23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9">
        <f t="shared" si="37"/>
        <v>0</v>
      </c>
      <c r="Q441" t="str">
        <f t="shared" si="38"/>
        <v>film &amp; video</v>
      </c>
      <c r="R441" t="str">
        <f t="shared" si="39"/>
        <v>animation</v>
      </c>
      <c r="S441" t="s">
        <v>8221</v>
      </c>
      <c r="T441" s="16">
        <f t="shared" si="41"/>
        <v>41929.761782407404</v>
      </c>
      <c r="U441" s="16">
        <f t="shared" si="40"/>
        <v>41919.761782407404</v>
      </c>
      <c r="V441" s="17">
        <v>41919.761782407404</v>
      </c>
      <c r="W441" s="18">
        <v>41919.761782407404</v>
      </c>
    </row>
    <row r="442" spans="1:23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9">
        <f t="shared" si="37"/>
        <v>5</v>
      </c>
      <c r="Q442" t="str">
        <f t="shared" si="38"/>
        <v>film &amp; video</v>
      </c>
      <c r="R442" t="str">
        <f t="shared" si="39"/>
        <v>animation</v>
      </c>
      <c r="S442" t="s">
        <v>8221</v>
      </c>
      <c r="T442" s="16">
        <f t="shared" si="41"/>
        <v>42453.943900462968</v>
      </c>
      <c r="U442" s="16">
        <f t="shared" si="40"/>
        <v>42423.985567129625</v>
      </c>
      <c r="V442" s="17">
        <v>42423.985567129625</v>
      </c>
      <c r="W442" s="18">
        <v>42423.985567129625</v>
      </c>
    </row>
    <row r="443" spans="1:23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9">
        <f t="shared" si="37"/>
        <v>0</v>
      </c>
      <c r="Q443" t="str">
        <f t="shared" si="38"/>
        <v>film &amp; video</v>
      </c>
      <c r="R443" t="str">
        <f t="shared" si="39"/>
        <v>animation</v>
      </c>
      <c r="S443" t="s">
        <v>8221</v>
      </c>
      <c r="T443" s="16">
        <f t="shared" si="41"/>
        <v>41580.793935185182</v>
      </c>
      <c r="U443" s="16">
        <f t="shared" si="40"/>
        <v>41550.793935185182</v>
      </c>
      <c r="V443" s="17">
        <v>41550.793935185182</v>
      </c>
      <c r="W443" s="18">
        <v>41550.793935185182</v>
      </c>
    </row>
    <row r="444" spans="1:23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9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t="s">
        <v>8221</v>
      </c>
      <c r="T444" s="16">
        <f t="shared" si="41"/>
        <v>42054.888692129629</v>
      </c>
      <c r="U444" s="16">
        <f t="shared" si="40"/>
        <v>42024.888692129629</v>
      </c>
      <c r="V444" s="17">
        <v>42024.888692129629</v>
      </c>
      <c r="W444" s="18">
        <v>42024.888692129629</v>
      </c>
    </row>
    <row r="445" spans="1:23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9">
        <f t="shared" si="37"/>
        <v>5</v>
      </c>
      <c r="Q445" t="str">
        <f t="shared" si="38"/>
        <v>film &amp; video</v>
      </c>
      <c r="R445" t="str">
        <f t="shared" si="39"/>
        <v>animation</v>
      </c>
      <c r="S445" t="s">
        <v>8221</v>
      </c>
      <c r="T445" s="16">
        <f t="shared" si="41"/>
        <v>41680.015057870369</v>
      </c>
      <c r="U445" s="16">
        <f t="shared" si="40"/>
        <v>41650.015057870369</v>
      </c>
      <c r="V445" s="17">
        <v>41650.015057870369</v>
      </c>
      <c r="W445" s="18">
        <v>41650.015057870369</v>
      </c>
    </row>
    <row r="446" spans="1:23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9">
        <f t="shared" si="37"/>
        <v>50</v>
      </c>
      <c r="Q446" t="str">
        <f t="shared" si="38"/>
        <v>film &amp; video</v>
      </c>
      <c r="R446" t="str">
        <f t="shared" si="39"/>
        <v>animation</v>
      </c>
      <c r="S446" t="s">
        <v>8221</v>
      </c>
      <c r="T446" s="16">
        <f t="shared" si="41"/>
        <v>40954.906956018516</v>
      </c>
      <c r="U446" s="16">
        <f t="shared" si="40"/>
        <v>40894.906956018516</v>
      </c>
      <c r="V446" s="17">
        <v>40894.906956018516</v>
      </c>
      <c r="W446" s="18">
        <v>40894.906956018516</v>
      </c>
    </row>
    <row r="447" spans="1:23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9">
        <f t="shared" si="37"/>
        <v>1</v>
      </c>
      <c r="Q447" t="str">
        <f t="shared" si="38"/>
        <v>film &amp; video</v>
      </c>
      <c r="R447" t="str">
        <f t="shared" si="39"/>
        <v>animation</v>
      </c>
      <c r="S447" t="s">
        <v>8221</v>
      </c>
      <c r="T447" s="16">
        <f t="shared" si="41"/>
        <v>42145.335358796292</v>
      </c>
      <c r="U447" s="16">
        <f t="shared" si="40"/>
        <v>42130.335358796292</v>
      </c>
      <c r="V447" s="17">
        <v>42130.335358796292</v>
      </c>
      <c r="W447" s="18">
        <v>42130.335358796292</v>
      </c>
    </row>
    <row r="448" spans="1:23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9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t="s">
        <v>8221</v>
      </c>
      <c r="T448" s="16">
        <f t="shared" si="41"/>
        <v>42067.083564814813</v>
      </c>
      <c r="U448" s="16">
        <f t="shared" si="40"/>
        <v>42037.083564814813</v>
      </c>
      <c r="V448" s="17">
        <v>42037.083564814813</v>
      </c>
      <c r="W448" s="18">
        <v>42037.083564814813</v>
      </c>
    </row>
    <row r="449" spans="1:23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9">
        <f t="shared" si="37"/>
        <v>5</v>
      </c>
      <c r="Q449" t="str">
        <f t="shared" si="38"/>
        <v>film &amp; video</v>
      </c>
      <c r="R449" t="str">
        <f t="shared" si="39"/>
        <v>animation</v>
      </c>
      <c r="S449" t="s">
        <v>8221</v>
      </c>
      <c r="T449" s="16">
        <f t="shared" si="41"/>
        <v>41356.513460648144</v>
      </c>
      <c r="U449" s="16">
        <f t="shared" si="40"/>
        <v>41331.555127314816</v>
      </c>
      <c r="V449" s="17">
        <v>41331.555127314816</v>
      </c>
      <c r="W449" s="18">
        <v>41331.555127314816</v>
      </c>
    </row>
    <row r="450" spans="1:23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 s="9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t="s">
        <v>8221</v>
      </c>
      <c r="T450" s="16">
        <f t="shared" si="41"/>
        <v>41773.758043981477</v>
      </c>
      <c r="U450" s="16">
        <f t="shared" si="40"/>
        <v>41753.758043981477</v>
      </c>
      <c r="V450" s="17">
        <v>41753.758043981477</v>
      </c>
      <c r="W450" s="18">
        <v>41753.758043981477</v>
      </c>
    </row>
    <row r="451" spans="1:23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</f>
        <v>2.2499999999999999E-2</v>
      </c>
      <c r="P451" s="9">
        <f t="shared" ref="P451:P514" si="43">IF(ISERROR(E451/L451),0,(E451/L451))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t="s">
        <v>8221</v>
      </c>
      <c r="T451" s="16">
        <f t="shared" si="41"/>
        <v>41564.568113425928</v>
      </c>
      <c r="U451" s="16">
        <f t="shared" ref="U451:U514" si="46">(((J451/60)/60)/24)+DATE(1970,1,1)</f>
        <v>41534.568113425928</v>
      </c>
      <c r="V451" s="17">
        <v>41534.568113425928</v>
      </c>
      <c r="W451" s="18">
        <v>41534.568113425928</v>
      </c>
    </row>
    <row r="452" spans="1:23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9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t="s">
        <v>8221</v>
      </c>
      <c r="T452" s="16">
        <f t="shared" ref="T452:T515" si="47">(((I452/60)/60)/24)+DATE(1970,1,1)</f>
        <v>41684.946759259255</v>
      </c>
      <c r="U452" s="16">
        <f t="shared" si="46"/>
        <v>41654.946759259255</v>
      </c>
      <c r="V452" s="17">
        <v>41654.946759259255</v>
      </c>
      <c r="W452" s="18">
        <v>41654.946759259255</v>
      </c>
    </row>
    <row r="453" spans="1:23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9">
        <f t="shared" si="43"/>
        <v>0</v>
      </c>
      <c r="Q453" t="str">
        <f t="shared" si="44"/>
        <v>film &amp; video</v>
      </c>
      <c r="R453" t="str">
        <f t="shared" si="45"/>
        <v>animation</v>
      </c>
      <c r="S453" t="s">
        <v>8221</v>
      </c>
      <c r="T453" s="16">
        <f t="shared" si="47"/>
        <v>41664.715173611112</v>
      </c>
      <c r="U453" s="16">
        <f t="shared" si="46"/>
        <v>41634.715173611112</v>
      </c>
      <c r="V453" s="17">
        <v>41634.715173611112</v>
      </c>
      <c r="W453" s="18">
        <v>41634.715173611112</v>
      </c>
    </row>
    <row r="454" spans="1:23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9">
        <f t="shared" si="43"/>
        <v>40</v>
      </c>
      <c r="Q454" t="str">
        <f t="shared" si="44"/>
        <v>film &amp; video</v>
      </c>
      <c r="R454" t="str">
        <f t="shared" si="45"/>
        <v>animation</v>
      </c>
      <c r="S454" t="s">
        <v>8221</v>
      </c>
      <c r="T454" s="16">
        <f t="shared" si="47"/>
        <v>42137.703877314809</v>
      </c>
      <c r="U454" s="16">
        <f t="shared" si="46"/>
        <v>42107.703877314809</v>
      </c>
      <c r="V454" s="17">
        <v>42107.703877314809</v>
      </c>
      <c r="W454" s="18">
        <v>42107.703877314809</v>
      </c>
    </row>
    <row r="455" spans="1:23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9">
        <f t="shared" si="43"/>
        <v>13</v>
      </c>
      <c r="Q455" t="str">
        <f t="shared" si="44"/>
        <v>film &amp; video</v>
      </c>
      <c r="R455" t="str">
        <f t="shared" si="45"/>
        <v>animation</v>
      </c>
      <c r="S455" t="s">
        <v>8221</v>
      </c>
      <c r="T455" s="16">
        <f t="shared" si="47"/>
        <v>42054.824988425928</v>
      </c>
      <c r="U455" s="16">
        <f t="shared" si="46"/>
        <v>42038.824988425928</v>
      </c>
      <c r="V455" s="17">
        <v>42038.824988425928</v>
      </c>
      <c r="W455" s="18">
        <v>42038.824988425928</v>
      </c>
    </row>
    <row r="456" spans="1:23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9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t="s">
        <v>8221</v>
      </c>
      <c r="T456" s="16">
        <f t="shared" si="47"/>
        <v>41969.551388888889</v>
      </c>
      <c r="U456" s="16">
        <f t="shared" si="46"/>
        <v>41938.717256944445</v>
      </c>
      <c r="V456" s="17">
        <v>41938.717256944445</v>
      </c>
      <c r="W456" s="18">
        <v>41938.717256944445</v>
      </c>
    </row>
    <row r="457" spans="1:23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9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t="s">
        <v>8221</v>
      </c>
      <c r="T457" s="16">
        <f t="shared" si="47"/>
        <v>41016.021527777775</v>
      </c>
      <c r="U457" s="16">
        <f t="shared" si="46"/>
        <v>40971.002569444441</v>
      </c>
      <c r="V457" s="17">
        <v>40971.002569444441</v>
      </c>
      <c r="W457" s="18">
        <v>40971.002569444441</v>
      </c>
    </row>
    <row r="458" spans="1:23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9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t="s">
        <v>8221</v>
      </c>
      <c r="T458" s="16">
        <f t="shared" si="47"/>
        <v>41569.165972222225</v>
      </c>
      <c r="U458" s="16">
        <f t="shared" si="46"/>
        <v>41547.694456018515</v>
      </c>
      <c r="V458" s="17">
        <v>41547.694456018515</v>
      </c>
      <c r="W458" s="18">
        <v>41547.694456018515</v>
      </c>
    </row>
    <row r="459" spans="1:23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9">
        <f t="shared" si="43"/>
        <v>0</v>
      </c>
      <c r="Q459" t="str">
        <f t="shared" si="44"/>
        <v>film &amp; video</v>
      </c>
      <c r="R459" t="str">
        <f t="shared" si="45"/>
        <v>animation</v>
      </c>
      <c r="S459" t="s">
        <v>8221</v>
      </c>
      <c r="T459" s="16">
        <f t="shared" si="47"/>
        <v>41867.767500000002</v>
      </c>
      <c r="U459" s="16">
        <f t="shared" si="46"/>
        <v>41837.767500000002</v>
      </c>
      <c r="V459" s="17">
        <v>41837.767500000002</v>
      </c>
      <c r="W459" s="18">
        <v>41837.767500000002</v>
      </c>
    </row>
    <row r="460" spans="1:23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9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t="s">
        <v>8221</v>
      </c>
      <c r="T460" s="16">
        <f t="shared" si="47"/>
        <v>41408.69976851852</v>
      </c>
      <c r="U460" s="16">
        <f t="shared" si="46"/>
        <v>41378.69976851852</v>
      </c>
      <c r="V460" s="17">
        <v>41378.69976851852</v>
      </c>
      <c r="W460" s="18">
        <v>41378.69976851852</v>
      </c>
    </row>
    <row r="461" spans="1:23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9">
        <f t="shared" si="43"/>
        <v>25</v>
      </c>
      <c r="Q461" t="str">
        <f t="shared" si="44"/>
        <v>film &amp; video</v>
      </c>
      <c r="R461" t="str">
        <f t="shared" si="45"/>
        <v>animation</v>
      </c>
      <c r="S461" t="s">
        <v>8221</v>
      </c>
      <c r="T461" s="16">
        <f t="shared" si="47"/>
        <v>40860.682025462964</v>
      </c>
      <c r="U461" s="16">
        <f t="shared" si="46"/>
        <v>40800.6403587963</v>
      </c>
      <c r="V461" s="17">
        <v>40800.6403587963</v>
      </c>
      <c r="W461" s="18">
        <v>40800.6403587963</v>
      </c>
    </row>
    <row r="462" spans="1:23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9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t="s">
        <v>8221</v>
      </c>
      <c r="T462" s="16">
        <f t="shared" si="47"/>
        <v>41791.166666666664</v>
      </c>
      <c r="U462" s="16">
        <f t="shared" si="46"/>
        <v>41759.542534722219</v>
      </c>
      <c r="V462" s="17">
        <v>41759.542534722219</v>
      </c>
      <c r="W462" s="18">
        <v>41759.542534722219</v>
      </c>
    </row>
    <row r="463" spans="1:23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9">
        <f t="shared" si="43"/>
        <v>0</v>
      </c>
      <c r="Q463" t="str">
        <f t="shared" si="44"/>
        <v>film &amp; video</v>
      </c>
      <c r="R463" t="str">
        <f t="shared" si="45"/>
        <v>animation</v>
      </c>
      <c r="S463" t="s">
        <v>8221</v>
      </c>
      <c r="T463" s="16">
        <f t="shared" si="47"/>
        <v>41427.84684027778</v>
      </c>
      <c r="U463" s="16">
        <f t="shared" si="46"/>
        <v>41407.84684027778</v>
      </c>
      <c r="V463" s="17">
        <v>41407.84684027778</v>
      </c>
      <c r="W463" s="18">
        <v>41407.84684027778</v>
      </c>
    </row>
    <row r="464" spans="1:23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9">
        <f t="shared" si="43"/>
        <v>0</v>
      </c>
      <c r="Q464" t="str">
        <f t="shared" si="44"/>
        <v>film &amp; video</v>
      </c>
      <c r="R464" t="str">
        <f t="shared" si="45"/>
        <v>animation</v>
      </c>
      <c r="S464" t="s">
        <v>8221</v>
      </c>
      <c r="T464" s="16">
        <f t="shared" si="47"/>
        <v>40765.126631944448</v>
      </c>
      <c r="U464" s="16">
        <f t="shared" si="46"/>
        <v>40705.126631944448</v>
      </c>
      <c r="V464" s="17">
        <v>40705.126631944448</v>
      </c>
      <c r="W464" s="18">
        <v>40705.126631944448</v>
      </c>
    </row>
    <row r="465" spans="1:23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9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t="s">
        <v>8221</v>
      </c>
      <c r="T465" s="16">
        <f t="shared" si="47"/>
        <v>40810.710104166668</v>
      </c>
      <c r="U465" s="16">
        <f t="shared" si="46"/>
        <v>40750.710104166668</v>
      </c>
      <c r="V465" s="17">
        <v>40750.710104166668</v>
      </c>
      <c r="W465" s="18">
        <v>40750.710104166668</v>
      </c>
    </row>
    <row r="466" spans="1:23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9">
        <f t="shared" si="43"/>
        <v>1</v>
      </c>
      <c r="Q466" t="str">
        <f t="shared" si="44"/>
        <v>film &amp; video</v>
      </c>
      <c r="R466" t="str">
        <f t="shared" si="45"/>
        <v>animation</v>
      </c>
      <c r="S466" t="s">
        <v>8221</v>
      </c>
      <c r="T466" s="16">
        <f t="shared" si="47"/>
        <v>42508.848784722228</v>
      </c>
      <c r="U466" s="16">
        <f t="shared" si="46"/>
        <v>42488.848784722228</v>
      </c>
      <c r="V466" s="17">
        <v>42488.848784722228</v>
      </c>
      <c r="W466" s="18">
        <v>42488.848784722228</v>
      </c>
    </row>
    <row r="467" spans="1:23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9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t="s">
        <v>8221</v>
      </c>
      <c r="T467" s="16">
        <f t="shared" si="47"/>
        <v>41817.120069444441</v>
      </c>
      <c r="U467" s="16">
        <f t="shared" si="46"/>
        <v>41801.120069444441</v>
      </c>
      <c r="V467" s="17">
        <v>41801.120069444441</v>
      </c>
      <c r="W467" s="18">
        <v>41801.120069444441</v>
      </c>
    </row>
    <row r="468" spans="1:23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9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t="s">
        <v>8221</v>
      </c>
      <c r="T468" s="16">
        <f t="shared" si="47"/>
        <v>41159.942870370374</v>
      </c>
      <c r="U468" s="16">
        <f t="shared" si="46"/>
        <v>41129.942870370374</v>
      </c>
      <c r="V468" s="17">
        <v>41129.942870370374</v>
      </c>
      <c r="W468" s="18">
        <v>41129.942870370374</v>
      </c>
    </row>
    <row r="469" spans="1:23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t="s">
        <v>8221</v>
      </c>
      <c r="T469" s="16">
        <f t="shared" si="47"/>
        <v>41180.679791666669</v>
      </c>
      <c r="U469" s="16">
        <f t="shared" si="46"/>
        <v>41135.679791666669</v>
      </c>
      <c r="V469" s="17">
        <v>41135.679791666669</v>
      </c>
      <c r="W469" s="18">
        <v>41135.679791666669</v>
      </c>
    </row>
    <row r="470" spans="1:23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9">
        <f t="shared" si="43"/>
        <v>0</v>
      </c>
      <c r="Q470" t="str">
        <f t="shared" si="44"/>
        <v>film &amp; video</v>
      </c>
      <c r="R470" t="str">
        <f t="shared" si="45"/>
        <v>animation</v>
      </c>
      <c r="S470" t="s">
        <v>8221</v>
      </c>
      <c r="T470" s="16">
        <f t="shared" si="47"/>
        <v>41101.160474537035</v>
      </c>
      <c r="U470" s="16">
        <f t="shared" si="46"/>
        <v>41041.167627314811</v>
      </c>
      <c r="V470" s="17">
        <v>41041.167627314811</v>
      </c>
      <c r="W470" s="18">
        <v>41041.167627314811</v>
      </c>
    </row>
    <row r="471" spans="1:23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9">
        <f t="shared" si="43"/>
        <v>0</v>
      </c>
      <c r="Q471" t="str">
        <f t="shared" si="44"/>
        <v>film &amp; video</v>
      </c>
      <c r="R471" t="str">
        <f t="shared" si="45"/>
        <v>animation</v>
      </c>
      <c r="S471" t="s">
        <v>8221</v>
      </c>
      <c r="T471" s="16">
        <f t="shared" si="47"/>
        <v>41887.989861111113</v>
      </c>
      <c r="U471" s="16">
        <f t="shared" si="46"/>
        <v>41827.989861111113</v>
      </c>
      <c r="V471" s="17">
        <v>41827.989861111113</v>
      </c>
      <c r="W471" s="18">
        <v>41827.989861111113</v>
      </c>
    </row>
    <row r="472" spans="1:23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9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t="s">
        <v>8221</v>
      </c>
      <c r="T472" s="16">
        <f t="shared" si="47"/>
        <v>41655.166666666664</v>
      </c>
      <c r="U472" s="16">
        <f t="shared" si="46"/>
        <v>41605.167696759258</v>
      </c>
      <c r="V472" s="17">
        <v>41605.167696759258</v>
      </c>
      <c r="W472" s="18">
        <v>41605.167696759258</v>
      </c>
    </row>
    <row r="473" spans="1:23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9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t="s">
        <v>8221</v>
      </c>
      <c r="T473" s="16">
        <f t="shared" si="47"/>
        <v>41748.680312500001</v>
      </c>
      <c r="U473" s="16">
        <f t="shared" si="46"/>
        <v>41703.721979166665</v>
      </c>
      <c r="V473" s="17">
        <v>41703.721979166665</v>
      </c>
      <c r="W473" s="18">
        <v>41703.721979166665</v>
      </c>
    </row>
    <row r="474" spans="1:23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9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t="s">
        <v>8221</v>
      </c>
      <c r="T474" s="16">
        <f t="shared" si="47"/>
        <v>41874.922662037039</v>
      </c>
      <c r="U474" s="16">
        <f t="shared" si="46"/>
        <v>41844.922662037039</v>
      </c>
      <c r="V474" s="17">
        <v>41844.922662037039</v>
      </c>
      <c r="W474" s="18">
        <v>41844.922662037039</v>
      </c>
    </row>
    <row r="475" spans="1:23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9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t="s">
        <v>8221</v>
      </c>
      <c r="T475" s="16">
        <f t="shared" si="47"/>
        <v>41899.698136574072</v>
      </c>
      <c r="U475" s="16">
        <f t="shared" si="46"/>
        <v>41869.698136574072</v>
      </c>
      <c r="V475" s="17">
        <v>41869.698136574072</v>
      </c>
      <c r="W475" s="18">
        <v>41869.698136574072</v>
      </c>
    </row>
    <row r="476" spans="1:23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9">
        <f t="shared" si="43"/>
        <v>1</v>
      </c>
      <c r="Q476" t="str">
        <f t="shared" si="44"/>
        <v>film &amp; video</v>
      </c>
      <c r="R476" t="str">
        <f t="shared" si="45"/>
        <v>animation</v>
      </c>
      <c r="S476" t="s">
        <v>8221</v>
      </c>
      <c r="T476" s="16">
        <f t="shared" si="47"/>
        <v>42783.329039351855</v>
      </c>
      <c r="U476" s="16">
        <f t="shared" si="46"/>
        <v>42753.329039351855</v>
      </c>
      <c r="V476" s="17">
        <v>42753.329039351855</v>
      </c>
      <c r="W476" s="18">
        <v>42753.329039351855</v>
      </c>
    </row>
    <row r="477" spans="1:23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9">
        <f t="shared" si="43"/>
        <v>0</v>
      </c>
      <c r="Q477" t="str">
        <f t="shared" si="44"/>
        <v>film &amp; video</v>
      </c>
      <c r="R477" t="str">
        <f t="shared" si="45"/>
        <v>animation</v>
      </c>
      <c r="S477" t="s">
        <v>8221</v>
      </c>
      <c r="T477" s="16">
        <f t="shared" si="47"/>
        <v>42130.086145833338</v>
      </c>
      <c r="U477" s="16">
        <f t="shared" si="46"/>
        <v>42100.086145833338</v>
      </c>
      <c r="V477" s="17">
        <v>42100.086145833338</v>
      </c>
      <c r="W477" s="18">
        <v>42100.086145833338</v>
      </c>
    </row>
    <row r="478" spans="1:23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9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t="s">
        <v>8221</v>
      </c>
      <c r="T478" s="16">
        <f t="shared" si="47"/>
        <v>41793.165972222225</v>
      </c>
      <c r="U478" s="16">
        <f t="shared" si="46"/>
        <v>41757.975011574075</v>
      </c>
      <c r="V478" s="17">
        <v>41757.975011574075</v>
      </c>
      <c r="W478" s="18">
        <v>41757.975011574075</v>
      </c>
    </row>
    <row r="479" spans="1:23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9">
        <f t="shared" si="43"/>
        <v>0</v>
      </c>
      <c r="Q479" t="str">
        <f t="shared" si="44"/>
        <v>film &amp; video</v>
      </c>
      <c r="R479" t="str">
        <f t="shared" si="45"/>
        <v>animation</v>
      </c>
      <c r="S479" t="s">
        <v>8221</v>
      </c>
      <c r="T479" s="16">
        <f t="shared" si="47"/>
        <v>41047.83488425926</v>
      </c>
      <c r="U479" s="16">
        <f t="shared" si="46"/>
        <v>40987.83488425926</v>
      </c>
      <c r="V479" s="17">
        <v>40987.83488425926</v>
      </c>
      <c r="W479" s="18">
        <v>40987.83488425926</v>
      </c>
    </row>
    <row r="480" spans="1:23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9">
        <f t="shared" si="43"/>
        <v>0</v>
      </c>
      <c r="Q480" t="str">
        <f t="shared" si="44"/>
        <v>film &amp; video</v>
      </c>
      <c r="R480" t="str">
        <f t="shared" si="45"/>
        <v>animation</v>
      </c>
      <c r="S480" t="s">
        <v>8221</v>
      </c>
      <c r="T480" s="16">
        <f t="shared" si="47"/>
        <v>42095.869317129633</v>
      </c>
      <c r="U480" s="16">
        <f t="shared" si="46"/>
        <v>42065.910983796297</v>
      </c>
      <c r="V480" s="17">
        <v>42065.910983796297</v>
      </c>
      <c r="W480" s="18">
        <v>42065.910983796297</v>
      </c>
    </row>
    <row r="481" spans="1:23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9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t="s">
        <v>8221</v>
      </c>
      <c r="T481" s="16">
        <f t="shared" si="47"/>
        <v>41964.449479166666</v>
      </c>
      <c r="U481" s="16">
        <f t="shared" si="46"/>
        <v>41904.407812500001</v>
      </c>
      <c r="V481" s="17">
        <v>41904.407812500001</v>
      </c>
      <c r="W481" s="18">
        <v>41904.407812500001</v>
      </c>
    </row>
    <row r="482" spans="1:23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9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t="s">
        <v>8221</v>
      </c>
      <c r="T482" s="16">
        <f t="shared" si="47"/>
        <v>41495.500173611108</v>
      </c>
      <c r="U482" s="16">
        <f t="shared" si="46"/>
        <v>41465.500173611108</v>
      </c>
      <c r="V482" s="17">
        <v>41465.500173611108</v>
      </c>
      <c r="W482" s="18">
        <v>41465.500173611108</v>
      </c>
    </row>
    <row r="483" spans="1:23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9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t="s">
        <v>8221</v>
      </c>
      <c r="T483" s="16">
        <f t="shared" si="47"/>
        <v>41192.672326388885</v>
      </c>
      <c r="U483" s="16">
        <f t="shared" si="46"/>
        <v>41162.672326388885</v>
      </c>
      <c r="V483" s="17">
        <v>41162.672326388885</v>
      </c>
      <c r="W483" s="18">
        <v>41162.672326388885</v>
      </c>
    </row>
    <row r="484" spans="1:23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9">
        <f t="shared" si="43"/>
        <v>10</v>
      </c>
      <c r="Q484" t="str">
        <f t="shared" si="44"/>
        <v>film &amp; video</v>
      </c>
      <c r="R484" t="str">
        <f t="shared" si="45"/>
        <v>animation</v>
      </c>
      <c r="S484" t="s">
        <v>8221</v>
      </c>
      <c r="T484" s="16">
        <f t="shared" si="47"/>
        <v>42474.606944444444</v>
      </c>
      <c r="U484" s="16">
        <f t="shared" si="46"/>
        <v>42447.896875000006</v>
      </c>
      <c r="V484" s="17">
        <v>42447.896875000006</v>
      </c>
      <c r="W484" s="18">
        <v>42447.896875000006</v>
      </c>
    </row>
    <row r="485" spans="1:23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9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t="s">
        <v>8221</v>
      </c>
      <c r="T485" s="16">
        <f t="shared" si="47"/>
        <v>41303.197592592594</v>
      </c>
      <c r="U485" s="16">
        <f t="shared" si="46"/>
        <v>41243.197592592594</v>
      </c>
      <c r="V485" s="17">
        <v>41243.197592592594</v>
      </c>
      <c r="W485" s="18">
        <v>41243.197592592594</v>
      </c>
    </row>
    <row r="486" spans="1:23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9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t="s">
        <v>8221</v>
      </c>
      <c r="T486" s="16">
        <f t="shared" si="47"/>
        <v>42313.981157407412</v>
      </c>
      <c r="U486" s="16">
        <f t="shared" si="46"/>
        <v>42272.93949074074</v>
      </c>
      <c r="V486" s="17">
        <v>42272.93949074074</v>
      </c>
      <c r="W486" s="18">
        <v>42272.93949074074</v>
      </c>
    </row>
    <row r="487" spans="1:23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9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t="s">
        <v>8221</v>
      </c>
      <c r="T487" s="16">
        <f t="shared" si="47"/>
        <v>41411.50577546296</v>
      </c>
      <c r="U487" s="16">
        <f t="shared" si="46"/>
        <v>41381.50577546296</v>
      </c>
      <c r="V487" s="17">
        <v>41381.50577546296</v>
      </c>
      <c r="W487" s="18">
        <v>41381.50577546296</v>
      </c>
    </row>
    <row r="488" spans="1:23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9">
        <f t="shared" si="43"/>
        <v>50</v>
      </c>
      <c r="Q488" t="str">
        <f t="shared" si="44"/>
        <v>film &amp; video</v>
      </c>
      <c r="R488" t="str">
        <f t="shared" si="45"/>
        <v>animation</v>
      </c>
      <c r="S488" t="s">
        <v>8221</v>
      </c>
      <c r="T488" s="16">
        <f t="shared" si="47"/>
        <v>41791.94258101852</v>
      </c>
      <c r="U488" s="16">
        <f t="shared" si="46"/>
        <v>41761.94258101852</v>
      </c>
      <c r="V488" s="17">
        <v>41761.94258101852</v>
      </c>
      <c r="W488" s="18">
        <v>41761.94258101852</v>
      </c>
    </row>
    <row r="489" spans="1:23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9">
        <f t="shared" si="43"/>
        <v>0</v>
      </c>
      <c r="Q489" t="str">
        <f t="shared" si="44"/>
        <v>film &amp; video</v>
      </c>
      <c r="R489" t="str">
        <f t="shared" si="45"/>
        <v>animation</v>
      </c>
      <c r="S489" t="s">
        <v>8221</v>
      </c>
      <c r="T489" s="16">
        <f t="shared" si="47"/>
        <v>42729.636504629627</v>
      </c>
      <c r="U489" s="16">
        <f t="shared" si="46"/>
        <v>42669.594837962963</v>
      </c>
      <c r="V489" s="17">
        <v>42669.594837962963</v>
      </c>
      <c r="W489" s="18">
        <v>42669.594837962963</v>
      </c>
    </row>
    <row r="490" spans="1:23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9">
        <f t="shared" si="43"/>
        <v>0</v>
      </c>
      <c r="Q490" t="str">
        <f t="shared" si="44"/>
        <v>film &amp; video</v>
      </c>
      <c r="R490" t="str">
        <f t="shared" si="45"/>
        <v>animation</v>
      </c>
      <c r="S490" t="s">
        <v>8221</v>
      </c>
      <c r="T490" s="16">
        <f t="shared" si="47"/>
        <v>42744.054398148146</v>
      </c>
      <c r="U490" s="16">
        <f t="shared" si="46"/>
        <v>42714.054398148146</v>
      </c>
      <c r="V490" s="17">
        <v>42714.054398148146</v>
      </c>
      <c r="W490" s="18">
        <v>42714.054398148146</v>
      </c>
    </row>
    <row r="491" spans="1:23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9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t="s">
        <v>8221</v>
      </c>
      <c r="T491" s="16">
        <f t="shared" si="47"/>
        <v>40913.481249999997</v>
      </c>
      <c r="U491" s="16">
        <f t="shared" si="46"/>
        <v>40882.481666666667</v>
      </c>
      <c r="V491" s="17">
        <v>40882.481666666667</v>
      </c>
      <c r="W491" s="18">
        <v>40882.481666666667</v>
      </c>
    </row>
    <row r="492" spans="1:23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9">
        <f t="shared" si="43"/>
        <v>0</v>
      </c>
      <c r="Q492" t="str">
        <f t="shared" si="44"/>
        <v>film &amp; video</v>
      </c>
      <c r="R492" t="str">
        <f t="shared" si="45"/>
        <v>animation</v>
      </c>
      <c r="S492" t="s">
        <v>8221</v>
      </c>
      <c r="T492" s="16">
        <f t="shared" si="47"/>
        <v>41143.968576388892</v>
      </c>
      <c r="U492" s="16">
        <f t="shared" si="46"/>
        <v>41113.968576388892</v>
      </c>
      <c r="V492" s="17">
        <v>41113.968576388892</v>
      </c>
      <c r="W492" s="18">
        <v>41113.968576388892</v>
      </c>
    </row>
    <row r="493" spans="1:23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9">
        <f t="shared" si="43"/>
        <v>0</v>
      </c>
      <c r="Q493" t="str">
        <f t="shared" si="44"/>
        <v>film &amp; video</v>
      </c>
      <c r="R493" t="str">
        <f t="shared" si="45"/>
        <v>animation</v>
      </c>
      <c r="S493" t="s">
        <v>8221</v>
      </c>
      <c r="T493" s="16">
        <f t="shared" si="47"/>
        <v>42396.982627314821</v>
      </c>
      <c r="U493" s="16">
        <f t="shared" si="46"/>
        <v>42366.982627314821</v>
      </c>
      <c r="V493" s="17">
        <v>42366.982627314821</v>
      </c>
      <c r="W493" s="18">
        <v>42366.982627314821</v>
      </c>
    </row>
    <row r="494" spans="1:23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9">
        <f t="shared" si="43"/>
        <v>0</v>
      </c>
      <c r="Q494" t="str">
        <f t="shared" si="44"/>
        <v>film &amp; video</v>
      </c>
      <c r="R494" t="str">
        <f t="shared" si="45"/>
        <v>animation</v>
      </c>
      <c r="S494" t="s">
        <v>8221</v>
      </c>
      <c r="T494" s="16">
        <f t="shared" si="47"/>
        <v>42656.03506944445</v>
      </c>
      <c r="U494" s="16">
        <f t="shared" si="46"/>
        <v>42596.03506944445</v>
      </c>
      <c r="V494" s="17">
        <v>42596.03506944445</v>
      </c>
      <c r="W494" s="18">
        <v>42596.03506944445</v>
      </c>
    </row>
    <row r="495" spans="1:23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9">
        <f t="shared" si="43"/>
        <v>0</v>
      </c>
      <c r="Q495" t="str">
        <f t="shared" si="44"/>
        <v>film &amp; video</v>
      </c>
      <c r="R495" t="str">
        <f t="shared" si="45"/>
        <v>animation</v>
      </c>
      <c r="S495" t="s">
        <v>8221</v>
      </c>
      <c r="T495" s="16">
        <f t="shared" si="47"/>
        <v>42144.726134259254</v>
      </c>
      <c r="U495" s="16">
        <f t="shared" si="46"/>
        <v>42114.726134259254</v>
      </c>
      <c r="V495" s="17">
        <v>42114.726134259254</v>
      </c>
      <c r="W495" s="18">
        <v>42114.726134259254</v>
      </c>
    </row>
    <row r="496" spans="1:23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9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t="s">
        <v>8221</v>
      </c>
      <c r="T496" s="16">
        <f t="shared" si="47"/>
        <v>41823.125</v>
      </c>
      <c r="U496" s="16">
        <f t="shared" si="46"/>
        <v>41799.830613425926</v>
      </c>
      <c r="V496" s="17">
        <v>41799.830613425926</v>
      </c>
      <c r="W496" s="18">
        <v>41799.830613425926</v>
      </c>
    </row>
    <row r="497" spans="1:23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9">
        <f t="shared" si="43"/>
        <v>0</v>
      </c>
      <c r="Q497" t="str">
        <f t="shared" si="44"/>
        <v>film &amp; video</v>
      </c>
      <c r="R497" t="str">
        <f t="shared" si="45"/>
        <v>animation</v>
      </c>
      <c r="S497" t="s">
        <v>8221</v>
      </c>
      <c r="T497" s="16">
        <f t="shared" si="47"/>
        <v>42201.827604166669</v>
      </c>
      <c r="U497" s="16">
        <f t="shared" si="46"/>
        <v>42171.827604166669</v>
      </c>
      <c r="V497" s="17">
        <v>42171.827604166669</v>
      </c>
      <c r="W497" s="18">
        <v>42171.827604166669</v>
      </c>
    </row>
    <row r="498" spans="1:23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9">
        <f t="shared" si="43"/>
        <v>1</v>
      </c>
      <c r="Q498" t="str">
        <f t="shared" si="44"/>
        <v>film &amp; video</v>
      </c>
      <c r="R498" t="str">
        <f t="shared" si="45"/>
        <v>animation</v>
      </c>
      <c r="S498" t="s">
        <v>8221</v>
      </c>
      <c r="T498" s="16">
        <f t="shared" si="47"/>
        <v>41680.93141203704</v>
      </c>
      <c r="U498" s="16">
        <f t="shared" si="46"/>
        <v>41620.93141203704</v>
      </c>
      <c r="V498" s="17">
        <v>41620.93141203704</v>
      </c>
      <c r="W498" s="18">
        <v>41620.93141203704</v>
      </c>
    </row>
    <row r="499" spans="1:23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t="s">
        <v>8221</v>
      </c>
      <c r="T499" s="16">
        <f t="shared" si="47"/>
        <v>41998.208333333328</v>
      </c>
      <c r="U499" s="16">
        <f t="shared" si="46"/>
        <v>41945.037789351853</v>
      </c>
      <c r="V499" s="17">
        <v>41945.037789351853</v>
      </c>
      <c r="W499" s="18">
        <v>41945.037789351853</v>
      </c>
    </row>
    <row r="500" spans="1:23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9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t="s">
        <v>8221</v>
      </c>
      <c r="T500" s="16">
        <f t="shared" si="47"/>
        <v>40900.762141203704</v>
      </c>
      <c r="U500" s="16">
        <f t="shared" si="46"/>
        <v>40858.762141203704</v>
      </c>
      <c r="V500" s="17">
        <v>40858.762141203704</v>
      </c>
      <c r="W500" s="18">
        <v>40858.762141203704</v>
      </c>
    </row>
    <row r="501" spans="1:23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9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t="s">
        <v>8221</v>
      </c>
      <c r="T501" s="16">
        <f t="shared" si="47"/>
        <v>40098.874305555553</v>
      </c>
      <c r="U501" s="16">
        <f t="shared" si="46"/>
        <v>40043.895462962959</v>
      </c>
      <c r="V501" s="17">
        <v>40043.895462962959</v>
      </c>
      <c r="W501" s="18">
        <v>40043.895462962959</v>
      </c>
    </row>
    <row r="502" spans="1:23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9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t="s">
        <v>8221</v>
      </c>
      <c r="T502" s="16">
        <f t="shared" si="47"/>
        <v>40306.927777777775</v>
      </c>
      <c r="U502" s="16">
        <f t="shared" si="46"/>
        <v>40247.886006944449</v>
      </c>
      <c r="V502" s="17">
        <v>40247.886006944449</v>
      </c>
      <c r="W502" s="18">
        <v>40247.886006944449</v>
      </c>
    </row>
    <row r="503" spans="1:23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9">
        <f t="shared" si="43"/>
        <v>0</v>
      </c>
      <c r="Q503" t="str">
        <f t="shared" si="44"/>
        <v>film &amp; video</v>
      </c>
      <c r="R503" t="str">
        <f t="shared" si="45"/>
        <v>animation</v>
      </c>
      <c r="S503" t="s">
        <v>8221</v>
      </c>
      <c r="T503" s="16">
        <f t="shared" si="47"/>
        <v>40733.234386574077</v>
      </c>
      <c r="U503" s="16">
        <f t="shared" si="46"/>
        <v>40703.234386574077</v>
      </c>
      <c r="V503" s="17">
        <v>40703.234386574077</v>
      </c>
      <c r="W503" s="18">
        <v>40703.234386574077</v>
      </c>
    </row>
    <row r="504" spans="1:23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9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t="s">
        <v>8221</v>
      </c>
      <c r="T504" s="16">
        <f t="shared" si="47"/>
        <v>40986.511863425927</v>
      </c>
      <c r="U504" s="16">
        <f t="shared" si="46"/>
        <v>40956.553530092591</v>
      </c>
      <c r="V504" s="17">
        <v>40956.553530092591</v>
      </c>
      <c r="W504" s="18">
        <v>40956.553530092591</v>
      </c>
    </row>
    <row r="505" spans="1:23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9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t="s">
        <v>8221</v>
      </c>
      <c r="T505" s="16">
        <f t="shared" si="47"/>
        <v>42021.526655092588</v>
      </c>
      <c r="U505" s="16">
        <f t="shared" si="46"/>
        <v>41991.526655092588</v>
      </c>
      <c r="V505" s="17">
        <v>41991.526655092588</v>
      </c>
      <c r="W505" s="18">
        <v>41991.526655092588</v>
      </c>
    </row>
    <row r="506" spans="1:23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9">
        <f t="shared" si="43"/>
        <v>67</v>
      </c>
      <c r="Q506" t="str">
        <f t="shared" si="44"/>
        <v>film &amp; video</v>
      </c>
      <c r="R506" t="str">
        <f t="shared" si="45"/>
        <v>animation</v>
      </c>
      <c r="S506" t="s">
        <v>8221</v>
      </c>
      <c r="T506" s="16">
        <f t="shared" si="47"/>
        <v>41009.941979166666</v>
      </c>
      <c r="U506" s="16">
        <f t="shared" si="46"/>
        <v>40949.98364583333</v>
      </c>
      <c r="V506" s="17">
        <v>40949.98364583333</v>
      </c>
      <c r="W506" s="18">
        <v>40949.98364583333</v>
      </c>
    </row>
    <row r="507" spans="1:23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9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t="s">
        <v>8221</v>
      </c>
      <c r="T507" s="16">
        <f t="shared" si="47"/>
        <v>42363.098217592589</v>
      </c>
      <c r="U507" s="16">
        <f t="shared" si="46"/>
        <v>42318.098217592589</v>
      </c>
      <c r="V507" s="17">
        <v>42318.098217592589</v>
      </c>
      <c r="W507" s="18">
        <v>42318.098217592589</v>
      </c>
    </row>
    <row r="508" spans="1:23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9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t="s">
        <v>8221</v>
      </c>
      <c r="T508" s="16">
        <f t="shared" si="47"/>
        <v>41496.552314814813</v>
      </c>
      <c r="U508" s="16">
        <f t="shared" si="46"/>
        <v>41466.552314814813</v>
      </c>
      <c r="V508" s="17">
        <v>41466.552314814813</v>
      </c>
      <c r="W508" s="18">
        <v>41466.552314814813</v>
      </c>
    </row>
    <row r="509" spans="1:23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t="s">
        <v>8221</v>
      </c>
      <c r="T509" s="16">
        <f t="shared" si="47"/>
        <v>41201.958993055552</v>
      </c>
      <c r="U509" s="16">
        <f t="shared" si="46"/>
        <v>41156.958993055552</v>
      </c>
      <c r="V509" s="17">
        <v>41156.958993055552</v>
      </c>
      <c r="W509" s="18">
        <v>41156.958993055552</v>
      </c>
    </row>
    <row r="510" spans="1:23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9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t="s">
        <v>8221</v>
      </c>
      <c r="T510" s="16">
        <f t="shared" si="47"/>
        <v>41054.593055555553</v>
      </c>
      <c r="U510" s="16">
        <f t="shared" si="46"/>
        <v>40995.024317129632</v>
      </c>
      <c r="V510" s="17">
        <v>40995.024317129632</v>
      </c>
      <c r="W510" s="18">
        <v>40995.024317129632</v>
      </c>
    </row>
    <row r="511" spans="1:23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9">
        <f t="shared" si="43"/>
        <v>10</v>
      </c>
      <c r="Q511" t="str">
        <f t="shared" si="44"/>
        <v>film &amp; video</v>
      </c>
      <c r="R511" t="str">
        <f t="shared" si="45"/>
        <v>animation</v>
      </c>
      <c r="S511" t="s">
        <v>8221</v>
      </c>
      <c r="T511" s="16">
        <f t="shared" si="47"/>
        <v>42183.631597222222</v>
      </c>
      <c r="U511" s="16">
        <f t="shared" si="46"/>
        <v>42153.631597222222</v>
      </c>
      <c r="V511" s="17">
        <v>42153.631597222222</v>
      </c>
      <c r="W511" s="18">
        <v>42153.631597222222</v>
      </c>
    </row>
    <row r="512" spans="1:23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9">
        <f t="shared" si="43"/>
        <v>0</v>
      </c>
      <c r="Q512" t="str">
        <f t="shared" si="44"/>
        <v>film &amp; video</v>
      </c>
      <c r="R512" t="str">
        <f t="shared" si="45"/>
        <v>animation</v>
      </c>
      <c r="S512" t="s">
        <v>8221</v>
      </c>
      <c r="T512" s="16">
        <f t="shared" si="47"/>
        <v>42430.176377314812</v>
      </c>
      <c r="U512" s="16">
        <f t="shared" si="46"/>
        <v>42400.176377314812</v>
      </c>
      <c r="V512" s="17">
        <v>42400.176377314812</v>
      </c>
      <c r="W512" s="18">
        <v>42400.176377314812</v>
      </c>
    </row>
    <row r="513" spans="1:23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9">
        <f t="shared" si="43"/>
        <v>30</v>
      </c>
      <c r="Q513" t="str">
        <f t="shared" si="44"/>
        <v>film &amp; video</v>
      </c>
      <c r="R513" t="str">
        <f t="shared" si="45"/>
        <v>animation</v>
      </c>
      <c r="S513" t="s">
        <v>8221</v>
      </c>
      <c r="T513" s="16">
        <f t="shared" si="47"/>
        <v>41370.261365740742</v>
      </c>
      <c r="U513" s="16">
        <f t="shared" si="46"/>
        <v>41340.303032407406</v>
      </c>
      <c r="V513" s="17">
        <v>41340.303032407406</v>
      </c>
      <c r="W513" s="18">
        <v>41340.303032407406</v>
      </c>
    </row>
    <row r="514" spans="1:23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 s="9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t="s">
        <v>8221</v>
      </c>
      <c r="T514" s="16">
        <f t="shared" si="47"/>
        <v>42694.783877314811</v>
      </c>
      <c r="U514" s="16">
        <f t="shared" si="46"/>
        <v>42649.742210648154</v>
      </c>
      <c r="V514" s="17">
        <v>42649.742210648154</v>
      </c>
      <c r="W514" s="18">
        <v>42649.742210648154</v>
      </c>
    </row>
    <row r="515" spans="1:23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</f>
        <v>0.13924</v>
      </c>
      <c r="P515" s="9">
        <f t="shared" ref="P515:P578" si="49">IF(ISERROR(E515/L515),0,(E515/L515))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t="s">
        <v>8221</v>
      </c>
      <c r="T515" s="16">
        <f t="shared" si="47"/>
        <v>42597.291666666672</v>
      </c>
      <c r="U515" s="16">
        <f t="shared" ref="U515:U578" si="52">(((J515/60)/60)/24)+DATE(1970,1,1)</f>
        <v>42552.653993055559</v>
      </c>
      <c r="V515" s="17">
        <v>42552.653993055559</v>
      </c>
      <c r="W515" s="18">
        <v>42552.653993055559</v>
      </c>
    </row>
    <row r="516" spans="1:23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9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t="s">
        <v>8221</v>
      </c>
      <c r="T516" s="16">
        <f t="shared" ref="T516:T579" si="53">(((I516/60)/60)/24)+DATE(1970,1,1)</f>
        <v>41860.613969907405</v>
      </c>
      <c r="U516" s="16">
        <f t="shared" si="52"/>
        <v>41830.613969907405</v>
      </c>
      <c r="V516" s="17">
        <v>41830.613969907405</v>
      </c>
      <c r="W516" s="18">
        <v>41830.613969907405</v>
      </c>
    </row>
    <row r="517" spans="1:23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9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t="s">
        <v>8221</v>
      </c>
      <c r="T517" s="16">
        <f t="shared" si="53"/>
        <v>42367.490752314814</v>
      </c>
      <c r="U517" s="16">
        <f t="shared" si="52"/>
        <v>42327.490752314814</v>
      </c>
      <c r="V517" s="17">
        <v>42327.490752314814</v>
      </c>
      <c r="W517" s="18">
        <v>42327.490752314814</v>
      </c>
    </row>
    <row r="518" spans="1:23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9">
        <f t="shared" si="49"/>
        <v>0</v>
      </c>
      <c r="Q518" t="str">
        <f t="shared" si="50"/>
        <v>film &amp; video</v>
      </c>
      <c r="R518" t="str">
        <f t="shared" si="51"/>
        <v>animation</v>
      </c>
      <c r="S518" t="s">
        <v>8221</v>
      </c>
      <c r="T518" s="16">
        <f t="shared" si="53"/>
        <v>42151.778703703705</v>
      </c>
      <c r="U518" s="16">
        <f t="shared" si="52"/>
        <v>42091.778703703705</v>
      </c>
      <c r="V518" s="17">
        <v>42091.778703703705</v>
      </c>
      <c r="W518" s="18">
        <v>42091.778703703705</v>
      </c>
    </row>
    <row r="519" spans="1:23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t="s">
        <v>8221</v>
      </c>
      <c r="T519" s="16">
        <f t="shared" si="53"/>
        <v>42768.615289351852</v>
      </c>
      <c r="U519" s="16">
        <f t="shared" si="52"/>
        <v>42738.615289351852</v>
      </c>
      <c r="V519" s="17">
        <v>42738.615289351852</v>
      </c>
      <c r="W519" s="18">
        <v>42738.615289351852</v>
      </c>
    </row>
    <row r="520" spans="1:23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9">
        <f t="shared" si="49"/>
        <v>0</v>
      </c>
      <c r="Q520" t="str">
        <f t="shared" si="50"/>
        <v>film &amp; video</v>
      </c>
      <c r="R520" t="str">
        <f t="shared" si="51"/>
        <v>animation</v>
      </c>
      <c r="S520" t="s">
        <v>8221</v>
      </c>
      <c r="T520" s="16">
        <f t="shared" si="53"/>
        <v>42253.615277777775</v>
      </c>
      <c r="U520" s="16">
        <f t="shared" si="52"/>
        <v>42223.616018518514</v>
      </c>
      <c r="V520" s="17">
        <v>42223.616018518514</v>
      </c>
      <c r="W520" s="18">
        <v>42223.616018518514</v>
      </c>
    </row>
    <row r="521" spans="1:23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9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t="s">
        <v>8221</v>
      </c>
      <c r="T521" s="16">
        <f t="shared" si="53"/>
        <v>41248.391446759262</v>
      </c>
      <c r="U521" s="16">
        <f t="shared" si="52"/>
        <v>41218.391446759262</v>
      </c>
      <c r="V521" s="17">
        <v>41218.391446759262</v>
      </c>
      <c r="W521" s="18">
        <v>41218.391446759262</v>
      </c>
    </row>
    <row r="522" spans="1:23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9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t="s">
        <v>8219</v>
      </c>
      <c r="T522" s="16">
        <f t="shared" si="53"/>
        <v>42348.702094907407</v>
      </c>
      <c r="U522" s="16">
        <f t="shared" si="52"/>
        <v>42318.702094907407</v>
      </c>
      <c r="V522" s="17">
        <v>42318.702094907407</v>
      </c>
      <c r="W522" s="18">
        <v>42318.702094907407</v>
      </c>
    </row>
    <row r="523" spans="1:23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9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t="s">
        <v>8219</v>
      </c>
      <c r="T523" s="16">
        <f t="shared" si="53"/>
        <v>42675.207638888889</v>
      </c>
      <c r="U523" s="16">
        <f t="shared" si="52"/>
        <v>42646.092812499999</v>
      </c>
      <c r="V523" s="17">
        <v>42646.092812499999</v>
      </c>
      <c r="W523" s="18">
        <v>42646.092812499999</v>
      </c>
    </row>
    <row r="524" spans="1:23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9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t="s">
        <v>8219</v>
      </c>
      <c r="T524" s="16">
        <f t="shared" si="53"/>
        <v>42449.999131944445</v>
      </c>
      <c r="U524" s="16">
        <f t="shared" si="52"/>
        <v>42430.040798611109</v>
      </c>
      <c r="V524" s="17">
        <v>42430.040798611109</v>
      </c>
      <c r="W524" s="18">
        <v>42430.040798611109</v>
      </c>
    </row>
    <row r="525" spans="1:23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9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t="s">
        <v>8219</v>
      </c>
      <c r="T525" s="16">
        <f t="shared" si="53"/>
        <v>42268.13282407407</v>
      </c>
      <c r="U525" s="16">
        <f t="shared" si="52"/>
        <v>42238.13282407407</v>
      </c>
      <c r="V525" s="17">
        <v>42238.13282407407</v>
      </c>
      <c r="W525" s="18">
        <v>42238.13282407407</v>
      </c>
    </row>
    <row r="526" spans="1:23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9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t="s">
        <v>8219</v>
      </c>
      <c r="T526" s="16">
        <f t="shared" si="53"/>
        <v>42522.717233796298</v>
      </c>
      <c r="U526" s="16">
        <f t="shared" si="52"/>
        <v>42492.717233796298</v>
      </c>
      <c r="V526" s="17">
        <v>42492.717233796298</v>
      </c>
      <c r="W526" s="18">
        <v>42492.717233796298</v>
      </c>
    </row>
    <row r="527" spans="1:23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9">
        <f t="shared" si="49"/>
        <v>1000</v>
      </c>
      <c r="Q527" t="str">
        <f t="shared" si="50"/>
        <v>theater</v>
      </c>
      <c r="R527" t="str">
        <f t="shared" si="51"/>
        <v>plays</v>
      </c>
      <c r="S527" t="s">
        <v>8219</v>
      </c>
      <c r="T527" s="16">
        <f t="shared" si="53"/>
        <v>41895.400937500002</v>
      </c>
      <c r="U527" s="16">
        <f t="shared" si="52"/>
        <v>41850.400937500002</v>
      </c>
      <c r="V527" s="17">
        <v>41850.400937500002</v>
      </c>
      <c r="W527" s="18">
        <v>41850.400937500002</v>
      </c>
    </row>
    <row r="528" spans="1:23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9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t="s">
        <v>8219</v>
      </c>
      <c r="T528" s="16">
        <f t="shared" si="53"/>
        <v>42223.708333333328</v>
      </c>
      <c r="U528" s="16">
        <f t="shared" si="52"/>
        <v>42192.591944444444</v>
      </c>
      <c r="V528" s="17">
        <v>42192.591944444444</v>
      </c>
      <c r="W528" s="18">
        <v>42192.591944444444</v>
      </c>
    </row>
    <row r="529" spans="1:23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t="s">
        <v>8219</v>
      </c>
      <c r="T529" s="16">
        <f t="shared" si="53"/>
        <v>42783.670138888891</v>
      </c>
      <c r="U529" s="16">
        <f t="shared" si="52"/>
        <v>42753.205625000002</v>
      </c>
      <c r="V529" s="17">
        <v>42753.205625000002</v>
      </c>
      <c r="W529" s="18">
        <v>42753.205625000002</v>
      </c>
    </row>
    <row r="530" spans="1:23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9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t="s">
        <v>8219</v>
      </c>
      <c r="T530" s="16">
        <f t="shared" si="53"/>
        <v>42176.888888888891</v>
      </c>
      <c r="U530" s="16">
        <f t="shared" si="52"/>
        <v>42155.920219907406</v>
      </c>
      <c r="V530" s="17">
        <v>42155.920219907406</v>
      </c>
      <c r="W530" s="18">
        <v>42155.920219907406</v>
      </c>
    </row>
    <row r="531" spans="1:23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9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t="s">
        <v>8219</v>
      </c>
      <c r="T531" s="16">
        <f t="shared" si="53"/>
        <v>42746.208333333328</v>
      </c>
      <c r="U531" s="16">
        <f t="shared" si="52"/>
        <v>42725.031180555554</v>
      </c>
      <c r="V531" s="17">
        <v>42725.031180555554</v>
      </c>
      <c r="W531" s="18">
        <v>42725.031180555554</v>
      </c>
    </row>
    <row r="532" spans="1:23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9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t="s">
        <v>8219</v>
      </c>
      <c r="T532" s="16">
        <f t="shared" si="53"/>
        <v>42179.083333333328</v>
      </c>
      <c r="U532" s="16">
        <f t="shared" si="52"/>
        <v>42157.591064814813</v>
      </c>
      <c r="V532" s="17">
        <v>42157.591064814813</v>
      </c>
      <c r="W532" s="18">
        <v>42157.591064814813</v>
      </c>
    </row>
    <row r="533" spans="1:23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9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t="s">
        <v>8219</v>
      </c>
      <c r="T533" s="16">
        <f t="shared" si="53"/>
        <v>42721.290972222225</v>
      </c>
      <c r="U533" s="16">
        <f t="shared" si="52"/>
        <v>42676.065150462964</v>
      </c>
      <c r="V533" s="17">
        <v>42676.065150462964</v>
      </c>
      <c r="W533" s="18">
        <v>42676.065150462964</v>
      </c>
    </row>
    <row r="534" spans="1:23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9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t="s">
        <v>8219</v>
      </c>
      <c r="T534" s="16">
        <f t="shared" si="53"/>
        <v>42503.007037037038</v>
      </c>
      <c r="U534" s="16">
        <f t="shared" si="52"/>
        <v>42473.007037037038</v>
      </c>
      <c r="V534" s="17">
        <v>42473.007037037038</v>
      </c>
      <c r="W534" s="18">
        <v>42473.007037037038</v>
      </c>
    </row>
    <row r="535" spans="1:23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9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t="s">
        <v>8219</v>
      </c>
      <c r="T535" s="16">
        <f t="shared" si="53"/>
        <v>42506.43478009259</v>
      </c>
      <c r="U535" s="16">
        <f t="shared" si="52"/>
        <v>42482.43478009259</v>
      </c>
      <c r="V535" s="17">
        <v>42482.43478009259</v>
      </c>
      <c r="W535" s="18">
        <v>42482.43478009259</v>
      </c>
    </row>
    <row r="536" spans="1:23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9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t="s">
        <v>8219</v>
      </c>
      <c r="T536" s="16">
        <f t="shared" si="53"/>
        <v>42309.958333333328</v>
      </c>
      <c r="U536" s="16">
        <f t="shared" si="52"/>
        <v>42270.810995370368</v>
      </c>
      <c r="V536" s="17">
        <v>42270.810995370368</v>
      </c>
      <c r="W536" s="18">
        <v>42270.810995370368</v>
      </c>
    </row>
    <row r="537" spans="1:23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9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t="s">
        <v>8219</v>
      </c>
      <c r="T537" s="16">
        <f t="shared" si="53"/>
        <v>42741.545196759253</v>
      </c>
      <c r="U537" s="16">
        <f t="shared" si="52"/>
        <v>42711.545196759253</v>
      </c>
      <c r="V537" s="17">
        <v>42711.545196759253</v>
      </c>
      <c r="W537" s="18">
        <v>42711.545196759253</v>
      </c>
    </row>
    <row r="538" spans="1:23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9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t="s">
        <v>8219</v>
      </c>
      <c r="T538" s="16">
        <f t="shared" si="53"/>
        <v>42219.75</v>
      </c>
      <c r="U538" s="16">
        <f t="shared" si="52"/>
        <v>42179.344988425932</v>
      </c>
      <c r="V538" s="17">
        <v>42179.344988425932</v>
      </c>
      <c r="W538" s="18">
        <v>42179.344988425932</v>
      </c>
    </row>
    <row r="539" spans="1:23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t="s">
        <v>8219</v>
      </c>
      <c r="T539" s="16">
        <f t="shared" si="53"/>
        <v>42312.810081018513</v>
      </c>
      <c r="U539" s="16">
        <f t="shared" si="52"/>
        <v>42282.768414351856</v>
      </c>
      <c r="V539" s="17">
        <v>42282.768414351856</v>
      </c>
      <c r="W539" s="18">
        <v>42282.768414351856</v>
      </c>
    </row>
    <row r="540" spans="1:23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9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t="s">
        <v>8219</v>
      </c>
      <c r="T540" s="16">
        <f t="shared" si="53"/>
        <v>42503.794710648144</v>
      </c>
      <c r="U540" s="16">
        <f t="shared" si="52"/>
        <v>42473.794710648144</v>
      </c>
      <c r="V540" s="17">
        <v>42473.794710648144</v>
      </c>
      <c r="W540" s="18">
        <v>42473.794710648144</v>
      </c>
    </row>
    <row r="541" spans="1:23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9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t="s">
        <v>8219</v>
      </c>
      <c r="T541" s="16">
        <f t="shared" si="53"/>
        <v>42556.049849537041</v>
      </c>
      <c r="U541" s="16">
        <f t="shared" si="52"/>
        <v>42535.049849537041</v>
      </c>
      <c r="V541" s="17">
        <v>42535.049849537041</v>
      </c>
      <c r="W541" s="18">
        <v>42535.049849537041</v>
      </c>
    </row>
    <row r="542" spans="1:23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9">
        <f t="shared" si="49"/>
        <v>1</v>
      </c>
      <c r="Q542" t="str">
        <f t="shared" si="50"/>
        <v>technology</v>
      </c>
      <c r="R542" t="str">
        <f t="shared" si="51"/>
        <v>web</v>
      </c>
      <c r="S542" t="s">
        <v>8221</v>
      </c>
      <c r="T542" s="16">
        <f t="shared" si="53"/>
        <v>42039.817199074074</v>
      </c>
      <c r="U542" s="16">
        <f t="shared" si="52"/>
        <v>42009.817199074074</v>
      </c>
      <c r="V542" s="17">
        <v>42009.817199074074</v>
      </c>
      <c r="W542" s="18">
        <v>42009.817199074074</v>
      </c>
    </row>
    <row r="543" spans="1:23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9">
        <f t="shared" si="49"/>
        <v>25</v>
      </c>
      <c r="Q543" t="str">
        <f t="shared" si="50"/>
        <v>technology</v>
      </c>
      <c r="R543" t="str">
        <f t="shared" si="51"/>
        <v>web</v>
      </c>
      <c r="S543" t="s">
        <v>8221</v>
      </c>
      <c r="T543" s="16">
        <f t="shared" si="53"/>
        <v>42306.046689814815</v>
      </c>
      <c r="U543" s="16">
        <f t="shared" si="52"/>
        <v>42276.046689814815</v>
      </c>
      <c r="V543" s="17">
        <v>42276.046689814815</v>
      </c>
      <c r="W543" s="18">
        <v>42276.046689814815</v>
      </c>
    </row>
    <row r="544" spans="1:23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9">
        <f t="shared" si="49"/>
        <v>1</v>
      </c>
      <c r="Q544" t="str">
        <f t="shared" si="50"/>
        <v>technology</v>
      </c>
      <c r="R544" t="str">
        <f t="shared" si="51"/>
        <v>web</v>
      </c>
      <c r="S544" t="s">
        <v>8221</v>
      </c>
      <c r="T544" s="16">
        <f t="shared" si="53"/>
        <v>42493.695787037039</v>
      </c>
      <c r="U544" s="16">
        <f t="shared" si="52"/>
        <v>42433.737453703703</v>
      </c>
      <c r="V544" s="17">
        <v>42433.737453703703</v>
      </c>
      <c r="W544" s="18">
        <v>42433.737453703703</v>
      </c>
    </row>
    <row r="545" spans="1:23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9">
        <f t="shared" si="49"/>
        <v>35</v>
      </c>
      <c r="Q545" t="str">
        <f t="shared" si="50"/>
        <v>technology</v>
      </c>
      <c r="R545" t="str">
        <f t="shared" si="51"/>
        <v>web</v>
      </c>
      <c r="S545" t="s">
        <v>8221</v>
      </c>
      <c r="T545" s="16">
        <f t="shared" si="53"/>
        <v>41944.092152777775</v>
      </c>
      <c r="U545" s="16">
        <f t="shared" si="52"/>
        <v>41914.092152777775</v>
      </c>
      <c r="V545" s="17">
        <v>41914.092152777775</v>
      </c>
      <c r="W545" s="18">
        <v>41914.092152777775</v>
      </c>
    </row>
    <row r="546" spans="1:23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9">
        <f t="shared" si="49"/>
        <v>3</v>
      </c>
      <c r="Q546" t="str">
        <f t="shared" si="50"/>
        <v>technology</v>
      </c>
      <c r="R546" t="str">
        <f t="shared" si="51"/>
        <v>web</v>
      </c>
      <c r="S546" t="s">
        <v>8221</v>
      </c>
      <c r="T546" s="16">
        <f t="shared" si="53"/>
        <v>42555.656944444447</v>
      </c>
      <c r="U546" s="16">
        <f t="shared" si="52"/>
        <v>42525.656944444447</v>
      </c>
      <c r="V546" s="17">
        <v>42525.656944444447</v>
      </c>
      <c r="W546" s="18">
        <v>42525.656944444447</v>
      </c>
    </row>
    <row r="547" spans="1:23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9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t="s">
        <v>8221</v>
      </c>
      <c r="T547" s="16">
        <f t="shared" si="53"/>
        <v>42323.634131944447</v>
      </c>
      <c r="U547" s="16">
        <f t="shared" si="52"/>
        <v>42283.592465277776</v>
      </c>
      <c r="V547" s="17">
        <v>42283.592465277776</v>
      </c>
      <c r="W547" s="18">
        <v>42283.592465277776</v>
      </c>
    </row>
    <row r="548" spans="1:23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9">
        <f t="shared" si="49"/>
        <v>26</v>
      </c>
      <c r="Q548" t="str">
        <f t="shared" si="50"/>
        <v>technology</v>
      </c>
      <c r="R548" t="str">
        <f t="shared" si="51"/>
        <v>web</v>
      </c>
      <c r="S548" t="s">
        <v>8221</v>
      </c>
      <c r="T548" s="16">
        <f t="shared" si="53"/>
        <v>42294.667997685188</v>
      </c>
      <c r="U548" s="16">
        <f t="shared" si="52"/>
        <v>42249.667997685188</v>
      </c>
      <c r="V548" s="17">
        <v>42249.667997685188</v>
      </c>
      <c r="W548" s="18">
        <v>42249.667997685188</v>
      </c>
    </row>
    <row r="549" spans="1:23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9">
        <f t="shared" si="49"/>
        <v>0</v>
      </c>
      <c r="Q549" t="str">
        <f t="shared" si="50"/>
        <v>technology</v>
      </c>
      <c r="R549" t="str">
        <f t="shared" si="51"/>
        <v>web</v>
      </c>
      <c r="S549" t="s">
        <v>8221</v>
      </c>
      <c r="T549" s="16">
        <f t="shared" si="53"/>
        <v>42410.696342592593</v>
      </c>
      <c r="U549" s="16">
        <f t="shared" si="52"/>
        <v>42380.696342592593</v>
      </c>
      <c r="V549" s="17">
        <v>42380.696342592593</v>
      </c>
      <c r="W549" s="18">
        <v>42380.696342592593</v>
      </c>
    </row>
    <row r="550" spans="1:23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9">
        <f t="shared" si="49"/>
        <v>9</v>
      </c>
      <c r="Q550" t="str">
        <f t="shared" si="50"/>
        <v>technology</v>
      </c>
      <c r="R550" t="str">
        <f t="shared" si="51"/>
        <v>web</v>
      </c>
      <c r="S550" t="s">
        <v>8221</v>
      </c>
      <c r="T550" s="16">
        <f t="shared" si="53"/>
        <v>42306.903333333335</v>
      </c>
      <c r="U550" s="16">
        <f t="shared" si="52"/>
        <v>42276.903333333335</v>
      </c>
      <c r="V550" s="17">
        <v>42276.903333333335</v>
      </c>
      <c r="W550" s="18">
        <v>42276.903333333335</v>
      </c>
    </row>
    <row r="551" spans="1:23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9">
        <f t="shared" si="49"/>
        <v>8.5</v>
      </c>
      <c r="Q551" t="str">
        <f t="shared" si="50"/>
        <v>technology</v>
      </c>
      <c r="R551" t="str">
        <f t="shared" si="51"/>
        <v>web</v>
      </c>
      <c r="S551" t="s">
        <v>8221</v>
      </c>
      <c r="T551" s="16">
        <f t="shared" si="53"/>
        <v>42193.636828703704</v>
      </c>
      <c r="U551" s="16">
        <f t="shared" si="52"/>
        <v>42163.636828703704</v>
      </c>
      <c r="V551" s="17">
        <v>42163.636828703704</v>
      </c>
      <c r="W551" s="18">
        <v>42163.636828703704</v>
      </c>
    </row>
    <row r="552" spans="1:23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9">
        <f t="shared" si="49"/>
        <v>8.75</v>
      </c>
      <c r="Q552" t="str">
        <f t="shared" si="50"/>
        <v>technology</v>
      </c>
      <c r="R552" t="str">
        <f t="shared" si="51"/>
        <v>web</v>
      </c>
      <c r="S552" t="s">
        <v>8221</v>
      </c>
      <c r="T552" s="16">
        <f t="shared" si="53"/>
        <v>42766.208333333328</v>
      </c>
      <c r="U552" s="16">
        <f t="shared" si="52"/>
        <v>42753.678761574076</v>
      </c>
      <c r="V552" s="17">
        <v>42753.678761574076</v>
      </c>
      <c r="W552" s="18">
        <v>42753.678761574076</v>
      </c>
    </row>
    <row r="553" spans="1:23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9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t="s">
        <v>8221</v>
      </c>
      <c r="T553" s="16">
        <f t="shared" si="53"/>
        <v>42217.745138888888</v>
      </c>
      <c r="U553" s="16">
        <f t="shared" si="52"/>
        <v>42173.275740740741</v>
      </c>
      <c r="V553" s="17">
        <v>42173.275740740741</v>
      </c>
      <c r="W553" s="18">
        <v>42173.275740740741</v>
      </c>
    </row>
    <row r="554" spans="1:23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9">
        <f t="shared" si="49"/>
        <v>0</v>
      </c>
      <c r="Q554" t="str">
        <f t="shared" si="50"/>
        <v>technology</v>
      </c>
      <c r="R554" t="str">
        <f t="shared" si="51"/>
        <v>web</v>
      </c>
      <c r="S554" t="s">
        <v>8221</v>
      </c>
      <c r="T554" s="16">
        <f t="shared" si="53"/>
        <v>42378.616851851853</v>
      </c>
      <c r="U554" s="16">
        <f t="shared" si="52"/>
        <v>42318.616851851853</v>
      </c>
      <c r="V554" s="17">
        <v>42318.616851851853</v>
      </c>
      <c r="W554" s="18">
        <v>42318.616851851853</v>
      </c>
    </row>
    <row r="555" spans="1:23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9">
        <f t="shared" si="49"/>
        <v>20.5</v>
      </c>
      <c r="Q555" t="str">
        <f t="shared" si="50"/>
        <v>technology</v>
      </c>
      <c r="R555" t="str">
        <f t="shared" si="51"/>
        <v>web</v>
      </c>
      <c r="S555" t="s">
        <v>8221</v>
      </c>
      <c r="T555" s="16">
        <f t="shared" si="53"/>
        <v>41957.761469907404</v>
      </c>
      <c r="U555" s="16">
        <f t="shared" si="52"/>
        <v>41927.71980324074</v>
      </c>
      <c r="V555" s="17">
        <v>41927.71980324074</v>
      </c>
      <c r="W555" s="18">
        <v>41927.71980324074</v>
      </c>
    </row>
    <row r="556" spans="1:23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9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t="s">
        <v>8221</v>
      </c>
      <c r="T556" s="16">
        <f t="shared" si="53"/>
        <v>41931.684861111113</v>
      </c>
      <c r="U556" s="16">
        <f t="shared" si="52"/>
        <v>41901.684861111113</v>
      </c>
      <c r="V556" s="17">
        <v>41901.684861111113</v>
      </c>
      <c r="W556" s="18">
        <v>41901.684861111113</v>
      </c>
    </row>
    <row r="557" spans="1:23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9">
        <f t="shared" si="49"/>
        <v>0</v>
      </c>
      <c r="Q557" t="str">
        <f t="shared" si="50"/>
        <v>technology</v>
      </c>
      <c r="R557" t="str">
        <f t="shared" si="51"/>
        <v>web</v>
      </c>
      <c r="S557" t="s">
        <v>8221</v>
      </c>
      <c r="T557" s="16">
        <f t="shared" si="53"/>
        <v>42533.353506944448</v>
      </c>
      <c r="U557" s="16">
        <f t="shared" si="52"/>
        <v>42503.353506944448</v>
      </c>
      <c r="V557" s="17">
        <v>42503.353506944448</v>
      </c>
      <c r="W557" s="18">
        <v>42503.353506944448</v>
      </c>
    </row>
    <row r="558" spans="1:23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9">
        <f t="shared" si="49"/>
        <v>200</v>
      </c>
      <c r="Q558" t="str">
        <f t="shared" si="50"/>
        <v>technology</v>
      </c>
      <c r="R558" t="str">
        <f t="shared" si="51"/>
        <v>web</v>
      </c>
      <c r="S558" t="s">
        <v>8221</v>
      </c>
      <c r="T558" s="16">
        <f t="shared" si="53"/>
        <v>42375.860150462962</v>
      </c>
      <c r="U558" s="16">
        <f t="shared" si="52"/>
        <v>42345.860150462962</v>
      </c>
      <c r="V558" s="17">
        <v>42345.860150462962</v>
      </c>
      <c r="W558" s="18">
        <v>42345.860150462962</v>
      </c>
    </row>
    <row r="559" spans="1:23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9">
        <f t="shared" si="49"/>
        <v>68.3</v>
      </c>
      <c r="Q559" t="str">
        <f t="shared" si="50"/>
        <v>technology</v>
      </c>
      <c r="R559" t="str">
        <f t="shared" si="51"/>
        <v>web</v>
      </c>
      <c r="S559" t="s">
        <v>8221</v>
      </c>
      <c r="T559" s="16">
        <f t="shared" si="53"/>
        <v>42706.983831018515</v>
      </c>
      <c r="U559" s="16">
        <f t="shared" si="52"/>
        <v>42676.942164351851</v>
      </c>
      <c r="V559" s="17">
        <v>42676.942164351851</v>
      </c>
      <c r="W559" s="18">
        <v>42676.942164351851</v>
      </c>
    </row>
    <row r="560" spans="1:23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9">
        <f t="shared" si="49"/>
        <v>0</v>
      </c>
      <c r="Q560" t="str">
        <f t="shared" si="50"/>
        <v>technology</v>
      </c>
      <c r="R560" t="str">
        <f t="shared" si="51"/>
        <v>web</v>
      </c>
      <c r="S560" t="s">
        <v>8221</v>
      </c>
      <c r="T560" s="16">
        <f t="shared" si="53"/>
        <v>42087.841493055559</v>
      </c>
      <c r="U560" s="16">
        <f t="shared" si="52"/>
        <v>42057.883159722223</v>
      </c>
      <c r="V560" s="17">
        <v>42057.883159722223</v>
      </c>
      <c r="W560" s="18">
        <v>42057.883159722223</v>
      </c>
    </row>
    <row r="561" spans="1:23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9">
        <f t="shared" si="49"/>
        <v>50</v>
      </c>
      <c r="Q561" t="str">
        <f t="shared" si="50"/>
        <v>technology</v>
      </c>
      <c r="R561" t="str">
        <f t="shared" si="51"/>
        <v>web</v>
      </c>
      <c r="S561" t="s">
        <v>8221</v>
      </c>
      <c r="T561" s="16">
        <f t="shared" si="53"/>
        <v>42351.283101851848</v>
      </c>
      <c r="U561" s="16">
        <f t="shared" si="52"/>
        <v>42321.283101851848</v>
      </c>
      <c r="V561" s="17">
        <v>42321.283101851848</v>
      </c>
      <c r="W561" s="18">
        <v>42321.283101851848</v>
      </c>
    </row>
    <row r="562" spans="1:23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9">
        <f t="shared" si="49"/>
        <v>4</v>
      </c>
      <c r="Q562" t="str">
        <f t="shared" si="50"/>
        <v>technology</v>
      </c>
      <c r="R562" t="str">
        <f t="shared" si="51"/>
        <v>web</v>
      </c>
      <c r="S562" t="s">
        <v>8221</v>
      </c>
      <c r="T562" s="16">
        <f t="shared" si="53"/>
        <v>41990.771354166667</v>
      </c>
      <c r="U562" s="16">
        <f t="shared" si="52"/>
        <v>41960.771354166667</v>
      </c>
      <c r="V562" s="17">
        <v>41960.771354166667</v>
      </c>
      <c r="W562" s="18">
        <v>41960.771354166667</v>
      </c>
    </row>
    <row r="563" spans="1:23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9">
        <f t="shared" si="49"/>
        <v>27.5</v>
      </c>
      <c r="Q563" t="str">
        <f t="shared" si="50"/>
        <v>technology</v>
      </c>
      <c r="R563" t="str">
        <f t="shared" si="51"/>
        <v>web</v>
      </c>
      <c r="S563" t="s">
        <v>8221</v>
      </c>
      <c r="T563" s="16">
        <f t="shared" si="53"/>
        <v>42303.658715277779</v>
      </c>
      <c r="U563" s="16">
        <f t="shared" si="52"/>
        <v>42268.658715277779</v>
      </c>
      <c r="V563" s="17">
        <v>42268.658715277779</v>
      </c>
      <c r="W563" s="18">
        <v>42268.658715277779</v>
      </c>
    </row>
    <row r="564" spans="1:23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9">
        <f t="shared" si="49"/>
        <v>0</v>
      </c>
      <c r="Q564" t="str">
        <f t="shared" si="50"/>
        <v>technology</v>
      </c>
      <c r="R564" t="str">
        <f t="shared" si="51"/>
        <v>web</v>
      </c>
      <c r="S564" t="s">
        <v>8221</v>
      </c>
      <c r="T564" s="16">
        <f t="shared" si="53"/>
        <v>42722.389062500006</v>
      </c>
      <c r="U564" s="16">
        <f t="shared" si="52"/>
        <v>42692.389062500006</v>
      </c>
      <c r="V564" s="17">
        <v>42692.389062500006</v>
      </c>
      <c r="W564" s="18">
        <v>42692.389062500006</v>
      </c>
    </row>
    <row r="565" spans="1:23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9">
        <f t="shared" si="49"/>
        <v>34</v>
      </c>
      <c r="Q565" t="str">
        <f t="shared" si="50"/>
        <v>technology</v>
      </c>
      <c r="R565" t="str">
        <f t="shared" si="51"/>
        <v>web</v>
      </c>
      <c r="S565" t="s">
        <v>8221</v>
      </c>
      <c r="T565" s="16">
        <f t="shared" si="53"/>
        <v>42052.069988425923</v>
      </c>
      <c r="U565" s="16">
        <f t="shared" si="52"/>
        <v>42022.069988425923</v>
      </c>
      <c r="V565" s="17">
        <v>42022.069988425923</v>
      </c>
      <c r="W565" s="18">
        <v>42022.069988425923</v>
      </c>
    </row>
    <row r="566" spans="1:23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9">
        <f t="shared" si="49"/>
        <v>1</v>
      </c>
      <c r="Q566" t="str">
        <f t="shared" si="50"/>
        <v>technology</v>
      </c>
      <c r="R566" t="str">
        <f t="shared" si="51"/>
        <v>web</v>
      </c>
      <c r="S566" t="s">
        <v>8221</v>
      </c>
      <c r="T566" s="16">
        <f t="shared" si="53"/>
        <v>42441.942997685182</v>
      </c>
      <c r="U566" s="16">
        <f t="shared" si="52"/>
        <v>42411.942997685182</v>
      </c>
      <c r="V566" s="17">
        <v>42411.942997685182</v>
      </c>
      <c r="W566" s="18">
        <v>42411.942997685182</v>
      </c>
    </row>
    <row r="567" spans="1:23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9">
        <f t="shared" si="49"/>
        <v>0</v>
      </c>
      <c r="Q567" t="str">
        <f t="shared" si="50"/>
        <v>technology</v>
      </c>
      <c r="R567" t="str">
        <f t="shared" si="51"/>
        <v>web</v>
      </c>
      <c r="S567" t="s">
        <v>8221</v>
      </c>
      <c r="T567" s="16">
        <f t="shared" si="53"/>
        <v>42195.785289351858</v>
      </c>
      <c r="U567" s="16">
        <f t="shared" si="52"/>
        <v>42165.785289351858</v>
      </c>
      <c r="V567" s="17">
        <v>42165.785289351858</v>
      </c>
      <c r="W567" s="18">
        <v>42165.785289351858</v>
      </c>
    </row>
    <row r="568" spans="1:23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9">
        <f t="shared" si="49"/>
        <v>1</v>
      </c>
      <c r="Q568" t="str">
        <f t="shared" si="50"/>
        <v>technology</v>
      </c>
      <c r="R568" t="str">
        <f t="shared" si="51"/>
        <v>web</v>
      </c>
      <c r="S568" t="s">
        <v>8221</v>
      </c>
      <c r="T568" s="16">
        <f t="shared" si="53"/>
        <v>42565.68440972222</v>
      </c>
      <c r="U568" s="16">
        <f t="shared" si="52"/>
        <v>42535.68440972222</v>
      </c>
      <c r="V568" s="17">
        <v>42535.68440972222</v>
      </c>
      <c r="W568" s="18">
        <v>42535.68440972222</v>
      </c>
    </row>
    <row r="569" spans="1:23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9">
        <f t="shared" si="49"/>
        <v>0</v>
      </c>
      <c r="Q569" t="str">
        <f t="shared" si="50"/>
        <v>technology</v>
      </c>
      <c r="R569" t="str">
        <f t="shared" si="51"/>
        <v>web</v>
      </c>
      <c r="S569" t="s">
        <v>8221</v>
      </c>
      <c r="T569" s="16">
        <f t="shared" si="53"/>
        <v>42005.842523148152</v>
      </c>
      <c r="U569" s="16">
        <f t="shared" si="52"/>
        <v>41975.842523148152</v>
      </c>
      <c r="V569" s="17">
        <v>41975.842523148152</v>
      </c>
      <c r="W569" s="18">
        <v>41975.842523148152</v>
      </c>
    </row>
    <row r="570" spans="1:23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9">
        <f t="shared" si="49"/>
        <v>49</v>
      </c>
      <c r="Q570" t="str">
        <f t="shared" si="50"/>
        <v>technology</v>
      </c>
      <c r="R570" t="str">
        <f t="shared" si="51"/>
        <v>web</v>
      </c>
      <c r="S570" t="s">
        <v>8221</v>
      </c>
      <c r="T570" s="16">
        <f t="shared" si="53"/>
        <v>42385.458333333328</v>
      </c>
      <c r="U570" s="16">
        <f t="shared" si="52"/>
        <v>42348.9215625</v>
      </c>
      <c r="V570" s="17">
        <v>42348.9215625</v>
      </c>
      <c r="W570" s="18">
        <v>42348.9215625</v>
      </c>
    </row>
    <row r="571" spans="1:23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9">
        <f t="shared" si="49"/>
        <v>20</v>
      </c>
      <c r="Q571" t="str">
        <f t="shared" si="50"/>
        <v>technology</v>
      </c>
      <c r="R571" t="str">
        <f t="shared" si="51"/>
        <v>web</v>
      </c>
      <c r="S571" t="s">
        <v>8221</v>
      </c>
      <c r="T571" s="16">
        <f t="shared" si="53"/>
        <v>42370.847361111111</v>
      </c>
      <c r="U571" s="16">
        <f t="shared" si="52"/>
        <v>42340.847361111111</v>
      </c>
      <c r="V571" s="17">
        <v>42340.847361111111</v>
      </c>
      <c r="W571" s="18">
        <v>42340.847361111111</v>
      </c>
    </row>
    <row r="572" spans="1:23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9">
        <f t="shared" si="49"/>
        <v>142</v>
      </c>
      <c r="Q572" t="str">
        <f t="shared" si="50"/>
        <v>technology</v>
      </c>
      <c r="R572" t="str">
        <f t="shared" si="51"/>
        <v>web</v>
      </c>
      <c r="S572" t="s">
        <v>8221</v>
      </c>
      <c r="T572" s="16">
        <f t="shared" si="53"/>
        <v>42418.798252314817</v>
      </c>
      <c r="U572" s="16">
        <f t="shared" si="52"/>
        <v>42388.798252314817</v>
      </c>
      <c r="V572" s="17">
        <v>42388.798252314817</v>
      </c>
      <c r="W572" s="18">
        <v>42388.798252314817</v>
      </c>
    </row>
    <row r="573" spans="1:23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9">
        <f t="shared" si="49"/>
        <v>53</v>
      </c>
      <c r="Q573" t="str">
        <f t="shared" si="50"/>
        <v>technology</v>
      </c>
      <c r="R573" t="str">
        <f t="shared" si="51"/>
        <v>web</v>
      </c>
      <c r="S573" t="s">
        <v>8221</v>
      </c>
      <c r="T573" s="16">
        <f t="shared" si="53"/>
        <v>42212.165972222225</v>
      </c>
      <c r="U573" s="16">
        <f t="shared" si="52"/>
        <v>42192.816238425927</v>
      </c>
      <c r="V573" s="17">
        <v>42192.816238425927</v>
      </c>
      <c r="W573" s="18">
        <v>42192.816238425927</v>
      </c>
    </row>
    <row r="574" spans="1:23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9">
        <f t="shared" si="49"/>
        <v>0</v>
      </c>
      <c r="Q574" t="str">
        <f t="shared" si="50"/>
        <v>technology</v>
      </c>
      <c r="R574" t="str">
        <f t="shared" si="51"/>
        <v>web</v>
      </c>
      <c r="S574" t="s">
        <v>8221</v>
      </c>
      <c r="T574" s="16">
        <f t="shared" si="53"/>
        <v>42312.757962962962</v>
      </c>
      <c r="U574" s="16">
        <f t="shared" si="52"/>
        <v>42282.71629629629</v>
      </c>
      <c r="V574" s="17">
        <v>42282.71629629629</v>
      </c>
      <c r="W574" s="18">
        <v>42282.71629629629</v>
      </c>
    </row>
    <row r="575" spans="1:23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9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t="s">
        <v>8221</v>
      </c>
      <c r="T575" s="16">
        <f t="shared" si="53"/>
        <v>42022.05</v>
      </c>
      <c r="U575" s="16">
        <f t="shared" si="52"/>
        <v>41963.050127314811</v>
      </c>
      <c r="V575" s="17">
        <v>41963.050127314811</v>
      </c>
      <c r="W575" s="18">
        <v>41963.050127314811</v>
      </c>
    </row>
    <row r="576" spans="1:23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9">
        <f t="shared" si="49"/>
        <v>20</v>
      </c>
      <c r="Q576" t="str">
        <f t="shared" si="50"/>
        <v>technology</v>
      </c>
      <c r="R576" t="str">
        <f t="shared" si="51"/>
        <v>web</v>
      </c>
      <c r="S576" t="s">
        <v>8221</v>
      </c>
      <c r="T576" s="16">
        <f t="shared" si="53"/>
        <v>42662.443368055552</v>
      </c>
      <c r="U576" s="16">
        <f t="shared" si="52"/>
        <v>42632.443368055552</v>
      </c>
      <c r="V576" s="17">
        <v>42632.443368055552</v>
      </c>
      <c r="W576" s="18">
        <v>42632.443368055552</v>
      </c>
    </row>
    <row r="577" spans="1:23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9">
        <f t="shared" si="49"/>
        <v>64.75</v>
      </c>
      <c r="Q577" t="str">
        <f t="shared" si="50"/>
        <v>technology</v>
      </c>
      <c r="R577" t="str">
        <f t="shared" si="51"/>
        <v>web</v>
      </c>
      <c r="S577" t="s">
        <v>8221</v>
      </c>
      <c r="T577" s="16">
        <f t="shared" si="53"/>
        <v>42168.692627314813</v>
      </c>
      <c r="U577" s="16">
        <f t="shared" si="52"/>
        <v>42138.692627314813</v>
      </c>
      <c r="V577" s="17">
        <v>42138.692627314813</v>
      </c>
      <c r="W577" s="18">
        <v>42138.692627314813</v>
      </c>
    </row>
    <row r="578" spans="1:23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 s="9">
        <f t="shared" si="49"/>
        <v>1</v>
      </c>
      <c r="Q578" t="str">
        <f t="shared" si="50"/>
        <v>technology</v>
      </c>
      <c r="R578" t="str">
        <f t="shared" si="51"/>
        <v>web</v>
      </c>
      <c r="S578" t="s">
        <v>8221</v>
      </c>
      <c r="T578" s="16">
        <f t="shared" si="53"/>
        <v>42091.43</v>
      </c>
      <c r="U578" s="16">
        <f t="shared" si="52"/>
        <v>42031.471666666665</v>
      </c>
      <c r="V578" s="17">
        <v>42031.471666666665</v>
      </c>
      <c r="W578" s="18">
        <v>42031.471666666665</v>
      </c>
    </row>
    <row r="579" spans="1:23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</f>
        <v>2E-3</v>
      </c>
      <c r="P579" s="9">
        <f t="shared" ref="P579:P642" si="55">IF(ISERROR(E579/L579),0,(E579/L579))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t="s">
        <v>8221</v>
      </c>
      <c r="T579" s="16">
        <f t="shared" si="53"/>
        <v>42510.589143518519</v>
      </c>
      <c r="U579" s="16">
        <f t="shared" ref="U579:U642" si="58">(((J579/60)/60)/24)+DATE(1970,1,1)</f>
        <v>42450.589143518519</v>
      </c>
      <c r="V579" s="17">
        <v>42450.589143518519</v>
      </c>
      <c r="W579" s="18">
        <v>42450.589143518519</v>
      </c>
    </row>
    <row r="580" spans="1:23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 s="9">
        <f t="shared" si="55"/>
        <v>2</v>
      </c>
      <c r="Q580" t="str">
        <f t="shared" si="56"/>
        <v>technology</v>
      </c>
      <c r="R580" t="str">
        <f t="shared" si="57"/>
        <v>web</v>
      </c>
      <c r="S580" t="s">
        <v>8221</v>
      </c>
      <c r="T580" s="16">
        <f t="shared" ref="T580:T643" si="59">(((I580/60)/60)/24)+DATE(1970,1,1)</f>
        <v>42254.578622685185</v>
      </c>
      <c r="U580" s="16">
        <f t="shared" si="58"/>
        <v>42230.578622685185</v>
      </c>
      <c r="V580" s="17">
        <v>42230.578622685185</v>
      </c>
      <c r="W580" s="18">
        <v>42230.578622685185</v>
      </c>
    </row>
    <row r="581" spans="1:23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 s="9">
        <f t="shared" si="55"/>
        <v>35</v>
      </c>
      <c r="Q581" t="str">
        <f t="shared" si="56"/>
        <v>technology</v>
      </c>
      <c r="R581" t="str">
        <f t="shared" si="57"/>
        <v>web</v>
      </c>
      <c r="S581" t="s">
        <v>8221</v>
      </c>
      <c r="T581" s="16">
        <f t="shared" si="59"/>
        <v>41998.852118055554</v>
      </c>
      <c r="U581" s="16">
        <f t="shared" si="58"/>
        <v>41968.852118055554</v>
      </c>
      <c r="V581" s="17">
        <v>41968.852118055554</v>
      </c>
      <c r="W581" s="18">
        <v>41968.852118055554</v>
      </c>
    </row>
    <row r="582" spans="1:23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 s="9">
        <f t="shared" si="55"/>
        <v>1</v>
      </c>
      <c r="Q582" t="str">
        <f t="shared" si="56"/>
        <v>technology</v>
      </c>
      <c r="R582" t="str">
        <f t="shared" si="57"/>
        <v>web</v>
      </c>
      <c r="S582" t="s">
        <v>8221</v>
      </c>
      <c r="T582" s="16">
        <f t="shared" si="59"/>
        <v>42635.908182870371</v>
      </c>
      <c r="U582" s="16">
        <f t="shared" si="58"/>
        <v>42605.908182870371</v>
      </c>
      <c r="V582" s="17">
        <v>42605.908182870371</v>
      </c>
      <c r="W582" s="18">
        <v>42605.908182870371</v>
      </c>
    </row>
    <row r="583" spans="1:23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9">
        <f t="shared" si="55"/>
        <v>0</v>
      </c>
      <c r="Q583" t="str">
        <f t="shared" si="56"/>
        <v>technology</v>
      </c>
      <c r="R583" t="str">
        <f t="shared" si="57"/>
        <v>web</v>
      </c>
      <c r="S583" t="s">
        <v>8221</v>
      </c>
      <c r="T583" s="16">
        <f t="shared" si="59"/>
        <v>42218.012777777782</v>
      </c>
      <c r="U583" s="16">
        <f t="shared" si="58"/>
        <v>42188.012777777782</v>
      </c>
      <c r="V583" s="17">
        <v>42188.012777777782</v>
      </c>
      <c r="W583" s="18">
        <v>42188.012777777782</v>
      </c>
    </row>
    <row r="584" spans="1:23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9">
        <f t="shared" si="55"/>
        <v>0</v>
      </c>
      <c r="Q584" t="str">
        <f t="shared" si="56"/>
        <v>technology</v>
      </c>
      <c r="R584" t="str">
        <f t="shared" si="57"/>
        <v>web</v>
      </c>
      <c r="S584" t="s">
        <v>8221</v>
      </c>
      <c r="T584" s="16">
        <f t="shared" si="59"/>
        <v>42078.75</v>
      </c>
      <c r="U584" s="16">
        <f t="shared" si="58"/>
        <v>42055.739803240736</v>
      </c>
      <c r="V584" s="17">
        <v>42055.739803240736</v>
      </c>
      <c r="W584" s="18">
        <v>42055.739803240736</v>
      </c>
    </row>
    <row r="585" spans="1:23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 s="9">
        <f t="shared" si="55"/>
        <v>1</v>
      </c>
      <c r="Q585" t="str">
        <f t="shared" si="56"/>
        <v>technology</v>
      </c>
      <c r="R585" t="str">
        <f t="shared" si="57"/>
        <v>web</v>
      </c>
      <c r="S585" t="s">
        <v>8221</v>
      </c>
      <c r="T585" s="16">
        <f t="shared" si="59"/>
        <v>42082.896840277783</v>
      </c>
      <c r="U585" s="16">
        <f t="shared" si="58"/>
        <v>42052.93850694444</v>
      </c>
      <c r="V585" s="17">
        <v>42052.93850694444</v>
      </c>
      <c r="W585" s="18">
        <v>42052.93850694444</v>
      </c>
    </row>
    <row r="586" spans="1:23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9">
        <f t="shared" si="55"/>
        <v>5</v>
      </c>
      <c r="Q586" t="str">
        <f t="shared" si="56"/>
        <v>technology</v>
      </c>
      <c r="R586" t="str">
        <f t="shared" si="57"/>
        <v>web</v>
      </c>
      <c r="S586" t="s">
        <v>8221</v>
      </c>
      <c r="T586" s="16">
        <f t="shared" si="59"/>
        <v>42079.674953703703</v>
      </c>
      <c r="U586" s="16">
        <f t="shared" si="58"/>
        <v>42049.716620370367</v>
      </c>
      <c r="V586" s="17">
        <v>42049.716620370367</v>
      </c>
      <c r="W586" s="18">
        <v>42049.716620370367</v>
      </c>
    </row>
    <row r="587" spans="1:23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9">
        <f t="shared" si="55"/>
        <v>0</v>
      </c>
      <c r="Q587" t="str">
        <f t="shared" si="56"/>
        <v>technology</v>
      </c>
      <c r="R587" t="str">
        <f t="shared" si="57"/>
        <v>web</v>
      </c>
      <c r="S587" t="s">
        <v>8221</v>
      </c>
      <c r="T587" s="16">
        <f t="shared" si="59"/>
        <v>42339</v>
      </c>
      <c r="U587" s="16">
        <f t="shared" si="58"/>
        <v>42283.3909375</v>
      </c>
      <c r="V587" s="17">
        <v>42283.3909375</v>
      </c>
      <c r="W587" s="18">
        <v>42283.3909375</v>
      </c>
    </row>
    <row r="588" spans="1:23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 s="9">
        <f t="shared" si="55"/>
        <v>14</v>
      </c>
      <c r="Q588" t="str">
        <f t="shared" si="56"/>
        <v>technology</v>
      </c>
      <c r="R588" t="str">
        <f t="shared" si="57"/>
        <v>web</v>
      </c>
      <c r="S588" t="s">
        <v>8221</v>
      </c>
      <c r="T588" s="16">
        <f t="shared" si="59"/>
        <v>42050.854247685187</v>
      </c>
      <c r="U588" s="16">
        <f t="shared" si="58"/>
        <v>42020.854247685187</v>
      </c>
      <c r="V588" s="17">
        <v>42020.854247685187</v>
      </c>
      <c r="W588" s="18">
        <v>42020.854247685187</v>
      </c>
    </row>
    <row r="589" spans="1:23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 s="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t="s">
        <v>8221</v>
      </c>
      <c r="T589" s="16">
        <f t="shared" si="59"/>
        <v>42110.757326388892</v>
      </c>
      <c r="U589" s="16">
        <f t="shared" si="58"/>
        <v>42080.757326388892</v>
      </c>
      <c r="V589" s="17">
        <v>42080.757326388892</v>
      </c>
      <c r="W589" s="18">
        <v>42080.757326388892</v>
      </c>
    </row>
    <row r="590" spans="1:23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 s="9">
        <f t="shared" si="55"/>
        <v>150.5</v>
      </c>
      <c r="Q590" t="str">
        <f t="shared" si="56"/>
        <v>technology</v>
      </c>
      <c r="R590" t="str">
        <f t="shared" si="57"/>
        <v>web</v>
      </c>
      <c r="S590" t="s">
        <v>8221</v>
      </c>
      <c r="T590" s="16">
        <f t="shared" si="59"/>
        <v>42691.811180555553</v>
      </c>
      <c r="U590" s="16">
        <f t="shared" si="58"/>
        <v>42631.769513888896</v>
      </c>
      <c r="V590" s="17">
        <v>42631.769513888896</v>
      </c>
      <c r="W590" s="18">
        <v>42631.769513888896</v>
      </c>
    </row>
    <row r="591" spans="1:23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 s="9">
        <f t="shared" si="55"/>
        <v>1</v>
      </c>
      <c r="Q591" t="str">
        <f t="shared" si="56"/>
        <v>technology</v>
      </c>
      <c r="R591" t="str">
        <f t="shared" si="57"/>
        <v>web</v>
      </c>
      <c r="S591" t="s">
        <v>8221</v>
      </c>
      <c r="T591" s="16">
        <f t="shared" si="59"/>
        <v>42193.614571759259</v>
      </c>
      <c r="U591" s="16">
        <f t="shared" si="58"/>
        <v>42178.614571759259</v>
      </c>
      <c r="V591" s="17">
        <v>42178.614571759259</v>
      </c>
      <c r="W591" s="18">
        <v>42178.614571759259</v>
      </c>
    </row>
    <row r="592" spans="1:23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 s="9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t="s">
        <v>8221</v>
      </c>
      <c r="T592" s="16">
        <f t="shared" si="59"/>
        <v>42408.542361111111</v>
      </c>
      <c r="U592" s="16">
        <f t="shared" si="58"/>
        <v>42377.554756944446</v>
      </c>
      <c r="V592" s="17">
        <v>42377.554756944446</v>
      </c>
      <c r="W592" s="18">
        <v>42377.554756944446</v>
      </c>
    </row>
    <row r="593" spans="1:23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 s="9">
        <f t="shared" si="55"/>
        <v>30.5</v>
      </c>
      <c r="Q593" t="str">
        <f t="shared" si="56"/>
        <v>technology</v>
      </c>
      <c r="R593" t="str">
        <f t="shared" si="57"/>
        <v>web</v>
      </c>
      <c r="S593" t="s">
        <v>8221</v>
      </c>
      <c r="T593" s="16">
        <f t="shared" si="59"/>
        <v>42207.543171296296</v>
      </c>
      <c r="U593" s="16">
        <f t="shared" si="58"/>
        <v>42177.543171296296</v>
      </c>
      <c r="V593" s="17">
        <v>42177.543171296296</v>
      </c>
      <c r="W593" s="18">
        <v>42177.543171296296</v>
      </c>
    </row>
    <row r="594" spans="1:23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 s="9">
        <f t="shared" si="55"/>
        <v>250</v>
      </c>
      <c r="Q594" t="str">
        <f t="shared" si="56"/>
        <v>technology</v>
      </c>
      <c r="R594" t="str">
        <f t="shared" si="57"/>
        <v>web</v>
      </c>
      <c r="S594" t="s">
        <v>8221</v>
      </c>
      <c r="T594" s="16">
        <f t="shared" si="59"/>
        <v>41976.232175925921</v>
      </c>
      <c r="U594" s="16">
        <f t="shared" si="58"/>
        <v>41946.232175925928</v>
      </c>
      <c r="V594" s="17">
        <v>41946.232175925928</v>
      </c>
      <c r="W594" s="18">
        <v>41946.232175925928</v>
      </c>
    </row>
    <row r="595" spans="1:23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9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t="s">
        <v>8221</v>
      </c>
      <c r="T595" s="16">
        <f t="shared" si="59"/>
        <v>42100.635937500003</v>
      </c>
      <c r="U595" s="16">
        <f t="shared" si="58"/>
        <v>42070.677604166667</v>
      </c>
      <c r="V595" s="17">
        <v>42070.677604166667</v>
      </c>
      <c r="W595" s="18">
        <v>42070.677604166667</v>
      </c>
    </row>
    <row r="596" spans="1:23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 s="9">
        <f t="shared" si="55"/>
        <v>13</v>
      </c>
      <c r="Q596" t="str">
        <f t="shared" si="56"/>
        <v>technology</v>
      </c>
      <c r="R596" t="str">
        <f t="shared" si="57"/>
        <v>web</v>
      </c>
      <c r="S596" t="s">
        <v>8221</v>
      </c>
      <c r="T596" s="16">
        <f t="shared" si="59"/>
        <v>42476.780162037037</v>
      </c>
      <c r="U596" s="16">
        <f t="shared" si="58"/>
        <v>42446.780162037037</v>
      </c>
      <c r="V596" s="17">
        <v>42446.780162037037</v>
      </c>
      <c r="W596" s="18">
        <v>42446.780162037037</v>
      </c>
    </row>
    <row r="597" spans="1:23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 s="9">
        <f t="shared" si="55"/>
        <v>53.25</v>
      </c>
      <c r="Q597" t="str">
        <f t="shared" si="56"/>
        <v>technology</v>
      </c>
      <c r="R597" t="str">
        <f t="shared" si="57"/>
        <v>web</v>
      </c>
      <c r="S597" t="s">
        <v>8221</v>
      </c>
      <c r="T597" s="16">
        <f t="shared" si="59"/>
        <v>42128.069884259254</v>
      </c>
      <c r="U597" s="16">
        <f t="shared" si="58"/>
        <v>42083.069884259254</v>
      </c>
      <c r="V597" s="17">
        <v>42083.069884259254</v>
      </c>
      <c r="W597" s="18">
        <v>42083.069884259254</v>
      </c>
    </row>
    <row r="598" spans="1:23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 s="9">
        <f t="shared" si="55"/>
        <v>3</v>
      </c>
      <c r="Q598" t="str">
        <f t="shared" si="56"/>
        <v>technology</v>
      </c>
      <c r="R598" t="str">
        <f t="shared" si="57"/>
        <v>web</v>
      </c>
      <c r="S598" t="s">
        <v>8221</v>
      </c>
      <c r="T598" s="16">
        <f t="shared" si="59"/>
        <v>42676.896898148145</v>
      </c>
      <c r="U598" s="16">
        <f t="shared" si="58"/>
        <v>42646.896898148145</v>
      </c>
      <c r="V598" s="17">
        <v>42646.896898148145</v>
      </c>
      <c r="W598" s="18">
        <v>42646.896898148145</v>
      </c>
    </row>
    <row r="599" spans="1:23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 s="9">
        <f t="shared" si="55"/>
        <v>10</v>
      </c>
      <c r="Q599" t="str">
        <f t="shared" si="56"/>
        <v>technology</v>
      </c>
      <c r="R599" t="str">
        <f t="shared" si="57"/>
        <v>web</v>
      </c>
      <c r="S599" t="s">
        <v>8221</v>
      </c>
      <c r="T599" s="16">
        <f t="shared" si="59"/>
        <v>42582.666666666672</v>
      </c>
      <c r="U599" s="16">
        <f t="shared" si="58"/>
        <v>42545.705266203702</v>
      </c>
      <c r="V599" s="17">
        <v>42545.705266203702</v>
      </c>
      <c r="W599" s="18">
        <v>42545.705266203702</v>
      </c>
    </row>
    <row r="600" spans="1:23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9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t="s">
        <v>8221</v>
      </c>
      <c r="T600" s="16">
        <f t="shared" si="59"/>
        <v>41978.00209490741</v>
      </c>
      <c r="U600" s="16">
        <f t="shared" si="58"/>
        <v>41948.00209490741</v>
      </c>
      <c r="V600" s="17">
        <v>41948.00209490741</v>
      </c>
      <c r="W600" s="18">
        <v>41948.00209490741</v>
      </c>
    </row>
    <row r="601" spans="1:23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 s="9">
        <f t="shared" si="55"/>
        <v>15.5</v>
      </c>
      <c r="Q601" t="str">
        <f t="shared" si="56"/>
        <v>technology</v>
      </c>
      <c r="R601" t="str">
        <f t="shared" si="57"/>
        <v>web</v>
      </c>
      <c r="S601" t="s">
        <v>8221</v>
      </c>
      <c r="T601" s="16">
        <f t="shared" si="59"/>
        <v>42071.636111111111</v>
      </c>
      <c r="U601" s="16">
        <f t="shared" si="58"/>
        <v>42047.812523148154</v>
      </c>
      <c r="V601" s="17">
        <v>42047.812523148154</v>
      </c>
      <c r="W601" s="18">
        <v>42047.812523148154</v>
      </c>
    </row>
    <row r="602" spans="1:23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9">
        <f t="shared" si="55"/>
        <v>100</v>
      </c>
      <c r="Q602" t="str">
        <f t="shared" si="56"/>
        <v>technology</v>
      </c>
      <c r="R602" t="str">
        <f t="shared" si="57"/>
        <v>web</v>
      </c>
      <c r="S602" t="s">
        <v>8220</v>
      </c>
      <c r="T602" s="16">
        <f t="shared" si="59"/>
        <v>42133.798171296294</v>
      </c>
      <c r="U602" s="16">
        <f t="shared" si="58"/>
        <v>42073.798171296294</v>
      </c>
      <c r="V602" s="17">
        <v>42073.798171296294</v>
      </c>
      <c r="W602" s="18">
        <v>42073.798171296294</v>
      </c>
    </row>
    <row r="603" spans="1:23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 s="9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t="s">
        <v>8220</v>
      </c>
      <c r="T603" s="16">
        <f t="shared" si="59"/>
        <v>41999.858090277776</v>
      </c>
      <c r="U603" s="16">
        <f t="shared" si="58"/>
        <v>41969.858090277776</v>
      </c>
      <c r="V603" s="17">
        <v>41969.858090277776</v>
      </c>
      <c r="W603" s="18">
        <v>41969.858090277776</v>
      </c>
    </row>
    <row r="604" spans="1:23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9">
        <f t="shared" si="55"/>
        <v>0</v>
      </c>
      <c r="Q604" t="str">
        <f t="shared" si="56"/>
        <v>technology</v>
      </c>
      <c r="R604" t="str">
        <f t="shared" si="57"/>
        <v>web</v>
      </c>
      <c r="S604" t="s">
        <v>8220</v>
      </c>
      <c r="T604" s="16">
        <f t="shared" si="59"/>
        <v>42173.79415509259</v>
      </c>
      <c r="U604" s="16">
        <f t="shared" si="58"/>
        <v>42143.79415509259</v>
      </c>
      <c r="V604" s="17">
        <v>42143.79415509259</v>
      </c>
      <c r="W604" s="18">
        <v>42143.79415509259</v>
      </c>
    </row>
    <row r="605" spans="1:23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 s="9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t="s">
        <v>8220</v>
      </c>
      <c r="T605" s="16">
        <f t="shared" si="59"/>
        <v>41865.639155092591</v>
      </c>
      <c r="U605" s="16">
        <f t="shared" si="58"/>
        <v>41835.639155092591</v>
      </c>
      <c r="V605" s="17">
        <v>41835.639155092591</v>
      </c>
      <c r="W605" s="18">
        <v>41835.639155092591</v>
      </c>
    </row>
    <row r="606" spans="1:23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9">
        <f t="shared" si="55"/>
        <v>0</v>
      </c>
      <c r="Q606" t="str">
        <f t="shared" si="56"/>
        <v>technology</v>
      </c>
      <c r="R606" t="str">
        <f t="shared" si="57"/>
        <v>web</v>
      </c>
      <c r="S606" t="s">
        <v>8220</v>
      </c>
      <c r="T606" s="16">
        <f t="shared" si="59"/>
        <v>41879.035370370373</v>
      </c>
      <c r="U606" s="16">
        <f t="shared" si="58"/>
        <v>41849.035370370373</v>
      </c>
      <c r="V606" s="17">
        <v>41849.035370370373</v>
      </c>
      <c r="W606" s="18">
        <v>41849.035370370373</v>
      </c>
    </row>
    <row r="607" spans="1:23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 s="9">
        <f t="shared" si="55"/>
        <v>16.375</v>
      </c>
      <c r="Q607" t="str">
        <f t="shared" si="56"/>
        <v>technology</v>
      </c>
      <c r="R607" t="str">
        <f t="shared" si="57"/>
        <v>web</v>
      </c>
      <c r="S607" t="s">
        <v>8220</v>
      </c>
      <c r="T607" s="16">
        <f t="shared" si="59"/>
        <v>42239.357731481476</v>
      </c>
      <c r="U607" s="16">
        <f t="shared" si="58"/>
        <v>42194.357731481476</v>
      </c>
      <c r="V607" s="17">
        <v>42194.357731481476</v>
      </c>
      <c r="W607" s="18">
        <v>42194.357731481476</v>
      </c>
    </row>
    <row r="608" spans="1:23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 s="9">
        <f t="shared" si="55"/>
        <v>10</v>
      </c>
      <c r="Q608" t="str">
        <f t="shared" si="56"/>
        <v>technology</v>
      </c>
      <c r="R608" t="str">
        <f t="shared" si="57"/>
        <v>web</v>
      </c>
      <c r="S608" t="s">
        <v>8220</v>
      </c>
      <c r="T608" s="16">
        <f t="shared" si="59"/>
        <v>42148.625</v>
      </c>
      <c r="U608" s="16">
        <f t="shared" si="58"/>
        <v>42102.650567129633</v>
      </c>
      <c r="V608" s="17">
        <v>42102.650567129633</v>
      </c>
      <c r="W608" s="18">
        <v>42102.650567129633</v>
      </c>
    </row>
    <row r="609" spans="1:23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9">
        <f t="shared" si="55"/>
        <v>0</v>
      </c>
      <c r="Q609" t="str">
        <f t="shared" si="56"/>
        <v>technology</v>
      </c>
      <c r="R609" t="str">
        <f t="shared" si="57"/>
        <v>web</v>
      </c>
      <c r="S609" t="s">
        <v>8220</v>
      </c>
      <c r="T609" s="16">
        <f t="shared" si="59"/>
        <v>42330.867314814815</v>
      </c>
      <c r="U609" s="16">
        <f t="shared" si="58"/>
        <v>42300.825648148151</v>
      </c>
      <c r="V609" s="17">
        <v>42300.825648148151</v>
      </c>
      <c r="W609" s="18">
        <v>42300.825648148151</v>
      </c>
    </row>
    <row r="610" spans="1:23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 s="9">
        <f t="shared" si="55"/>
        <v>292.2</v>
      </c>
      <c r="Q610" t="str">
        <f t="shared" si="56"/>
        <v>technology</v>
      </c>
      <c r="R610" t="str">
        <f t="shared" si="57"/>
        <v>web</v>
      </c>
      <c r="S610" t="s">
        <v>8220</v>
      </c>
      <c r="T610" s="16">
        <f t="shared" si="59"/>
        <v>42170.921064814815</v>
      </c>
      <c r="U610" s="16">
        <f t="shared" si="58"/>
        <v>42140.921064814815</v>
      </c>
      <c r="V610" s="17">
        <v>42140.921064814815</v>
      </c>
      <c r="W610" s="18">
        <v>42140.921064814815</v>
      </c>
    </row>
    <row r="611" spans="1:23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 s="9">
        <f t="shared" si="55"/>
        <v>5</v>
      </c>
      <c r="Q611" t="str">
        <f t="shared" si="56"/>
        <v>technology</v>
      </c>
      <c r="R611" t="str">
        <f t="shared" si="57"/>
        <v>web</v>
      </c>
      <c r="S611" t="s">
        <v>8220</v>
      </c>
      <c r="T611" s="16">
        <f t="shared" si="59"/>
        <v>42337.075740740736</v>
      </c>
      <c r="U611" s="16">
        <f t="shared" si="58"/>
        <v>42307.034074074079</v>
      </c>
      <c r="V611" s="17">
        <v>42307.034074074079</v>
      </c>
      <c r="W611" s="18">
        <v>42307.034074074079</v>
      </c>
    </row>
    <row r="612" spans="1:23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9">
        <f t="shared" si="55"/>
        <v>0</v>
      </c>
      <c r="Q612" t="str">
        <f t="shared" si="56"/>
        <v>technology</v>
      </c>
      <c r="R612" t="str">
        <f t="shared" si="57"/>
        <v>web</v>
      </c>
      <c r="S612" t="s">
        <v>8220</v>
      </c>
      <c r="T612" s="16">
        <f t="shared" si="59"/>
        <v>42116.83085648148</v>
      </c>
      <c r="U612" s="16">
        <f t="shared" si="58"/>
        <v>42086.83085648148</v>
      </c>
      <c r="V612" s="17">
        <v>42086.83085648148</v>
      </c>
      <c r="W612" s="18">
        <v>42086.83085648148</v>
      </c>
    </row>
    <row r="613" spans="1:23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9">
        <f t="shared" si="55"/>
        <v>0</v>
      </c>
      <c r="Q613" t="str">
        <f t="shared" si="56"/>
        <v>technology</v>
      </c>
      <c r="R613" t="str">
        <f t="shared" si="57"/>
        <v>web</v>
      </c>
      <c r="S613" t="s">
        <v>8220</v>
      </c>
      <c r="T613" s="16">
        <f t="shared" si="59"/>
        <v>42388.560613425929</v>
      </c>
      <c r="U613" s="16">
        <f t="shared" si="58"/>
        <v>42328.560613425929</v>
      </c>
      <c r="V613" s="17">
        <v>42328.560613425929</v>
      </c>
      <c r="W613" s="18">
        <v>42328.560613425929</v>
      </c>
    </row>
    <row r="614" spans="1:23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9">
        <f t="shared" si="55"/>
        <v>0</v>
      </c>
      <c r="Q614" t="str">
        <f t="shared" si="56"/>
        <v>technology</v>
      </c>
      <c r="R614" t="str">
        <f t="shared" si="57"/>
        <v>web</v>
      </c>
      <c r="S614" t="s">
        <v>8220</v>
      </c>
      <c r="T614" s="16">
        <f t="shared" si="59"/>
        <v>42615.031782407401</v>
      </c>
      <c r="U614" s="16">
        <f t="shared" si="58"/>
        <v>42585.031782407401</v>
      </c>
      <c r="V614" s="17">
        <v>42585.031782407401</v>
      </c>
      <c r="W614" s="18">
        <v>42585.031782407401</v>
      </c>
    </row>
    <row r="615" spans="1:23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 s="9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t="s">
        <v>8220</v>
      </c>
      <c r="T615" s="16">
        <f t="shared" si="59"/>
        <v>42278.207638888889</v>
      </c>
      <c r="U615" s="16">
        <f t="shared" si="58"/>
        <v>42247.496759259258</v>
      </c>
      <c r="V615" s="17">
        <v>42247.496759259258</v>
      </c>
      <c r="W615" s="18">
        <v>42247.496759259258</v>
      </c>
    </row>
    <row r="616" spans="1:23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9">
        <f t="shared" si="55"/>
        <v>0</v>
      </c>
      <c r="Q616" t="str">
        <f t="shared" si="56"/>
        <v>technology</v>
      </c>
      <c r="R616" t="str">
        <f t="shared" si="57"/>
        <v>web</v>
      </c>
      <c r="S616" t="s">
        <v>8220</v>
      </c>
      <c r="T616" s="16">
        <f t="shared" si="59"/>
        <v>42545.061805555553</v>
      </c>
      <c r="U616" s="16">
        <f t="shared" si="58"/>
        <v>42515.061805555553</v>
      </c>
      <c r="V616" s="17">
        <v>42515.061805555553</v>
      </c>
      <c r="W616" s="18">
        <v>42515.061805555553</v>
      </c>
    </row>
    <row r="617" spans="1:23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9">
        <f t="shared" si="55"/>
        <v>0</v>
      </c>
      <c r="Q617" t="str">
        <f t="shared" si="56"/>
        <v>technology</v>
      </c>
      <c r="R617" t="str">
        <f t="shared" si="57"/>
        <v>web</v>
      </c>
      <c r="S617" t="s">
        <v>8220</v>
      </c>
      <c r="T617" s="16">
        <f t="shared" si="59"/>
        <v>42272.122210648144</v>
      </c>
      <c r="U617" s="16">
        <f t="shared" si="58"/>
        <v>42242.122210648144</v>
      </c>
      <c r="V617" s="17">
        <v>42242.122210648144</v>
      </c>
      <c r="W617" s="18">
        <v>42242.122210648144</v>
      </c>
    </row>
    <row r="618" spans="1:23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9">
        <f t="shared" si="55"/>
        <v>0</v>
      </c>
      <c r="Q618" t="str">
        <f t="shared" si="56"/>
        <v>technology</v>
      </c>
      <c r="R618" t="str">
        <f t="shared" si="57"/>
        <v>web</v>
      </c>
      <c r="S618" t="s">
        <v>8220</v>
      </c>
      <c r="T618" s="16">
        <f t="shared" si="59"/>
        <v>42791.376238425932</v>
      </c>
      <c r="U618" s="16">
        <f t="shared" si="58"/>
        <v>42761.376238425932</v>
      </c>
      <c r="V618" s="17">
        <v>42761.376238425932</v>
      </c>
      <c r="W618" s="18">
        <v>42761.376238425932</v>
      </c>
    </row>
    <row r="619" spans="1:23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9">
        <f t="shared" si="55"/>
        <v>20</v>
      </c>
      <c r="Q619" t="str">
        <f t="shared" si="56"/>
        <v>technology</v>
      </c>
      <c r="R619" t="str">
        <f t="shared" si="57"/>
        <v>web</v>
      </c>
      <c r="S619" t="s">
        <v>8220</v>
      </c>
      <c r="T619" s="16">
        <f t="shared" si="59"/>
        <v>42132.343090277776</v>
      </c>
      <c r="U619" s="16">
        <f t="shared" si="58"/>
        <v>42087.343090277776</v>
      </c>
      <c r="V619" s="17">
        <v>42087.343090277776</v>
      </c>
      <c r="W619" s="18">
        <v>42087.343090277776</v>
      </c>
    </row>
    <row r="620" spans="1:23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9">
        <f t="shared" si="55"/>
        <v>0</v>
      </c>
      <c r="Q620" t="str">
        <f t="shared" si="56"/>
        <v>technology</v>
      </c>
      <c r="R620" t="str">
        <f t="shared" si="57"/>
        <v>web</v>
      </c>
      <c r="S620" t="s">
        <v>8220</v>
      </c>
      <c r="T620" s="16">
        <f t="shared" si="59"/>
        <v>42347.810219907406</v>
      </c>
      <c r="U620" s="16">
        <f t="shared" si="58"/>
        <v>42317.810219907406</v>
      </c>
      <c r="V620" s="17">
        <v>42317.810219907406</v>
      </c>
      <c r="W620" s="18">
        <v>42317.810219907406</v>
      </c>
    </row>
    <row r="621" spans="1:23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 s="9">
        <f t="shared" si="55"/>
        <v>1</v>
      </c>
      <c r="Q621" t="str">
        <f t="shared" si="56"/>
        <v>technology</v>
      </c>
      <c r="R621" t="str">
        <f t="shared" si="57"/>
        <v>web</v>
      </c>
      <c r="S621" t="s">
        <v>8220</v>
      </c>
      <c r="T621" s="16">
        <f t="shared" si="59"/>
        <v>41968.692013888889</v>
      </c>
      <c r="U621" s="16">
        <f t="shared" si="58"/>
        <v>41908.650347222225</v>
      </c>
      <c r="V621" s="17">
        <v>41908.650347222225</v>
      </c>
      <c r="W621" s="18">
        <v>41908.650347222225</v>
      </c>
    </row>
    <row r="622" spans="1:23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9">
        <f t="shared" si="55"/>
        <v>300</v>
      </c>
      <c r="Q622" t="str">
        <f t="shared" si="56"/>
        <v>technology</v>
      </c>
      <c r="R622" t="str">
        <f t="shared" si="57"/>
        <v>web</v>
      </c>
      <c r="S622" t="s">
        <v>8220</v>
      </c>
      <c r="T622" s="16">
        <f t="shared" si="59"/>
        <v>41876.716874999998</v>
      </c>
      <c r="U622" s="16">
        <f t="shared" si="58"/>
        <v>41831.716874999998</v>
      </c>
      <c r="V622" s="17">
        <v>41831.716874999998</v>
      </c>
      <c r="W622" s="18">
        <v>41831.716874999998</v>
      </c>
    </row>
    <row r="623" spans="1:23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 s="9">
        <f t="shared" si="55"/>
        <v>87</v>
      </c>
      <c r="Q623" t="str">
        <f t="shared" si="56"/>
        <v>technology</v>
      </c>
      <c r="R623" t="str">
        <f t="shared" si="57"/>
        <v>web</v>
      </c>
      <c r="S623" t="s">
        <v>8220</v>
      </c>
      <c r="T623" s="16">
        <f t="shared" si="59"/>
        <v>42558.987696759257</v>
      </c>
      <c r="U623" s="16">
        <f t="shared" si="58"/>
        <v>42528.987696759257</v>
      </c>
      <c r="V623" s="17">
        <v>42528.987696759257</v>
      </c>
      <c r="W623" s="18">
        <v>42528.987696759257</v>
      </c>
    </row>
    <row r="624" spans="1:23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 s="9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t="s">
        <v>8220</v>
      </c>
      <c r="T624" s="16">
        <f t="shared" si="59"/>
        <v>42552.774745370371</v>
      </c>
      <c r="U624" s="16">
        <f t="shared" si="58"/>
        <v>42532.774745370371</v>
      </c>
      <c r="V624" s="17">
        <v>42532.774745370371</v>
      </c>
      <c r="W624" s="18">
        <v>42532.774745370371</v>
      </c>
    </row>
    <row r="625" spans="1:23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9">
        <f t="shared" si="55"/>
        <v>0</v>
      </c>
      <c r="Q625" t="str">
        <f t="shared" si="56"/>
        <v>technology</v>
      </c>
      <c r="R625" t="str">
        <f t="shared" si="57"/>
        <v>web</v>
      </c>
      <c r="S625" t="s">
        <v>8220</v>
      </c>
      <c r="T625" s="16">
        <f t="shared" si="59"/>
        <v>42152.009224537032</v>
      </c>
      <c r="U625" s="16">
        <f t="shared" si="58"/>
        <v>42122.009224537032</v>
      </c>
      <c r="V625" s="17">
        <v>42122.009224537032</v>
      </c>
      <c r="W625" s="18">
        <v>42122.009224537032</v>
      </c>
    </row>
    <row r="626" spans="1:23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9">
        <f t="shared" si="55"/>
        <v>0</v>
      </c>
      <c r="Q626" t="str">
        <f t="shared" si="56"/>
        <v>technology</v>
      </c>
      <c r="R626" t="str">
        <f t="shared" si="57"/>
        <v>web</v>
      </c>
      <c r="S626" t="s">
        <v>8220</v>
      </c>
      <c r="T626" s="16">
        <f t="shared" si="59"/>
        <v>42138.988900462966</v>
      </c>
      <c r="U626" s="16">
        <f t="shared" si="58"/>
        <v>42108.988900462966</v>
      </c>
      <c r="V626" s="17">
        <v>42108.988900462966</v>
      </c>
      <c r="W626" s="18">
        <v>42108.988900462966</v>
      </c>
    </row>
    <row r="627" spans="1:23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9">
        <f t="shared" si="55"/>
        <v>0</v>
      </c>
      <c r="Q627" t="str">
        <f t="shared" si="56"/>
        <v>technology</v>
      </c>
      <c r="R627" t="str">
        <f t="shared" si="57"/>
        <v>web</v>
      </c>
      <c r="S627" t="s">
        <v>8220</v>
      </c>
      <c r="T627" s="16">
        <f t="shared" si="59"/>
        <v>42820.853900462964</v>
      </c>
      <c r="U627" s="16">
        <f t="shared" si="58"/>
        <v>42790.895567129628</v>
      </c>
      <c r="V627" s="17">
        <v>42790.895567129628</v>
      </c>
      <c r="W627" s="18">
        <v>42790.895567129628</v>
      </c>
    </row>
    <row r="628" spans="1:23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 s="9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t="s">
        <v>8220</v>
      </c>
      <c r="T628" s="16">
        <f t="shared" si="59"/>
        <v>42231.556944444441</v>
      </c>
      <c r="U628" s="16">
        <f t="shared" si="58"/>
        <v>42198.559479166666</v>
      </c>
      <c r="V628" s="17">
        <v>42198.559479166666</v>
      </c>
      <c r="W628" s="18">
        <v>42198.559479166666</v>
      </c>
    </row>
    <row r="629" spans="1:23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 s="9">
        <f t="shared" si="55"/>
        <v>90</v>
      </c>
      <c r="Q629" t="str">
        <f t="shared" si="56"/>
        <v>technology</v>
      </c>
      <c r="R629" t="str">
        <f t="shared" si="57"/>
        <v>web</v>
      </c>
      <c r="S629" t="s">
        <v>8220</v>
      </c>
      <c r="T629" s="16">
        <f t="shared" si="59"/>
        <v>42443.958333333328</v>
      </c>
      <c r="U629" s="16">
        <f t="shared" si="58"/>
        <v>42384.306840277779</v>
      </c>
      <c r="V629" s="17">
        <v>42384.306840277779</v>
      </c>
      <c r="W629" s="18">
        <v>42384.306840277779</v>
      </c>
    </row>
    <row r="630" spans="1:23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9">
        <f t="shared" si="55"/>
        <v>0</v>
      </c>
      <c r="Q630" t="str">
        <f t="shared" si="56"/>
        <v>technology</v>
      </c>
      <c r="R630" t="str">
        <f t="shared" si="57"/>
        <v>web</v>
      </c>
      <c r="S630" t="s">
        <v>8220</v>
      </c>
      <c r="T630" s="16">
        <f t="shared" si="59"/>
        <v>41833.692789351851</v>
      </c>
      <c r="U630" s="16">
        <f t="shared" si="58"/>
        <v>41803.692789351851</v>
      </c>
      <c r="V630" s="17">
        <v>41803.692789351851</v>
      </c>
      <c r="W630" s="18">
        <v>41803.692789351851</v>
      </c>
    </row>
    <row r="631" spans="1:23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 s="9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t="s">
        <v>8220</v>
      </c>
      <c r="T631" s="16">
        <f t="shared" si="59"/>
        <v>42504.637824074074</v>
      </c>
      <c r="U631" s="16">
        <f t="shared" si="58"/>
        <v>42474.637824074074</v>
      </c>
      <c r="V631" s="17">
        <v>42474.637824074074</v>
      </c>
      <c r="W631" s="18">
        <v>42474.637824074074</v>
      </c>
    </row>
    <row r="632" spans="1:23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 s="9">
        <f t="shared" si="55"/>
        <v>10</v>
      </c>
      <c r="Q632" t="str">
        <f t="shared" si="56"/>
        <v>technology</v>
      </c>
      <c r="R632" t="str">
        <f t="shared" si="57"/>
        <v>web</v>
      </c>
      <c r="S632" t="s">
        <v>8220</v>
      </c>
      <c r="T632" s="16">
        <f t="shared" si="59"/>
        <v>42253.215277777781</v>
      </c>
      <c r="U632" s="16">
        <f t="shared" si="58"/>
        <v>42223.619456018518</v>
      </c>
      <c r="V632" s="17">
        <v>42223.619456018518</v>
      </c>
      <c r="W632" s="18">
        <v>42223.619456018518</v>
      </c>
    </row>
    <row r="633" spans="1:23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 s="9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t="s">
        <v>8220</v>
      </c>
      <c r="T633" s="16">
        <f t="shared" si="59"/>
        <v>42518.772326388891</v>
      </c>
      <c r="U633" s="16">
        <f t="shared" si="58"/>
        <v>42489.772326388891</v>
      </c>
      <c r="V633" s="17">
        <v>42489.772326388891</v>
      </c>
      <c r="W633" s="18">
        <v>42489.772326388891</v>
      </c>
    </row>
    <row r="634" spans="1:23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9">
        <f t="shared" si="55"/>
        <v>0</v>
      </c>
      <c r="Q634" t="str">
        <f t="shared" si="56"/>
        <v>technology</v>
      </c>
      <c r="R634" t="str">
        <f t="shared" si="57"/>
        <v>web</v>
      </c>
      <c r="S634" t="s">
        <v>8220</v>
      </c>
      <c r="T634" s="16">
        <f t="shared" si="59"/>
        <v>42333.700983796298</v>
      </c>
      <c r="U634" s="16">
        <f t="shared" si="58"/>
        <v>42303.659317129626</v>
      </c>
      <c r="V634" s="17">
        <v>42303.659317129626</v>
      </c>
      <c r="W634" s="18">
        <v>42303.659317129626</v>
      </c>
    </row>
    <row r="635" spans="1:23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 s="9">
        <f t="shared" si="55"/>
        <v>49.8</v>
      </c>
      <c r="Q635" t="str">
        <f t="shared" si="56"/>
        <v>technology</v>
      </c>
      <c r="R635" t="str">
        <f t="shared" si="57"/>
        <v>web</v>
      </c>
      <c r="S635" t="s">
        <v>8220</v>
      </c>
      <c r="T635" s="16">
        <f t="shared" si="59"/>
        <v>42538.958333333328</v>
      </c>
      <c r="U635" s="16">
        <f t="shared" si="58"/>
        <v>42507.29932870371</v>
      </c>
      <c r="V635" s="17">
        <v>42507.29932870371</v>
      </c>
      <c r="W635" s="18">
        <v>42507.29932870371</v>
      </c>
    </row>
    <row r="636" spans="1:23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 s="9">
        <f t="shared" si="55"/>
        <v>1</v>
      </c>
      <c r="Q636" t="str">
        <f t="shared" si="56"/>
        <v>technology</v>
      </c>
      <c r="R636" t="str">
        <f t="shared" si="57"/>
        <v>web</v>
      </c>
      <c r="S636" t="s">
        <v>8220</v>
      </c>
      <c r="T636" s="16">
        <f t="shared" si="59"/>
        <v>42061.928576388891</v>
      </c>
      <c r="U636" s="16">
        <f t="shared" si="58"/>
        <v>42031.928576388891</v>
      </c>
      <c r="V636" s="17">
        <v>42031.928576388891</v>
      </c>
      <c r="W636" s="18">
        <v>42031.928576388891</v>
      </c>
    </row>
    <row r="637" spans="1:23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 s="9">
        <f t="shared" si="55"/>
        <v>2</v>
      </c>
      <c r="Q637" t="str">
        <f t="shared" si="56"/>
        <v>technology</v>
      </c>
      <c r="R637" t="str">
        <f t="shared" si="57"/>
        <v>web</v>
      </c>
      <c r="S637" t="s">
        <v>8220</v>
      </c>
      <c r="T637" s="16">
        <f t="shared" si="59"/>
        <v>42106.092152777783</v>
      </c>
      <c r="U637" s="16">
        <f t="shared" si="58"/>
        <v>42076.092152777783</v>
      </c>
      <c r="V637" s="17">
        <v>42076.092152777783</v>
      </c>
      <c r="W637" s="18">
        <v>42076.092152777783</v>
      </c>
    </row>
    <row r="638" spans="1:23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 s="9">
        <f t="shared" si="55"/>
        <v>4</v>
      </c>
      <c r="Q638" t="str">
        <f t="shared" si="56"/>
        <v>technology</v>
      </c>
      <c r="R638" t="str">
        <f t="shared" si="57"/>
        <v>web</v>
      </c>
      <c r="S638" t="s">
        <v>8220</v>
      </c>
      <c r="T638" s="16">
        <f t="shared" si="59"/>
        <v>42161.44930555555</v>
      </c>
      <c r="U638" s="16">
        <f t="shared" si="58"/>
        <v>42131.455439814818</v>
      </c>
      <c r="V638" s="17">
        <v>42131.455439814818</v>
      </c>
      <c r="W638" s="18">
        <v>42131.455439814818</v>
      </c>
    </row>
    <row r="639" spans="1:23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9">
        <f t="shared" si="55"/>
        <v>0</v>
      </c>
      <c r="Q639" t="str">
        <f t="shared" si="56"/>
        <v>technology</v>
      </c>
      <c r="R639" t="str">
        <f t="shared" si="57"/>
        <v>web</v>
      </c>
      <c r="S639" t="s">
        <v>8220</v>
      </c>
      <c r="T639" s="16">
        <f t="shared" si="59"/>
        <v>42791.961111111115</v>
      </c>
      <c r="U639" s="16">
        <f t="shared" si="58"/>
        <v>42762.962013888886</v>
      </c>
      <c r="V639" s="17">
        <v>42762.962013888886</v>
      </c>
      <c r="W639" s="18">
        <v>42762.962013888886</v>
      </c>
    </row>
    <row r="640" spans="1:23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 s="9">
        <f t="shared" si="55"/>
        <v>3</v>
      </c>
      <c r="Q640" t="str">
        <f t="shared" si="56"/>
        <v>technology</v>
      </c>
      <c r="R640" t="str">
        <f t="shared" si="57"/>
        <v>web</v>
      </c>
      <c r="S640" t="s">
        <v>8220</v>
      </c>
      <c r="T640" s="16">
        <f t="shared" si="59"/>
        <v>42819.55164351852</v>
      </c>
      <c r="U640" s="16">
        <f t="shared" si="58"/>
        <v>42759.593310185184</v>
      </c>
      <c r="V640" s="17">
        <v>42759.593310185184</v>
      </c>
      <c r="W640" s="18">
        <v>42759.593310185184</v>
      </c>
    </row>
    <row r="641" spans="1:23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 s="9">
        <f t="shared" si="55"/>
        <v>1</v>
      </c>
      <c r="Q641" t="str">
        <f t="shared" si="56"/>
        <v>technology</v>
      </c>
      <c r="R641" t="str">
        <f t="shared" si="57"/>
        <v>web</v>
      </c>
      <c r="S641" t="s">
        <v>8220</v>
      </c>
      <c r="T641" s="16">
        <f t="shared" si="59"/>
        <v>41925.583275462966</v>
      </c>
      <c r="U641" s="16">
        <f t="shared" si="58"/>
        <v>41865.583275462966</v>
      </c>
      <c r="V641" s="17">
        <v>41865.583275462966</v>
      </c>
      <c r="W641" s="18">
        <v>41865.583275462966</v>
      </c>
    </row>
    <row r="642" spans="1:23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 s="9">
        <f t="shared" si="55"/>
        <v>50.5</v>
      </c>
      <c r="Q642" t="str">
        <f t="shared" si="56"/>
        <v>technology</v>
      </c>
      <c r="R642" t="str">
        <f t="shared" si="57"/>
        <v>wearables</v>
      </c>
      <c r="S642" t="s">
        <v>8219</v>
      </c>
      <c r="T642" s="16">
        <f t="shared" si="59"/>
        <v>42698.958333333328</v>
      </c>
      <c r="U642" s="16">
        <f t="shared" si="58"/>
        <v>42683.420312500006</v>
      </c>
      <c r="V642" s="17">
        <v>42683.420312500006</v>
      </c>
      <c r="W642" s="18">
        <v>42683.420312500006</v>
      </c>
    </row>
    <row r="643" spans="1:23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</f>
        <v>1.1916249999999999</v>
      </c>
      <c r="P643" s="9">
        <f t="shared" ref="P643:P706" si="61">IF(ISERROR(E643/L643),0,(E643/L643))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t="s">
        <v>8219</v>
      </c>
      <c r="T643" s="16">
        <f t="shared" si="59"/>
        <v>42229.57</v>
      </c>
      <c r="U643" s="16">
        <f t="shared" ref="U643:U706" si="64">(((J643/60)/60)/24)+DATE(1970,1,1)</f>
        <v>42199.57</v>
      </c>
      <c r="V643" s="17">
        <v>42199.57</v>
      </c>
      <c r="W643" s="18">
        <v>42199.57</v>
      </c>
    </row>
    <row r="644" spans="1:23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 s="9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t="s">
        <v>8219</v>
      </c>
      <c r="T644" s="16">
        <f t="shared" ref="T644:T707" si="65">(((I644/60)/60)/24)+DATE(1970,1,1)</f>
        <v>42235.651319444441</v>
      </c>
      <c r="U644" s="16">
        <f t="shared" si="64"/>
        <v>42199.651319444441</v>
      </c>
      <c r="V644" s="17">
        <v>42199.651319444441</v>
      </c>
      <c r="W644" s="18">
        <v>42199.651319444441</v>
      </c>
    </row>
    <row r="645" spans="1:23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 s="9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t="s">
        <v>8219</v>
      </c>
      <c r="T645" s="16">
        <f t="shared" si="65"/>
        <v>42155.642071759255</v>
      </c>
      <c r="U645" s="16">
        <f t="shared" si="64"/>
        <v>42100.642071759255</v>
      </c>
      <c r="V645" s="17">
        <v>42100.642071759255</v>
      </c>
      <c r="W645" s="18">
        <v>42100.642071759255</v>
      </c>
    </row>
    <row r="646" spans="1:23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 s="9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t="s">
        <v>8219</v>
      </c>
      <c r="T646" s="16">
        <f t="shared" si="65"/>
        <v>41941.041666666664</v>
      </c>
      <c r="U646" s="16">
        <f t="shared" si="64"/>
        <v>41898.665960648148</v>
      </c>
      <c r="V646" s="17">
        <v>41898.665960648148</v>
      </c>
      <c r="W646" s="18">
        <v>41898.665960648148</v>
      </c>
    </row>
    <row r="647" spans="1:23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 s="9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t="s">
        <v>8219</v>
      </c>
      <c r="T647" s="16">
        <f t="shared" si="65"/>
        <v>42594.026319444441</v>
      </c>
      <c r="U647" s="16">
        <f t="shared" si="64"/>
        <v>42564.026319444441</v>
      </c>
      <c r="V647" s="17">
        <v>42564.026319444441</v>
      </c>
      <c r="W647" s="18">
        <v>42564.026319444441</v>
      </c>
    </row>
    <row r="648" spans="1:23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 s="9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t="s">
        <v>8219</v>
      </c>
      <c r="T648" s="16">
        <f t="shared" si="65"/>
        <v>41862.852627314816</v>
      </c>
      <c r="U648" s="16">
        <f t="shared" si="64"/>
        <v>41832.852627314816</v>
      </c>
      <c r="V648" s="17">
        <v>41832.852627314816</v>
      </c>
      <c r="W648" s="18">
        <v>41832.852627314816</v>
      </c>
    </row>
    <row r="649" spans="1:23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 s="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t="s">
        <v>8219</v>
      </c>
      <c r="T649" s="16">
        <f t="shared" si="65"/>
        <v>42446.726261574076</v>
      </c>
      <c r="U649" s="16">
        <f t="shared" si="64"/>
        <v>42416.767928240741</v>
      </c>
      <c r="V649" s="17">
        <v>42416.767928240741</v>
      </c>
      <c r="W649" s="18">
        <v>42416.767928240741</v>
      </c>
    </row>
    <row r="650" spans="1:23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 s="9">
        <f t="shared" si="61"/>
        <v>1644</v>
      </c>
      <c r="Q650" t="str">
        <f t="shared" si="62"/>
        <v>technology</v>
      </c>
      <c r="R650" t="str">
        <f t="shared" si="63"/>
        <v>wearables</v>
      </c>
      <c r="S650" t="s">
        <v>8219</v>
      </c>
      <c r="T650" s="16">
        <f t="shared" si="65"/>
        <v>41926.693379629629</v>
      </c>
      <c r="U650" s="16">
        <f t="shared" si="64"/>
        <v>41891.693379629629</v>
      </c>
      <c r="V650" s="17">
        <v>41891.693379629629</v>
      </c>
      <c r="W650" s="18">
        <v>41891.693379629629</v>
      </c>
    </row>
    <row r="651" spans="1:23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 s="9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t="s">
        <v>8219</v>
      </c>
      <c r="T651" s="16">
        <f t="shared" si="65"/>
        <v>41898.912187499998</v>
      </c>
      <c r="U651" s="16">
        <f t="shared" si="64"/>
        <v>41877.912187499998</v>
      </c>
      <c r="V651" s="17">
        <v>41877.912187499998</v>
      </c>
      <c r="W651" s="18">
        <v>41877.912187499998</v>
      </c>
    </row>
    <row r="652" spans="1:23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 s="9">
        <f t="shared" si="61"/>
        <v>35.125</v>
      </c>
      <c r="Q652" t="str">
        <f t="shared" si="62"/>
        <v>technology</v>
      </c>
      <c r="R652" t="str">
        <f t="shared" si="63"/>
        <v>wearables</v>
      </c>
      <c r="S652" t="s">
        <v>8219</v>
      </c>
      <c r="T652" s="16">
        <f t="shared" si="65"/>
        <v>41992.078518518523</v>
      </c>
      <c r="U652" s="16">
        <f t="shared" si="64"/>
        <v>41932.036851851852</v>
      </c>
      <c r="V652" s="17">
        <v>41932.036851851852</v>
      </c>
      <c r="W652" s="18">
        <v>41932.036851851852</v>
      </c>
    </row>
    <row r="653" spans="1:23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 s="9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t="s">
        <v>8219</v>
      </c>
      <c r="T653" s="16">
        <f t="shared" si="65"/>
        <v>41986.017488425925</v>
      </c>
      <c r="U653" s="16">
        <f t="shared" si="64"/>
        <v>41956.017488425925</v>
      </c>
      <c r="V653" s="17">
        <v>41956.017488425925</v>
      </c>
      <c r="W653" s="18">
        <v>41956.017488425925</v>
      </c>
    </row>
    <row r="654" spans="1:23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 s="9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t="s">
        <v>8219</v>
      </c>
      <c r="T654" s="16">
        <f t="shared" si="65"/>
        <v>42705.732060185182</v>
      </c>
      <c r="U654" s="16">
        <f t="shared" si="64"/>
        <v>42675.690393518518</v>
      </c>
      <c r="V654" s="17">
        <v>42675.690393518518</v>
      </c>
      <c r="W654" s="18">
        <v>42675.690393518518</v>
      </c>
    </row>
    <row r="655" spans="1:23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 s="9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t="s">
        <v>8219</v>
      </c>
      <c r="T655" s="16">
        <f t="shared" si="65"/>
        <v>42236.618518518517</v>
      </c>
      <c r="U655" s="16">
        <f t="shared" si="64"/>
        <v>42199.618518518517</v>
      </c>
      <c r="V655" s="17">
        <v>42199.618518518517</v>
      </c>
      <c r="W655" s="18">
        <v>42199.618518518517</v>
      </c>
    </row>
    <row r="656" spans="1:23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 s="9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t="s">
        <v>8219</v>
      </c>
      <c r="T656" s="16">
        <f t="shared" si="65"/>
        <v>42193.957326388889</v>
      </c>
      <c r="U656" s="16">
        <f t="shared" si="64"/>
        <v>42163.957326388889</v>
      </c>
      <c r="V656" s="17">
        <v>42163.957326388889</v>
      </c>
      <c r="W656" s="18">
        <v>42163.957326388889</v>
      </c>
    </row>
    <row r="657" spans="1:23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 s="9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t="s">
        <v>8219</v>
      </c>
      <c r="T657" s="16">
        <f t="shared" si="65"/>
        <v>42075.915648148148</v>
      </c>
      <c r="U657" s="16">
        <f t="shared" si="64"/>
        <v>42045.957314814819</v>
      </c>
      <c r="V657" s="17">
        <v>42045.957314814819</v>
      </c>
      <c r="W657" s="18">
        <v>42045.957314814819</v>
      </c>
    </row>
    <row r="658" spans="1:23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 s="9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t="s">
        <v>8219</v>
      </c>
      <c r="T658" s="16">
        <f t="shared" si="65"/>
        <v>42477.762951388882</v>
      </c>
      <c r="U658" s="16">
        <f t="shared" si="64"/>
        <v>42417.804618055554</v>
      </c>
      <c r="V658" s="17">
        <v>42417.804618055554</v>
      </c>
      <c r="W658" s="18">
        <v>42417.804618055554</v>
      </c>
    </row>
    <row r="659" spans="1:23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 s="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t="s">
        <v>8219</v>
      </c>
      <c r="T659" s="16">
        <f t="shared" si="65"/>
        <v>42361.84574074074</v>
      </c>
      <c r="U659" s="16">
        <f t="shared" si="64"/>
        <v>42331.84574074074</v>
      </c>
      <c r="V659" s="17">
        <v>42331.84574074074</v>
      </c>
      <c r="W659" s="18">
        <v>42331.84574074074</v>
      </c>
    </row>
    <row r="660" spans="1:23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 s="9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t="s">
        <v>8219</v>
      </c>
      <c r="T660" s="16">
        <f t="shared" si="65"/>
        <v>42211.75</v>
      </c>
      <c r="U660" s="16">
        <f t="shared" si="64"/>
        <v>42179.160752314812</v>
      </c>
      <c r="V660" s="17">
        <v>42179.160752314812</v>
      </c>
      <c r="W660" s="18">
        <v>42179.160752314812</v>
      </c>
    </row>
    <row r="661" spans="1:23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 s="9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t="s">
        <v>8219</v>
      </c>
      <c r="T661" s="16">
        <f t="shared" si="65"/>
        <v>42239.593692129631</v>
      </c>
      <c r="U661" s="16">
        <f t="shared" si="64"/>
        <v>42209.593692129631</v>
      </c>
      <c r="V661" s="17">
        <v>42209.593692129631</v>
      </c>
      <c r="W661" s="18">
        <v>42209.593692129631</v>
      </c>
    </row>
    <row r="662" spans="1:23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 s="9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t="s">
        <v>8221</v>
      </c>
      <c r="T662" s="16">
        <f t="shared" si="65"/>
        <v>41952.783321759263</v>
      </c>
      <c r="U662" s="16">
        <f t="shared" si="64"/>
        <v>41922.741655092592</v>
      </c>
      <c r="V662" s="17">
        <v>41922.741655092592</v>
      </c>
      <c r="W662" s="18">
        <v>41922.741655092592</v>
      </c>
    </row>
    <row r="663" spans="1:23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 s="9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t="s">
        <v>8221</v>
      </c>
      <c r="T663" s="16">
        <f t="shared" si="65"/>
        <v>42666.645358796297</v>
      </c>
      <c r="U663" s="16">
        <f t="shared" si="64"/>
        <v>42636.645358796297</v>
      </c>
      <c r="V663" s="17">
        <v>42636.645358796297</v>
      </c>
      <c r="W663" s="18">
        <v>42636.645358796297</v>
      </c>
    </row>
    <row r="664" spans="1:23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 s="9">
        <f t="shared" si="61"/>
        <v>39</v>
      </c>
      <c r="Q664" t="str">
        <f t="shared" si="62"/>
        <v>technology</v>
      </c>
      <c r="R664" t="str">
        <f t="shared" si="63"/>
        <v>wearables</v>
      </c>
      <c r="S664" t="s">
        <v>8221</v>
      </c>
      <c r="T664" s="16">
        <f t="shared" si="65"/>
        <v>42020.438043981485</v>
      </c>
      <c r="U664" s="16">
        <f t="shared" si="64"/>
        <v>41990.438043981485</v>
      </c>
      <c r="V664" s="17">
        <v>41990.438043981485</v>
      </c>
      <c r="W664" s="18">
        <v>41990.438043981485</v>
      </c>
    </row>
    <row r="665" spans="1:23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 s="9">
        <f t="shared" si="61"/>
        <v>100</v>
      </c>
      <c r="Q665" t="str">
        <f t="shared" si="62"/>
        <v>technology</v>
      </c>
      <c r="R665" t="str">
        <f t="shared" si="63"/>
        <v>wearables</v>
      </c>
      <c r="S665" t="s">
        <v>8221</v>
      </c>
      <c r="T665" s="16">
        <f t="shared" si="65"/>
        <v>42203.843240740738</v>
      </c>
      <c r="U665" s="16">
        <f t="shared" si="64"/>
        <v>42173.843240740738</v>
      </c>
      <c r="V665" s="17">
        <v>42173.843240740738</v>
      </c>
      <c r="W665" s="18">
        <v>42173.843240740738</v>
      </c>
    </row>
    <row r="666" spans="1:23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 s="9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t="s">
        <v>8221</v>
      </c>
      <c r="T666" s="16">
        <f t="shared" si="65"/>
        <v>42107.666377314818</v>
      </c>
      <c r="U666" s="16">
        <f t="shared" si="64"/>
        <v>42077.666377314818</v>
      </c>
      <c r="V666" s="17">
        <v>42077.666377314818</v>
      </c>
      <c r="W666" s="18">
        <v>42077.666377314818</v>
      </c>
    </row>
    <row r="667" spans="1:23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 s="9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t="s">
        <v>8221</v>
      </c>
      <c r="T667" s="16">
        <f t="shared" si="65"/>
        <v>42748.711354166662</v>
      </c>
      <c r="U667" s="16">
        <f t="shared" si="64"/>
        <v>42688.711354166662</v>
      </c>
      <c r="V667" s="17">
        <v>42688.711354166662</v>
      </c>
      <c r="W667" s="18">
        <v>42688.711354166662</v>
      </c>
    </row>
    <row r="668" spans="1:23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 s="9">
        <f t="shared" si="61"/>
        <v>2</v>
      </c>
      <c r="Q668" t="str">
        <f t="shared" si="62"/>
        <v>technology</v>
      </c>
      <c r="R668" t="str">
        <f t="shared" si="63"/>
        <v>wearables</v>
      </c>
      <c r="S668" t="s">
        <v>8221</v>
      </c>
      <c r="T668" s="16">
        <f t="shared" si="65"/>
        <v>41868.832152777781</v>
      </c>
      <c r="U668" s="16">
        <f t="shared" si="64"/>
        <v>41838.832152777781</v>
      </c>
      <c r="V668" s="17">
        <v>41838.832152777781</v>
      </c>
      <c r="W668" s="18">
        <v>41838.832152777781</v>
      </c>
    </row>
    <row r="669" spans="1:23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 s="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t="s">
        <v>8221</v>
      </c>
      <c r="T669" s="16">
        <f t="shared" si="65"/>
        <v>42672.373414351852</v>
      </c>
      <c r="U669" s="16">
        <f t="shared" si="64"/>
        <v>42632.373414351852</v>
      </c>
      <c r="V669" s="17">
        <v>42632.373414351852</v>
      </c>
      <c r="W669" s="18">
        <v>42632.373414351852</v>
      </c>
    </row>
    <row r="670" spans="1:23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 s="9">
        <f t="shared" si="61"/>
        <v>27.36</v>
      </c>
      <c r="Q670" t="str">
        <f t="shared" si="62"/>
        <v>technology</v>
      </c>
      <c r="R670" t="str">
        <f t="shared" si="63"/>
        <v>wearables</v>
      </c>
      <c r="S670" t="s">
        <v>8221</v>
      </c>
      <c r="T670" s="16">
        <f t="shared" si="65"/>
        <v>42135.831273148149</v>
      </c>
      <c r="U670" s="16">
        <f t="shared" si="64"/>
        <v>42090.831273148149</v>
      </c>
      <c r="V670" s="17">
        <v>42090.831273148149</v>
      </c>
      <c r="W670" s="18">
        <v>42090.831273148149</v>
      </c>
    </row>
    <row r="671" spans="1:23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 s="9">
        <f t="shared" si="61"/>
        <v>1536.25</v>
      </c>
      <c r="Q671" t="str">
        <f t="shared" si="62"/>
        <v>technology</v>
      </c>
      <c r="R671" t="str">
        <f t="shared" si="63"/>
        <v>wearables</v>
      </c>
      <c r="S671" t="s">
        <v>8221</v>
      </c>
      <c r="T671" s="16">
        <f t="shared" si="65"/>
        <v>42557.625671296293</v>
      </c>
      <c r="U671" s="16">
        <f t="shared" si="64"/>
        <v>42527.625671296293</v>
      </c>
      <c r="V671" s="17">
        <v>42527.625671296293</v>
      </c>
      <c r="W671" s="18">
        <v>42527.625671296293</v>
      </c>
    </row>
    <row r="672" spans="1:23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 s="9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t="s">
        <v>8221</v>
      </c>
      <c r="T672" s="16">
        <f t="shared" si="65"/>
        <v>42540.340277777781</v>
      </c>
      <c r="U672" s="16">
        <f t="shared" si="64"/>
        <v>42506.709722222222</v>
      </c>
      <c r="V672" s="17">
        <v>42506.709722222222</v>
      </c>
      <c r="W672" s="18">
        <v>42506.709722222222</v>
      </c>
    </row>
    <row r="673" spans="1:23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 s="9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t="s">
        <v>8221</v>
      </c>
      <c r="T673" s="16">
        <f t="shared" si="65"/>
        <v>42018.166666666672</v>
      </c>
      <c r="U673" s="16">
        <f t="shared" si="64"/>
        <v>41984.692731481482</v>
      </c>
      <c r="V673" s="17">
        <v>41984.692731481482</v>
      </c>
      <c r="W673" s="18">
        <v>41984.692731481482</v>
      </c>
    </row>
    <row r="674" spans="1:23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 s="9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t="s">
        <v>8221</v>
      </c>
      <c r="T674" s="16">
        <f t="shared" si="65"/>
        <v>42005.207638888889</v>
      </c>
      <c r="U674" s="16">
        <f t="shared" si="64"/>
        <v>41974.219490740739</v>
      </c>
      <c r="V674" s="17">
        <v>41974.219490740739</v>
      </c>
      <c r="W674" s="18">
        <v>41974.219490740739</v>
      </c>
    </row>
    <row r="675" spans="1:23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 s="9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t="s">
        <v>8221</v>
      </c>
      <c r="T675" s="16">
        <f t="shared" si="65"/>
        <v>41883.840474537035</v>
      </c>
      <c r="U675" s="16">
        <f t="shared" si="64"/>
        <v>41838.840474537035</v>
      </c>
      <c r="V675" s="17">
        <v>41838.840474537035</v>
      </c>
      <c r="W675" s="18">
        <v>41838.840474537035</v>
      </c>
    </row>
    <row r="676" spans="1:23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 s="9">
        <f t="shared" si="61"/>
        <v>7.5</v>
      </c>
      <c r="Q676" t="str">
        <f t="shared" si="62"/>
        <v>technology</v>
      </c>
      <c r="R676" t="str">
        <f t="shared" si="63"/>
        <v>wearables</v>
      </c>
      <c r="S676" t="s">
        <v>8221</v>
      </c>
      <c r="T676" s="16">
        <f t="shared" si="65"/>
        <v>41863.116053240738</v>
      </c>
      <c r="U676" s="16">
        <f t="shared" si="64"/>
        <v>41803.116053240738</v>
      </c>
      <c r="V676" s="17">
        <v>41803.116053240738</v>
      </c>
      <c r="W676" s="18">
        <v>41803.116053240738</v>
      </c>
    </row>
    <row r="677" spans="1:23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 s="9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t="s">
        <v>8221</v>
      </c>
      <c r="T677" s="16">
        <f t="shared" si="65"/>
        <v>42005.290972222225</v>
      </c>
      <c r="U677" s="16">
        <f t="shared" si="64"/>
        <v>41975.930601851855</v>
      </c>
      <c r="V677" s="17">
        <v>41975.930601851855</v>
      </c>
      <c r="W677" s="18">
        <v>41975.930601851855</v>
      </c>
    </row>
    <row r="678" spans="1:23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 s="9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t="s">
        <v>8221</v>
      </c>
      <c r="T678" s="16">
        <f t="shared" si="65"/>
        <v>42042.768298611118</v>
      </c>
      <c r="U678" s="16">
        <f t="shared" si="64"/>
        <v>42012.768298611118</v>
      </c>
      <c r="V678" s="17">
        <v>42012.768298611118</v>
      </c>
      <c r="W678" s="18">
        <v>42012.768298611118</v>
      </c>
    </row>
    <row r="679" spans="1:23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 s="9">
        <f t="shared" si="61"/>
        <v>133.25</v>
      </c>
      <c r="Q679" t="str">
        <f t="shared" si="62"/>
        <v>technology</v>
      </c>
      <c r="R679" t="str">
        <f t="shared" si="63"/>
        <v>wearables</v>
      </c>
      <c r="S679" t="s">
        <v>8221</v>
      </c>
      <c r="T679" s="16">
        <f t="shared" si="65"/>
        <v>42549.403877314813</v>
      </c>
      <c r="U679" s="16">
        <f t="shared" si="64"/>
        <v>42504.403877314813</v>
      </c>
      <c r="V679" s="17">
        <v>42504.403877314813</v>
      </c>
      <c r="W679" s="18">
        <v>42504.403877314813</v>
      </c>
    </row>
    <row r="680" spans="1:23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 s="9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t="s">
        <v>8221</v>
      </c>
      <c r="T680" s="16">
        <f t="shared" si="65"/>
        <v>42511.376597222217</v>
      </c>
      <c r="U680" s="16">
        <f t="shared" si="64"/>
        <v>42481.376597222217</v>
      </c>
      <c r="V680" s="17">
        <v>42481.376597222217</v>
      </c>
      <c r="W680" s="18">
        <v>42481.376597222217</v>
      </c>
    </row>
    <row r="681" spans="1:23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 s="9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t="s">
        <v>8221</v>
      </c>
      <c r="T681" s="16">
        <f t="shared" si="65"/>
        <v>42616.695706018523</v>
      </c>
      <c r="U681" s="16">
        <f t="shared" si="64"/>
        <v>42556.695706018523</v>
      </c>
      <c r="V681" s="17">
        <v>42556.695706018523</v>
      </c>
      <c r="W681" s="18">
        <v>42556.695706018523</v>
      </c>
    </row>
    <row r="682" spans="1:23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 s="9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t="s">
        <v>8221</v>
      </c>
      <c r="T682" s="16">
        <f t="shared" si="65"/>
        <v>41899.501516203702</v>
      </c>
      <c r="U682" s="16">
        <f t="shared" si="64"/>
        <v>41864.501516203702</v>
      </c>
      <c r="V682" s="17">
        <v>41864.501516203702</v>
      </c>
      <c r="W682" s="18">
        <v>41864.501516203702</v>
      </c>
    </row>
    <row r="683" spans="1:23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 s="9">
        <f t="shared" si="61"/>
        <v>1</v>
      </c>
      <c r="Q683" t="str">
        <f t="shared" si="62"/>
        <v>technology</v>
      </c>
      <c r="R683" t="str">
        <f t="shared" si="63"/>
        <v>wearables</v>
      </c>
      <c r="S683" t="s">
        <v>8221</v>
      </c>
      <c r="T683" s="16">
        <f t="shared" si="65"/>
        <v>42669.805601851855</v>
      </c>
      <c r="U683" s="16">
        <f t="shared" si="64"/>
        <v>42639.805601851855</v>
      </c>
      <c r="V683" s="17">
        <v>42639.805601851855</v>
      </c>
      <c r="W683" s="18">
        <v>42639.805601851855</v>
      </c>
    </row>
    <row r="684" spans="1:23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 s="9">
        <f t="shared" si="61"/>
        <v>13.25</v>
      </c>
      <c r="Q684" t="str">
        <f t="shared" si="62"/>
        <v>technology</v>
      </c>
      <c r="R684" t="str">
        <f t="shared" si="63"/>
        <v>wearables</v>
      </c>
      <c r="S684" t="s">
        <v>8221</v>
      </c>
      <c r="T684" s="16">
        <f t="shared" si="65"/>
        <v>42808.723634259266</v>
      </c>
      <c r="U684" s="16">
        <f t="shared" si="64"/>
        <v>42778.765300925923</v>
      </c>
      <c r="V684" s="17">
        <v>42778.765300925923</v>
      </c>
      <c r="W684" s="18">
        <v>42778.765300925923</v>
      </c>
    </row>
    <row r="685" spans="1:23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 s="9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t="s">
        <v>8221</v>
      </c>
      <c r="T685" s="16">
        <f t="shared" si="65"/>
        <v>42674.900046296301</v>
      </c>
      <c r="U685" s="16">
        <f t="shared" si="64"/>
        <v>42634.900046296301</v>
      </c>
      <c r="V685" s="17">
        <v>42634.900046296301</v>
      </c>
      <c r="W685" s="18">
        <v>42634.900046296301</v>
      </c>
    </row>
    <row r="686" spans="1:23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 s="9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t="s">
        <v>8221</v>
      </c>
      <c r="T686" s="16">
        <f t="shared" si="65"/>
        <v>41845.125</v>
      </c>
      <c r="U686" s="16">
        <f t="shared" si="64"/>
        <v>41809.473275462966</v>
      </c>
      <c r="V686" s="17">
        <v>41809.473275462966</v>
      </c>
      <c r="W686" s="18">
        <v>41809.473275462966</v>
      </c>
    </row>
    <row r="687" spans="1:23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 s="9">
        <f t="shared" si="61"/>
        <v>55.3</v>
      </c>
      <c r="Q687" t="str">
        <f t="shared" si="62"/>
        <v>technology</v>
      </c>
      <c r="R687" t="str">
        <f t="shared" si="63"/>
        <v>wearables</v>
      </c>
      <c r="S687" t="s">
        <v>8221</v>
      </c>
      <c r="T687" s="16">
        <f t="shared" si="65"/>
        <v>42016.866574074069</v>
      </c>
      <c r="U687" s="16">
        <f t="shared" si="64"/>
        <v>41971.866574074069</v>
      </c>
      <c r="V687" s="17">
        <v>41971.866574074069</v>
      </c>
      <c r="W687" s="18">
        <v>41971.866574074069</v>
      </c>
    </row>
    <row r="688" spans="1:23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9">
        <f t="shared" si="61"/>
        <v>0</v>
      </c>
      <c r="Q688" t="str">
        <f t="shared" si="62"/>
        <v>technology</v>
      </c>
      <c r="R688" t="str">
        <f t="shared" si="63"/>
        <v>wearables</v>
      </c>
      <c r="S688" t="s">
        <v>8221</v>
      </c>
      <c r="T688" s="16">
        <f t="shared" si="65"/>
        <v>42219.673263888893</v>
      </c>
      <c r="U688" s="16">
        <f t="shared" si="64"/>
        <v>42189.673263888893</v>
      </c>
      <c r="V688" s="17">
        <v>42189.673263888893</v>
      </c>
      <c r="W688" s="18">
        <v>42189.673263888893</v>
      </c>
    </row>
    <row r="689" spans="1:23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 s="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t="s">
        <v>8221</v>
      </c>
      <c r="T689" s="16">
        <f t="shared" si="65"/>
        <v>42771.750613425931</v>
      </c>
      <c r="U689" s="16">
        <f t="shared" si="64"/>
        <v>42711.750613425931</v>
      </c>
      <c r="V689" s="17">
        <v>42711.750613425931</v>
      </c>
      <c r="W689" s="18">
        <v>42711.750613425931</v>
      </c>
    </row>
    <row r="690" spans="1:23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 s="9">
        <f t="shared" si="61"/>
        <v>405.5</v>
      </c>
      <c r="Q690" t="str">
        <f t="shared" si="62"/>
        <v>technology</v>
      </c>
      <c r="R690" t="str">
        <f t="shared" si="63"/>
        <v>wearables</v>
      </c>
      <c r="S690" t="s">
        <v>8221</v>
      </c>
      <c r="T690" s="16">
        <f t="shared" si="65"/>
        <v>42292.104780092588</v>
      </c>
      <c r="U690" s="16">
        <f t="shared" si="64"/>
        <v>42262.104780092588</v>
      </c>
      <c r="V690" s="17">
        <v>42262.104780092588</v>
      </c>
      <c r="W690" s="18">
        <v>42262.104780092588</v>
      </c>
    </row>
    <row r="691" spans="1:23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 s="9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t="s">
        <v>8221</v>
      </c>
      <c r="T691" s="16">
        <f t="shared" si="65"/>
        <v>42712.207638888889</v>
      </c>
      <c r="U691" s="16">
        <f t="shared" si="64"/>
        <v>42675.66778935185</v>
      </c>
      <c r="V691" s="17">
        <v>42675.66778935185</v>
      </c>
      <c r="W691" s="18">
        <v>42675.66778935185</v>
      </c>
    </row>
    <row r="692" spans="1:23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 s="9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t="s">
        <v>8221</v>
      </c>
      <c r="T692" s="16">
        <f t="shared" si="65"/>
        <v>42622.25</v>
      </c>
      <c r="U692" s="16">
        <f t="shared" si="64"/>
        <v>42579.634733796294</v>
      </c>
      <c r="V692" s="17">
        <v>42579.634733796294</v>
      </c>
      <c r="W692" s="18">
        <v>42579.634733796294</v>
      </c>
    </row>
    <row r="693" spans="1:23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 s="9">
        <f t="shared" si="61"/>
        <v>26</v>
      </c>
      <c r="Q693" t="str">
        <f t="shared" si="62"/>
        <v>technology</v>
      </c>
      <c r="R693" t="str">
        <f t="shared" si="63"/>
        <v>wearables</v>
      </c>
      <c r="S693" t="s">
        <v>8221</v>
      </c>
      <c r="T693" s="16">
        <f t="shared" si="65"/>
        <v>42186.028310185182</v>
      </c>
      <c r="U693" s="16">
        <f t="shared" si="64"/>
        <v>42158.028310185182</v>
      </c>
      <c r="V693" s="17">
        <v>42158.028310185182</v>
      </c>
      <c r="W693" s="18">
        <v>42158.028310185182</v>
      </c>
    </row>
    <row r="694" spans="1:23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 s="9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t="s">
        <v>8221</v>
      </c>
      <c r="T694" s="16">
        <f t="shared" si="65"/>
        <v>42726.37572916667</v>
      </c>
      <c r="U694" s="16">
        <f t="shared" si="64"/>
        <v>42696.37572916667</v>
      </c>
      <c r="V694" s="17">
        <v>42696.37572916667</v>
      </c>
      <c r="W694" s="18">
        <v>42696.37572916667</v>
      </c>
    </row>
    <row r="695" spans="1:23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 s="9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t="s">
        <v>8221</v>
      </c>
      <c r="T695" s="16">
        <f t="shared" si="65"/>
        <v>42124.808182870373</v>
      </c>
      <c r="U695" s="16">
        <f t="shared" si="64"/>
        <v>42094.808182870373</v>
      </c>
      <c r="V695" s="17">
        <v>42094.808182870373</v>
      </c>
      <c r="W695" s="18">
        <v>42094.808182870373</v>
      </c>
    </row>
    <row r="696" spans="1:23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 s="9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t="s">
        <v>8221</v>
      </c>
      <c r="T696" s="16">
        <f t="shared" si="65"/>
        <v>42767.663877314815</v>
      </c>
      <c r="U696" s="16">
        <f t="shared" si="64"/>
        <v>42737.663877314815</v>
      </c>
      <c r="V696" s="17">
        <v>42737.663877314815</v>
      </c>
      <c r="W696" s="18">
        <v>42737.663877314815</v>
      </c>
    </row>
    <row r="697" spans="1:23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 s="9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t="s">
        <v>8221</v>
      </c>
      <c r="T697" s="16">
        <f t="shared" si="65"/>
        <v>41943.521064814813</v>
      </c>
      <c r="U697" s="16">
        <f t="shared" si="64"/>
        <v>41913.521064814813</v>
      </c>
      <c r="V697" s="17">
        <v>41913.521064814813</v>
      </c>
      <c r="W697" s="18">
        <v>41913.521064814813</v>
      </c>
    </row>
    <row r="698" spans="1:23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 s="9">
        <f t="shared" si="61"/>
        <v>1</v>
      </c>
      <c r="Q698" t="str">
        <f t="shared" si="62"/>
        <v>technology</v>
      </c>
      <c r="R698" t="str">
        <f t="shared" si="63"/>
        <v>wearables</v>
      </c>
      <c r="S698" t="s">
        <v>8221</v>
      </c>
      <c r="T698" s="16">
        <f t="shared" si="65"/>
        <v>41845.927106481482</v>
      </c>
      <c r="U698" s="16">
        <f t="shared" si="64"/>
        <v>41815.927106481482</v>
      </c>
      <c r="V698" s="17">
        <v>41815.927106481482</v>
      </c>
      <c r="W698" s="18">
        <v>41815.927106481482</v>
      </c>
    </row>
    <row r="699" spans="1:23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 s="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t="s">
        <v>8221</v>
      </c>
      <c r="T699" s="16">
        <f t="shared" si="65"/>
        <v>42403.523020833338</v>
      </c>
      <c r="U699" s="16">
        <f t="shared" si="64"/>
        <v>42388.523020833338</v>
      </c>
      <c r="V699" s="17">
        <v>42388.523020833338</v>
      </c>
      <c r="W699" s="18">
        <v>42388.523020833338</v>
      </c>
    </row>
    <row r="700" spans="1:23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 s="9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t="s">
        <v>8221</v>
      </c>
      <c r="T700" s="16">
        <f t="shared" si="65"/>
        <v>41900.083333333336</v>
      </c>
      <c r="U700" s="16">
        <f t="shared" si="64"/>
        <v>41866.931076388886</v>
      </c>
      <c r="V700" s="17">
        <v>41866.931076388886</v>
      </c>
      <c r="W700" s="18">
        <v>41866.931076388886</v>
      </c>
    </row>
    <row r="701" spans="1:23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 s="9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t="s">
        <v>8221</v>
      </c>
      <c r="T701" s="16">
        <f t="shared" si="65"/>
        <v>41600.666666666664</v>
      </c>
      <c r="U701" s="16">
        <f t="shared" si="64"/>
        <v>41563.485509259262</v>
      </c>
      <c r="V701" s="17">
        <v>41563.485509259262</v>
      </c>
      <c r="W701" s="18">
        <v>41563.485509259262</v>
      </c>
    </row>
    <row r="702" spans="1:23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 s="9">
        <f t="shared" si="61"/>
        <v>13</v>
      </c>
      <c r="Q702" t="str">
        <f t="shared" si="62"/>
        <v>technology</v>
      </c>
      <c r="R702" t="str">
        <f t="shared" si="63"/>
        <v>wearables</v>
      </c>
      <c r="S702" t="s">
        <v>8221</v>
      </c>
      <c r="T702" s="16">
        <f t="shared" si="65"/>
        <v>42745.688437500001</v>
      </c>
      <c r="U702" s="16">
        <f t="shared" si="64"/>
        <v>42715.688437500001</v>
      </c>
      <c r="V702" s="17">
        <v>42715.688437500001</v>
      </c>
      <c r="W702" s="18">
        <v>42715.688437500001</v>
      </c>
    </row>
    <row r="703" spans="1:23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 s="9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t="s">
        <v>8221</v>
      </c>
      <c r="T703" s="16">
        <f t="shared" si="65"/>
        <v>41843.662962962961</v>
      </c>
      <c r="U703" s="16">
        <f t="shared" si="64"/>
        <v>41813.662962962961</v>
      </c>
      <c r="V703" s="17">
        <v>41813.662962962961</v>
      </c>
      <c r="W703" s="18">
        <v>41813.662962962961</v>
      </c>
    </row>
    <row r="704" spans="1:23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 s="9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t="s">
        <v>8221</v>
      </c>
      <c r="T704" s="16">
        <f t="shared" si="65"/>
        <v>42698.768368055549</v>
      </c>
      <c r="U704" s="16">
        <f t="shared" si="64"/>
        <v>42668.726701388892</v>
      </c>
      <c r="V704" s="17">
        <v>42668.726701388892</v>
      </c>
      <c r="W704" s="18">
        <v>42668.726701388892</v>
      </c>
    </row>
    <row r="705" spans="1:23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 s="9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t="s">
        <v>8221</v>
      </c>
      <c r="T705" s="16">
        <f t="shared" si="65"/>
        <v>42766.98055555555</v>
      </c>
      <c r="U705" s="16">
        <f t="shared" si="64"/>
        <v>42711.950798611113</v>
      </c>
      <c r="V705" s="17">
        <v>42711.950798611113</v>
      </c>
      <c r="W705" s="18">
        <v>42711.950798611113</v>
      </c>
    </row>
    <row r="706" spans="1:23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 s="9">
        <f t="shared" si="61"/>
        <v>120.25</v>
      </c>
      <c r="Q706" t="str">
        <f t="shared" si="62"/>
        <v>technology</v>
      </c>
      <c r="R706" t="str">
        <f t="shared" si="63"/>
        <v>wearables</v>
      </c>
      <c r="S706" t="s">
        <v>8221</v>
      </c>
      <c r="T706" s="16">
        <f t="shared" si="65"/>
        <v>42786.192916666667</v>
      </c>
      <c r="U706" s="16">
        <f t="shared" si="64"/>
        <v>42726.192916666667</v>
      </c>
      <c r="V706" s="17">
        <v>42726.192916666667</v>
      </c>
      <c r="W706" s="18">
        <v>42726.192916666667</v>
      </c>
    </row>
    <row r="707" spans="1:23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</f>
        <v>9.7699999999999992E-3</v>
      </c>
      <c r="P707" s="9">
        <f t="shared" ref="P707:P770" si="67">IF(ISERROR(E707/L707),0,(E707/L707))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t="s">
        <v>8221</v>
      </c>
      <c r="T707" s="16">
        <f t="shared" si="65"/>
        <v>42756.491643518515</v>
      </c>
      <c r="U707" s="16">
        <f t="shared" ref="U707:U770" si="70">(((J707/60)/60)/24)+DATE(1970,1,1)</f>
        <v>42726.491643518515</v>
      </c>
      <c r="V707" s="17">
        <v>42726.491643518515</v>
      </c>
      <c r="W707" s="18">
        <v>42726.491643518515</v>
      </c>
    </row>
    <row r="708" spans="1:23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9">
        <f t="shared" si="67"/>
        <v>0</v>
      </c>
      <c r="Q708" t="str">
        <f t="shared" si="68"/>
        <v>technology</v>
      </c>
      <c r="R708" t="str">
        <f t="shared" si="69"/>
        <v>wearables</v>
      </c>
      <c r="S708" t="s">
        <v>8221</v>
      </c>
      <c r="T708" s="16">
        <f t="shared" ref="T708:T771" si="71">(((I708/60)/60)/24)+DATE(1970,1,1)</f>
        <v>42718.777083333334</v>
      </c>
      <c r="U708" s="16">
        <f t="shared" si="70"/>
        <v>42676.995173611111</v>
      </c>
      <c r="V708" s="17">
        <v>42676.995173611111</v>
      </c>
      <c r="W708" s="18">
        <v>42676.995173611111</v>
      </c>
    </row>
    <row r="709" spans="1:23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 s="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t="s">
        <v>8221</v>
      </c>
      <c r="T709" s="16">
        <f t="shared" si="71"/>
        <v>42736.663506944446</v>
      </c>
      <c r="U709" s="16">
        <f t="shared" si="70"/>
        <v>42696.663506944446</v>
      </c>
      <c r="V709" s="17">
        <v>42696.663506944446</v>
      </c>
      <c r="W709" s="18">
        <v>42696.663506944446</v>
      </c>
    </row>
    <row r="710" spans="1:23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 s="9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t="s">
        <v>8221</v>
      </c>
      <c r="T710" s="16">
        <f t="shared" si="71"/>
        <v>41895.581018518518</v>
      </c>
      <c r="U710" s="16">
        <f t="shared" si="70"/>
        <v>41835.581018518518</v>
      </c>
      <c r="V710" s="17">
        <v>41835.581018518518</v>
      </c>
      <c r="W710" s="18">
        <v>41835.581018518518</v>
      </c>
    </row>
    <row r="711" spans="1:23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 s="9">
        <f t="shared" si="67"/>
        <v>30.5</v>
      </c>
      <c r="Q711" t="str">
        <f t="shared" si="68"/>
        <v>technology</v>
      </c>
      <c r="R711" t="str">
        <f t="shared" si="69"/>
        <v>wearables</v>
      </c>
      <c r="S711" t="s">
        <v>8221</v>
      </c>
      <c r="T711" s="16">
        <f t="shared" si="71"/>
        <v>41978.041192129633</v>
      </c>
      <c r="U711" s="16">
        <f t="shared" si="70"/>
        <v>41948.041192129633</v>
      </c>
      <c r="V711" s="17">
        <v>41948.041192129633</v>
      </c>
      <c r="W711" s="18">
        <v>41948.041192129633</v>
      </c>
    </row>
    <row r="712" spans="1:23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9">
        <f t="shared" si="67"/>
        <v>0</v>
      </c>
      <c r="Q712" t="str">
        <f t="shared" si="68"/>
        <v>technology</v>
      </c>
      <c r="R712" t="str">
        <f t="shared" si="69"/>
        <v>wearables</v>
      </c>
      <c r="S712" t="s">
        <v>8221</v>
      </c>
      <c r="T712" s="16">
        <f t="shared" si="71"/>
        <v>41871.030555555553</v>
      </c>
      <c r="U712" s="16">
        <f t="shared" si="70"/>
        <v>41837.984976851854</v>
      </c>
      <c r="V712" s="17">
        <v>41837.984976851854</v>
      </c>
      <c r="W712" s="18">
        <v>41837.984976851854</v>
      </c>
    </row>
    <row r="713" spans="1:23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 s="9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t="s">
        <v>8221</v>
      </c>
      <c r="T713" s="16">
        <f t="shared" si="71"/>
        <v>42718.500787037032</v>
      </c>
      <c r="U713" s="16">
        <f t="shared" si="70"/>
        <v>42678.459120370375</v>
      </c>
      <c r="V713" s="17">
        <v>42678.459120370375</v>
      </c>
      <c r="W713" s="18">
        <v>42678.459120370375</v>
      </c>
    </row>
    <row r="714" spans="1:23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 s="9">
        <f t="shared" si="67"/>
        <v>26.25</v>
      </c>
      <c r="Q714" t="str">
        <f t="shared" si="68"/>
        <v>technology</v>
      </c>
      <c r="R714" t="str">
        <f t="shared" si="69"/>
        <v>wearables</v>
      </c>
      <c r="S714" t="s">
        <v>8221</v>
      </c>
      <c r="T714" s="16">
        <f t="shared" si="71"/>
        <v>42414.680925925932</v>
      </c>
      <c r="U714" s="16">
        <f t="shared" si="70"/>
        <v>42384.680925925932</v>
      </c>
      <c r="V714" s="17">
        <v>42384.680925925932</v>
      </c>
      <c r="W714" s="18">
        <v>42384.680925925932</v>
      </c>
    </row>
    <row r="715" spans="1:23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 s="9">
        <f t="shared" si="67"/>
        <v>199</v>
      </c>
      <c r="Q715" t="str">
        <f t="shared" si="68"/>
        <v>technology</v>
      </c>
      <c r="R715" t="str">
        <f t="shared" si="69"/>
        <v>wearables</v>
      </c>
      <c r="S715" t="s">
        <v>8221</v>
      </c>
      <c r="T715" s="16">
        <f t="shared" si="71"/>
        <v>42526.529305555552</v>
      </c>
      <c r="U715" s="16">
        <f t="shared" si="70"/>
        <v>42496.529305555552</v>
      </c>
      <c r="V715" s="17">
        <v>42496.529305555552</v>
      </c>
      <c r="W715" s="18">
        <v>42496.529305555552</v>
      </c>
    </row>
    <row r="716" spans="1:23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 s="9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t="s">
        <v>8221</v>
      </c>
      <c r="T716" s="16">
        <f t="shared" si="71"/>
        <v>42794.787986111114</v>
      </c>
      <c r="U716" s="16">
        <f t="shared" si="70"/>
        <v>42734.787986111114</v>
      </c>
      <c r="V716" s="17">
        <v>42734.787986111114</v>
      </c>
      <c r="W716" s="18">
        <v>42734.787986111114</v>
      </c>
    </row>
    <row r="717" spans="1:23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 s="9">
        <f t="shared" si="67"/>
        <v>115.75</v>
      </c>
      <c r="Q717" t="str">
        <f t="shared" si="68"/>
        <v>technology</v>
      </c>
      <c r="R717" t="str">
        <f t="shared" si="69"/>
        <v>wearables</v>
      </c>
      <c r="S717" t="s">
        <v>8221</v>
      </c>
      <c r="T717" s="16">
        <f t="shared" si="71"/>
        <v>42313.132407407407</v>
      </c>
      <c r="U717" s="16">
        <f t="shared" si="70"/>
        <v>42273.090740740736</v>
      </c>
      <c r="V717" s="17">
        <v>42273.090740740736</v>
      </c>
      <c r="W717" s="18">
        <v>42273.090740740736</v>
      </c>
    </row>
    <row r="718" spans="1:23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 s="9">
        <f t="shared" si="67"/>
        <v>44.6875</v>
      </c>
      <c r="Q718" t="str">
        <f t="shared" si="68"/>
        <v>technology</v>
      </c>
      <c r="R718" t="str">
        <f t="shared" si="69"/>
        <v>wearables</v>
      </c>
      <c r="S718" t="s">
        <v>8221</v>
      </c>
      <c r="T718" s="16">
        <f t="shared" si="71"/>
        <v>41974</v>
      </c>
      <c r="U718" s="16">
        <f t="shared" si="70"/>
        <v>41940.658645833333</v>
      </c>
      <c r="V718" s="17">
        <v>41940.658645833333</v>
      </c>
      <c r="W718" s="18">
        <v>41940.658645833333</v>
      </c>
    </row>
    <row r="719" spans="1:23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 s="9">
        <f t="shared" si="67"/>
        <v>76.25</v>
      </c>
      <c r="Q719" t="str">
        <f t="shared" si="68"/>
        <v>technology</v>
      </c>
      <c r="R719" t="str">
        <f t="shared" si="69"/>
        <v>wearables</v>
      </c>
      <c r="S719" t="s">
        <v>8221</v>
      </c>
      <c r="T719" s="16">
        <f t="shared" si="71"/>
        <v>41887.854189814818</v>
      </c>
      <c r="U719" s="16">
        <f t="shared" si="70"/>
        <v>41857.854189814818</v>
      </c>
      <c r="V719" s="17">
        <v>41857.854189814818</v>
      </c>
      <c r="W719" s="18">
        <v>41857.854189814818</v>
      </c>
    </row>
    <row r="720" spans="1:23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 s="9">
        <f t="shared" si="67"/>
        <v>22.5</v>
      </c>
      <c r="Q720" t="str">
        <f t="shared" si="68"/>
        <v>technology</v>
      </c>
      <c r="R720" t="str">
        <f t="shared" si="69"/>
        <v>wearables</v>
      </c>
      <c r="S720" t="s">
        <v>8221</v>
      </c>
      <c r="T720" s="16">
        <f t="shared" si="71"/>
        <v>42784.249305555553</v>
      </c>
      <c r="U720" s="16">
        <f t="shared" si="70"/>
        <v>42752.845451388886</v>
      </c>
      <c r="V720" s="17">
        <v>42752.845451388886</v>
      </c>
      <c r="W720" s="18">
        <v>42752.845451388886</v>
      </c>
    </row>
    <row r="721" spans="1:23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 s="9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t="s">
        <v>8221</v>
      </c>
      <c r="T721" s="16">
        <f t="shared" si="71"/>
        <v>42423.040231481486</v>
      </c>
      <c r="U721" s="16">
        <f t="shared" si="70"/>
        <v>42409.040231481486</v>
      </c>
      <c r="V721" s="17">
        <v>42409.040231481486</v>
      </c>
      <c r="W721" s="18">
        <v>42409.040231481486</v>
      </c>
    </row>
    <row r="722" spans="1:23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 s="9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t="s">
        <v>8219</v>
      </c>
      <c r="T722" s="16">
        <f t="shared" si="71"/>
        <v>40937.649201388893</v>
      </c>
      <c r="U722" s="16">
        <f t="shared" si="70"/>
        <v>40909.649201388893</v>
      </c>
      <c r="V722" s="17">
        <v>40909.649201388893</v>
      </c>
      <c r="W722" s="18">
        <v>40909.649201388893</v>
      </c>
    </row>
    <row r="723" spans="1:23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 s="9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t="s">
        <v>8219</v>
      </c>
      <c r="T723" s="16">
        <f t="shared" si="71"/>
        <v>41852.571840277778</v>
      </c>
      <c r="U723" s="16">
        <f t="shared" si="70"/>
        <v>41807.571840277778</v>
      </c>
      <c r="V723" s="17">
        <v>41807.571840277778</v>
      </c>
      <c r="W723" s="18">
        <v>41807.571840277778</v>
      </c>
    </row>
    <row r="724" spans="1:23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 s="9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t="s">
        <v>8219</v>
      </c>
      <c r="T724" s="16">
        <f t="shared" si="71"/>
        <v>41007.76363425926</v>
      </c>
      <c r="U724" s="16">
        <f t="shared" si="70"/>
        <v>40977.805300925924</v>
      </c>
      <c r="V724" s="17">
        <v>40977.805300925924</v>
      </c>
      <c r="W724" s="18">
        <v>40977.805300925924</v>
      </c>
    </row>
    <row r="725" spans="1:23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 s="9">
        <f t="shared" si="67"/>
        <v>54.69</v>
      </c>
      <c r="Q725" t="str">
        <f t="shared" si="68"/>
        <v>publishing</v>
      </c>
      <c r="R725" t="str">
        <f t="shared" si="69"/>
        <v>nonfiction</v>
      </c>
      <c r="S725" t="s">
        <v>8219</v>
      </c>
      <c r="T725" s="16">
        <f t="shared" si="71"/>
        <v>42215.165972222225</v>
      </c>
      <c r="U725" s="16">
        <f t="shared" si="70"/>
        <v>42184.816539351858</v>
      </c>
      <c r="V725" s="17">
        <v>42184.816539351858</v>
      </c>
      <c r="W725" s="18">
        <v>42184.816539351858</v>
      </c>
    </row>
    <row r="726" spans="1:23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 s="9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t="s">
        <v>8219</v>
      </c>
      <c r="T726" s="16">
        <f t="shared" si="71"/>
        <v>40724.638460648144</v>
      </c>
      <c r="U726" s="16">
        <f t="shared" si="70"/>
        <v>40694.638460648144</v>
      </c>
      <c r="V726" s="17">
        <v>40694.638460648144</v>
      </c>
      <c r="W726" s="18">
        <v>40694.638460648144</v>
      </c>
    </row>
    <row r="727" spans="1:23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 s="9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t="s">
        <v>8219</v>
      </c>
      <c r="T727" s="16">
        <f t="shared" si="71"/>
        <v>42351.626296296294</v>
      </c>
      <c r="U727" s="16">
        <f t="shared" si="70"/>
        <v>42321.626296296294</v>
      </c>
      <c r="V727" s="17">
        <v>42321.626296296294</v>
      </c>
      <c r="W727" s="18">
        <v>42321.626296296294</v>
      </c>
    </row>
    <row r="728" spans="1:23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 s="9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t="s">
        <v>8219</v>
      </c>
      <c r="T728" s="16">
        <f t="shared" si="71"/>
        <v>41376.042673611111</v>
      </c>
      <c r="U728" s="16">
        <f t="shared" si="70"/>
        <v>41346.042673611111</v>
      </c>
      <c r="V728" s="17">
        <v>41346.042673611111</v>
      </c>
      <c r="W728" s="18">
        <v>41346.042673611111</v>
      </c>
    </row>
    <row r="729" spans="1:23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 s="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t="s">
        <v>8219</v>
      </c>
      <c r="T729" s="16">
        <f t="shared" si="71"/>
        <v>41288.888888888891</v>
      </c>
      <c r="U729" s="16">
        <f t="shared" si="70"/>
        <v>41247.020243055551</v>
      </c>
      <c r="V729" s="17">
        <v>41247.020243055551</v>
      </c>
      <c r="W729" s="18">
        <v>41247.020243055551</v>
      </c>
    </row>
    <row r="730" spans="1:23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 s="9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t="s">
        <v>8219</v>
      </c>
      <c r="T730" s="16">
        <f t="shared" si="71"/>
        <v>40776.837465277778</v>
      </c>
      <c r="U730" s="16">
        <f t="shared" si="70"/>
        <v>40731.837465277778</v>
      </c>
      <c r="V730" s="17">
        <v>40731.837465277778</v>
      </c>
      <c r="W730" s="18">
        <v>40731.837465277778</v>
      </c>
    </row>
    <row r="731" spans="1:23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 s="9">
        <f t="shared" si="67"/>
        <v>43.55</v>
      </c>
      <c r="Q731" t="str">
        <f t="shared" si="68"/>
        <v>publishing</v>
      </c>
      <c r="R731" t="str">
        <f t="shared" si="69"/>
        <v>nonfiction</v>
      </c>
      <c r="S731" t="s">
        <v>8219</v>
      </c>
      <c r="T731" s="16">
        <f t="shared" si="71"/>
        <v>41171.185891203706</v>
      </c>
      <c r="U731" s="16">
        <f t="shared" si="70"/>
        <v>41111.185891203706</v>
      </c>
      <c r="V731" s="17">
        <v>41111.185891203706</v>
      </c>
      <c r="W731" s="18">
        <v>41111.185891203706</v>
      </c>
    </row>
    <row r="732" spans="1:23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 s="9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t="s">
        <v>8219</v>
      </c>
      <c r="T732" s="16">
        <f t="shared" si="71"/>
        <v>40884.745266203703</v>
      </c>
      <c r="U732" s="16">
        <f t="shared" si="70"/>
        <v>40854.745266203703</v>
      </c>
      <c r="V732" s="17">
        <v>40854.745266203703</v>
      </c>
      <c r="W732" s="18">
        <v>40854.745266203703</v>
      </c>
    </row>
    <row r="733" spans="1:23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9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t="s">
        <v>8219</v>
      </c>
      <c r="T733" s="16">
        <f t="shared" si="71"/>
        <v>40930.25</v>
      </c>
      <c r="U733" s="16">
        <f t="shared" si="70"/>
        <v>40879.795682870368</v>
      </c>
      <c r="V733" s="17">
        <v>40879.795682870368</v>
      </c>
      <c r="W733" s="18">
        <v>40879.795682870368</v>
      </c>
    </row>
    <row r="734" spans="1:23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9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t="s">
        <v>8219</v>
      </c>
      <c r="T734" s="16">
        <f t="shared" si="71"/>
        <v>41546.424317129626</v>
      </c>
      <c r="U734" s="16">
        <f t="shared" si="70"/>
        <v>41486.424317129626</v>
      </c>
      <c r="V734" s="17">
        <v>41486.424317129626</v>
      </c>
      <c r="W734" s="18">
        <v>41486.424317129626</v>
      </c>
    </row>
    <row r="735" spans="1:23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 s="9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t="s">
        <v>8219</v>
      </c>
      <c r="T735" s="16">
        <f t="shared" si="71"/>
        <v>41628.420046296298</v>
      </c>
      <c r="U735" s="16">
        <f t="shared" si="70"/>
        <v>41598.420046296298</v>
      </c>
      <c r="V735" s="17">
        <v>41598.420046296298</v>
      </c>
      <c r="W735" s="18">
        <v>41598.420046296298</v>
      </c>
    </row>
    <row r="736" spans="1:23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 s="9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t="s">
        <v>8219</v>
      </c>
      <c r="T736" s="16">
        <f t="shared" si="71"/>
        <v>42133.208333333328</v>
      </c>
      <c r="U736" s="16">
        <f t="shared" si="70"/>
        <v>42102.164583333331</v>
      </c>
      <c r="V736" s="17">
        <v>42102.164583333331</v>
      </c>
      <c r="W736" s="18">
        <v>42102.164583333331</v>
      </c>
    </row>
    <row r="737" spans="1:23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 s="9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t="s">
        <v>8219</v>
      </c>
      <c r="T737" s="16">
        <f t="shared" si="71"/>
        <v>41977.027083333334</v>
      </c>
      <c r="U737" s="16">
        <f t="shared" si="70"/>
        <v>41946.029467592591</v>
      </c>
      <c r="V737" s="17">
        <v>41946.029467592591</v>
      </c>
      <c r="W737" s="18">
        <v>41946.029467592591</v>
      </c>
    </row>
    <row r="738" spans="1:23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 s="9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t="s">
        <v>8219</v>
      </c>
      <c r="T738" s="16">
        <f t="shared" si="71"/>
        <v>41599.207638888889</v>
      </c>
      <c r="U738" s="16">
        <f t="shared" si="70"/>
        <v>41579.734259259261</v>
      </c>
      <c r="V738" s="17">
        <v>41579.734259259261</v>
      </c>
      <c r="W738" s="18">
        <v>41579.734259259261</v>
      </c>
    </row>
    <row r="739" spans="1:23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 s="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t="s">
        <v>8219</v>
      </c>
      <c r="T739" s="16">
        <f t="shared" si="71"/>
        <v>41684.833333333336</v>
      </c>
      <c r="U739" s="16">
        <f t="shared" si="70"/>
        <v>41667.275312500002</v>
      </c>
      <c r="V739" s="17">
        <v>41667.275312500002</v>
      </c>
      <c r="W739" s="18">
        <v>41667.275312500002</v>
      </c>
    </row>
    <row r="740" spans="1:23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 s="9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t="s">
        <v>8219</v>
      </c>
      <c r="T740" s="16">
        <f t="shared" si="71"/>
        <v>41974.207638888889</v>
      </c>
      <c r="U740" s="16">
        <f t="shared" si="70"/>
        <v>41943.604097222218</v>
      </c>
      <c r="V740" s="17">
        <v>41943.604097222218</v>
      </c>
      <c r="W740" s="18">
        <v>41943.604097222218</v>
      </c>
    </row>
    <row r="741" spans="1:23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 s="9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t="s">
        <v>8219</v>
      </c>
      <c r="T741" s="16">
        <f t="shared" si="71"/>
        <v>41862.502650462964</v>
      </c>
      <c r="U741" s="16">
        <f t="shared" si="70"/>
        <v>41829.502650462964</v>
      </c>
      <c r="V741" s="17">
        <v>41829.502650462964</v>
      </c>
      <c r="W741" s="18">
        <v>41829.502650462964</v>
      </c>
    </row>
    <row r="742" spans="1:23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 s="9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t="s">
        <v>8219</v>
      </c>
      <c r="T742" s="16">
        <f t="shared" si="71"/>
        <v>42176.146782407406</v>
      </c>
      <c r="U742" s="16">
        <f t="shared" si="70"/>
        <v>42162.146782407406</v>
      </c>
      <c r="V742" s="17">
        <v>42162.146782407406</v>
      </c>
      <c r="W742" s="18">
        <v>42162.146782407406</v>
      </c>
    </row>
    <row r="743" spans="1:23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 s="9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t="s">
        <v>8219</v>
      </c>
      <c r="T743" s="16">
        <f t="shared" si="71"/>
        <v>41436.648217592592</v>
      </c>
      <c r="U743" s="16">
        <f t="shared" si="70"/>
        <v>41401.648217592592</v>
      </c>
      <c r="V743" s="17">
        <v>41401.648217592592</v>
      </c>
      <c r="W743" s="18">
        <v>41401.648217592592</v>
      </c>
    </row>
    <row r="744" spans="1:23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 s="9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t="s">
        <v>8219</v>
      </c>
      <c r="T744" s="16">
        <f t="shared" si="71"/>
        <v>41719.876296296294</v>
      </c>
      <c r="U744" s="16">
        <f t="shared" si="70"/>
        <v>41689.917962962965</v>
      </c>
      <c r="V744" s="17">
        <v>41689.917962962965</v>
      </c>
      <c r="W744" s="18">
        <v>41689.917962962965</v>
      </c>
    </row>
    <row r="745" spans="1:23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9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t="s">
        <v>8219</v>
      </c>
      <c r="T745" s="16">
        <f t="shared" si="71"/>
        <v>41015.875</v>
      </c>
      <c r="U745" s="16">
        <f t="shared" si="70"/>
        <v>40990.709317129629</v>
      </c>
      <c r="V745" s="17">
        <v>40990.709317129629</v>
      </c>
      <c r="W745" s="18">
        <v>40990.709317129629</v>
      </c>
    </row>
    <row r="746" spans="1:23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 s="9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t="s">
        <v>8219</v>
      </c>
      <c r="T746" s="16">
        <f t="shared" si="71"/>
        <v>41256.95721064815</v>
      </c>
      <c r="U746" s="16">
        <f t="shared" si="70"/>
        <v>41226.95721064815</v>
      </c>
      <c r="V746" s="17">
        <v>41226.95721064815</v>
      </c>
      <c r="W746" s="18">
        <v>41226.95721064815</v>
      </c>
    </row>
    <row r="747" spans="1:23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 s="9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t="s">
        <v>8219</v>
      </c>
      <c r="T747" s="16">
        <f t="shared" si="71"/>
        <v>41397.572280092594</v>
      </c>
      <c r="U747" s="16">
        <f t="shared" si="70"/>
        <v>41367.572280092594</v>
      </c>
      <c r="V747" s="17">
        <v>41367.572280092594</v>
      </c>
      <c r="W747" s="18">
        <v>41367.572280092594</v>
      </c>
    </row>
    <row r="748" spans="1:23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 s="9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t="s">
        <v>8219</v>
      </c>
      <c r="T748" s="16">
        <f t="shared" si="71"/>
        <v>41175.165972222225</v>
      </c>
      <c r="U748" s="16">
        <f t="shared" si="70"/>
        <v>41157.042928240742</v>
      </c>
      <c r="V748" s="17">
        <v>41157.042928240742</v>
      </c>
      <c r="W748" s="18">
        <v>41157.042928240742</v>
      </c>
    </row>
    <row r="749" spans="1:23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 s="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t="s">
        <v>8219</v>
      </c>
      <c r="T749" s="16">
        <f t="shared" si="71"/>
        <v>42019.454166666663</v>
      </c>
      <c r="U749" s="16">
        <f t="shared" si="70"/>
        <v>41988.548831018517</v>
      </c>
      <c r="V749" s="17">
        <v>41988.548831018517</v>
      </c>
      <c r="W749" s="18">
        <v>41988.548831018517</v>
      </c>
    </row>
    <row r="750" spans="1:23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 s="9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t="s">
        <v>8219</v>
      </c>
      <c r="T750" s="16">
        <f t="shared" si="71"/>
        <v>41861.846828703703</v>
      </c>
      <c r="U750" s="16">
        <f t="shared" si="70"/>
        <v>41831.846828703703</v>
      </c>
      <c r="V750" s="17">
        <v>41831.846828703703</v>
      </c>
      <c r="W750" s="18">
        <v>41831.846828703703</v>
      </c>
    </row>
    <row r="751" spans="1:23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 s="9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t="s">
        <v>8219</v>
      </c>
      <c r="T751" s="16">
        <f t="shared" si="71"/>
        <v>42763.94131944445</v>
      </c>
      <c r="U751" s="16">
        <f t="shared" si="70"/>
        <v>42733.94131944445</v>
      </c>
      <c r="V751" s="17">
        <v>42733.94131944445</v>
      </c>
      <c r="W751" s="18">
        <v>42733.94131944445</v>
      </c>
    </row>
    <row r="752" spans="1:23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 s="9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t="s">
        <v>8219</v>
      </c>
      <c r="T752" s="16">
        <f t="shared" si="71"/>
        <v>41329.878148148149</v>
      </c>
      <c r="U752" s="16">
        <f t="shared" si="70"/>
        <v>41299.878148148149</v>
      </c>
      <c r="V752" s="17">
        <v>41299.878148148149</v>
      </c>
      <c r="W752" s="18">
        <v>41299.878148148149</v>
      </c>
    </row>
    <row r="753" spans="1:23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 s="9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t="s">
        <v>8219</v>
      </c>
      <c r="T753" s="16">
        <f t="shared" si="71"/>
        <v>40759.630497685182</v>
      </c>
      <c r="U753" s="16">
        <f t="shared" si="70"/>
        <v>40713.630497685182</v>
      </c>
      <c r="V753" s="17">
        <v>40713.630497685182</v>
      </c>
      <c r="W753" s="18">
        <v>40713.630497685182</v>
      </c>
    </row>
    <row r="754" spans="1:23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 s="9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t="s">
        <v>8219</v>
      </c>
      <c r="T754" s="16">
        <f t="shared" si="71"/>
        <v>42659.458333333328</v>
      </c>
      <c r="U754" s="16">
        <f t="shared" si="70"/>
        <v>42639.421493055561</v>
      </c>
      <c r="V754" s="17">
        <v>42639.421493055561</v>
      </c>
      <c r="W754" s="18">
        <v>42639.421493055561</v>
      </c>
    </row>
    <row r="755" spans="1:23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9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t="s">
        <v>8219</v>
      </c>
      <c r="T755" s="16">
        <f t="shared" si="71"/>
        <v>42049.590173611112</v>
      </c>
      <c r="U755" s="16">
        <f t="shared" si="70"/>
        <v>42019.590173611112</v>
      </c>
      <c r="V755" s="17">
        <v>42019.590173611112</v>
      </c>
      <c r="W755" s="18">
        <v>42019.590173611112</v>
      </c>
    </row>
    <row r="756" spans="1:23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 s="9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t="s">
        <v>8219</v>
      </c>
      <c r="T756" s="16">
        <f t="shared" si="71"/>
        <v>41279.749085648145</v>
      </c>
      <c r="U756" s="16">
        <f t="shared" si="70"/>
        <v>41249.749085648145</v>
      </c>
      <c r="V756" s="17">
        <v>41249.749085648145</v>
      </c>
      <c r="W756" s="18">
        <v>41249.749085648145</v>
      </c>
    </row>
    <row r="757" spans="1:23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 s="9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t="s">
        <v>8219</v>
      </c>
      <c r="T757" s="16">
        <f t="shared" si="71"/>
        <v>41414.02847222222</v>
      </c>
      <c r="U757" s="16">
        <f t="shared" si="70"/>
        <v>41383.605057870373</v>
      </c>
      <c r="V757" s="17">
        <v>41383.605057870373</v>
      </c>
      <c r="W757" s="18">
        <v>41383.605057870373</v>
      </c>
    </row>
    <row r="758" spans="1:23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 s="9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t="s">
        <v>8219</v>
      </c>
      <c r="T758" s="16">
        <f t="shared" si="71"/>
        <v>40651.725219907406</v>
      </c>
      <c r="U758" s="16">
        <f t="shared" si="70"/>
        <v>40590.766886574071</v>
      </c>
      <c r="V758" s="17">
        <v>40590.766886574071</v>
      </c>
      <c r="W758" s="18">
        <v>40590.766886574071</v>
      </c>
    </row>
    <row r="759" spans="1:23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t="s">
        <v>8219</v>
      </c>
      <c r="T759" s="16">
        <f t="shared" si="71"/>
        <v>41249.054560185185</v>
      </c>
      <c r="U759" s="16">
        <f t="shared" si="70"/>
        <v>41235.054560185185</v>
      </c>
      <c r="V759" s="17">
        <v>41235.054560185185</v>
      </c>
      <c r="W759" s="18">
        <v>41235.054560185185</v>
      </c>
    </row>
    <row r="760" spans="1:23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9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t="s">
        <v>8219</v>
      </c>
      <c r="T760" s="16">
        <f t="shared" si="71"/>
        <v>40459.836435185185</v>
      </c>
      <c r="U760" s="16">
        <f t="shared" si="70"/>
        <v>40429.836435185185</v>
      </c>
      <c r="V760" s="17">
        <v>40429.836435185185</v>
      </c>
      <c r="W760" s="18">
        <v>40429.836435185185</v>
      </c>
    </row>
    <row r="761" spans="1:23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 s="9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t="s">
        <v>8219</v>
      </c>
      <c r="T761" s="16">
        <f t="shared" si="71"/>
        <v>41829.330312500002</v>
      </c>
      <c r="U761" s="16">
        <f t="shared" si="70"/>
        <v>41789.330312500002</v>
      </c>
      <c r="V761" s="17">
        <v>41789.330312500002</v>
      </c>
      <c r="W761" s="18">
        <v>41789.330312500002</v>
      </c>
    </row>
    <row r="762" spans="1:23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9">
        <f t="shared" si="67"/>
        <v>0</v>
      </c>
      <c r="Q762" t="str">
        <f t="shared" si="68"/>
        <v>publishing</v>
      </c>
      <c r="R762" t="str">
        <f t="shared" si="69"/>
        <v>fiction</v>
      </c>
      <c r="S762" t="s">
        <v>8221</v>
      </c>
      <c r="T762" s="16">
        <f t="shared" si="71"/>
        <v>42700.805706018517</v>
      </c>
      <c r="U762" s="16">
        <f t="shared" si="70"/>
        <v>42670.764039351852</v>
      </c>
      <c r="V762" s="17">
        <v>42670.764039351852</v>
      </c>
      <c r="W762" s="18">
        <v>42670.764039351852</v>
      </c>
    </row>
    <row r="763" spans="1:23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 s="9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t="s">
        <v>8221</v>
      </c>
      <c r="T763" s="16">
        <f t="shared" si="71"/>
        <v>41672.751458333332</v>
      </c>
      <c r="U763" s="16">
        <f t="shared" si="70"/>
        <v>41642.751458333332</v>
      </c>
      <c r="V763" s="17">
        <v>41642.751458333332</v>
      </c>
      <c r="W763" s="18">
        <v>41642.751458333332</v>
      </c>
    </row>
    <row r="764" spans="1:23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9">
        <f t="shared" si="67"/>
        <v>0</v>
      </c>
      <c r="Q764" t="str">
        <f t="shared" si="68"/>
        <v>publishing</v>
      </c>
      <c r="R764" t="str">
        <f t="shared" si="69"/>
        <v>fiction</v>
      </c>
      <c r="S764" t="s">
        <v>8221</v>
      </c>
      <c r="T764" s="16">
        <f t="shared" si="71"/>
        <v>42708.25</v>
      </c>
      <c r="U764" s="16">
        <f t="shared" si="70"/>
        <v>42690.858449074076</v>
      </c>
      <c r="V764" s="17">
        <v>42690.858449074076</v>
      </c>
      <c r="W764" s="18">
        <v>42690.858449074076</v>
      </c>
    </row>
    <row r="765" spans="1:23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 s="9">
        <f t="shared" si="67"/>
        <v>5</v>
      </c>
      <c r="Q765" t="str">
        <f t="shared" si="68"/>
        <v>publishing</v>
      </c>
      <c r="R765" t="str">
        <f t="shared" si="69"/>
        <v>fiction</v>
      </c>
      <c r="S765" t="s">
        <v>8221</v>
      </c>
      <c r="T765" s="16">
        <f t="shared" si="71"/>
        <v>41501.446851851848</v>
      </c>
      <c r="U765" s="16">
        <f t="shared" si="70"/>
        <v>41471.446851851848</v>
      </c>
      <c r="V765" s="17">
        <v>41471.446851851848</v>
      </c>
      <c r="W765" s="18">
        <v>41471.446851851848</v>
      </c>
    </row>
    <row r="766" spans="1:23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9">
        <f t="shared" si="67"/>
        <v>0</v>
      </c>
      <c r="Q766" t="str">
        <f t="shared" si="68"/>
        <v>publishing</v>
      </c>
      <c r="R766" t="str">
        <f t="shared" si="69"/>
        <v>fiction</v>
      </c>
      <c r="S766" t="s">
        <v>8221</v>
      </c>
      <c r="T766" s="16">
        <f t="shared" si="71"/>
        <v>42257.173159722224</v>
      </c>
      <c r="U766" s="16">
        <f t="shared" si="70"/>
        <v>42227.173159722224</v>
      </c>
      <c r="V766" s="17">
        <v>42227.173159722224</v>
      </c>
      <c r="W766" s="18">
        <v>42227.173159722224</v>
      </c>
    </row>
    <row r="767" spans="1:23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 s="9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t="s">
        <v>8221</v>
      </c>
      <c r="T767" s="16">
        <f t="shared" si="71"/>
        <v>41931.542638888888</v>
      </c>
      <c r="U767" s="16">
        <f t="shared" si="70"/>
        <v>41901.542638888888</v>
      </c>
      <c r="V767" s="17">
        <v>41901.542638888888</v>
      </c>
      <c r="W767" s="18">
        <v>41901.542638888888</v>
      </c>
    </row>
    <row r="768" spans="1:23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9">
        <f t="shared" si="67"/>
        <v>0</v>
      </c>
      <c r="Q768" t="str">
        <f t="shared" si="68"/>
        <v>publishing</v>
      </c>
      <c r="R768" t="str">
        <f t="shared" si="69"/>
        <v>fiction</v>
      </c>
      <c r="S768" t="s">
        <v>8221</v>
      </c>
      <c r="T768" s="16">
        <f t="shared" si="71"/>
        <v>42051.783368055556</v>
      </c>
      <c r="U768" s="16">
        <f t="shared" si="70"/>
        <v>42021.783368055556</v>
      </c>
      <c r="V768" s="17">
        <v>42021.783368055556</v>
      </c>
      <c r="W768" s="18">
        <v>42021.783368055556</v>
      </c>
    </row>
    <row r="769" spans="1:23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 s="9">
        <f t="shared" si="67"/>
        <v>59</v>
      </c>
      <c r="Q769" t="str">
        <f t="shared" si="68"/>
        <v>publishing</v>
      </c>
      <c r="R769" t="str">
        <f t="shared" si="69"/>
        <v>fiction</v>
      </c>
      <c r="S769" t="s">
        <v>8221</v>
      </c>
      <c r="T769" s="16">
        <f t="shared" si="71"/>
        <v>42145.143634259264</v>
      </c>
      <c r="U769" s="16">
        <f t="shared" si="70"/>
        <v>42115.143634259264</v>
      </c>
      <c r="V769" s="17">
        <v>42115.143634259264</v>
      </c>
      <c r="W769" s="18">
        <v>42115.143634259264</v>
      </c>
    </row>
    <row r="770" spans="1:23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9">
        <f t="shared" si="67"/>
        <v>0</v>
      </c>
      <c r="Q770" t="str">
        <f t="shared" si="68"/>
        <v>publishing</v>
      </c>
      <c r="R770" t="str">
        <f t="shared" si="69"/>
        <v>fiction</v>
      </c>
      <c r="S770" t="s">
        <v>8221</v>
      </c>
      <c r="T770" s="16">
        <f t="shared" si="71"/>
        <v>41624.207060185188</v>
      </c>
      <c r="U770" s="16">
        <f t="shared" si="70"/>
        <v>41594.207060185188</v>
      </c>
      <c r="V770" s="17">
        <v>41594.207060185188</v>
      </c>
      <c r="W770" s="18">
        <v>41594.207060185188</v>
      </c>
    </row>
    <row r="771" spans="1:23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</f>
        <v>0.41399999999999998</v>
      </c>
      <c r="P771" s="9">
        <f t="shared" ref="P771:P834" si="73">IF(ISERROR(E771/L771),0,(E771/L771))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t="s">
        <v>8221</v>
      </c>
      <c r="T771" s="16">
        <f t="shared" si="71"/>
        <v>41634.996458333335</v>
      </c>
      <c r="U771" s="16">
        <f t="shared" ref="U771:U834" si="76">(((J771/60)/60)/24)+DATE(1970,1,1)</f>
        <v>41604.996458333335</v>
      </c>
      <c r="V771" s="17">
        <v>41604.996458333335</v>
      </c>
      <c r="W771" s="18">
        <v>41604.996458333335</v>
      </c>
    </row>
    <row r="772" spans="1:23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9">
        <f t="shared" si="73"/>
        <v>0</v>
      </c>
      <c r="Q772" t="str">
        <f t="shared" si="74"/>
        <v>publishing</v>
      </c>
      <c r="R772" t="str">
        <f t="shared" si="75"/>
        <v>fiction</v>
      </c>
      <c r="S772" t="s">
        <v>8221</v>
      </c>
      <c r="T772" s="16">
        <f t="shared" ref="T772:T835" si="77">(((I772/60)/60)/24)+DATE(1970,1,1)</f>
        <v>41329.999641203707</v>
      </c>
      <c r="U772" s="16">
        <f t="shared" si="76"/>
        <v>41289.999641203707</v>
      </c>
      <c r="V772" s="17">
        <v>41289.999641203707</v>
      </c>
      <c r="W772" s="18">
        <v>41289.999641203707</v>
      </c>
    </row>
    <row r="773" spans="1:23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 s="9">
        <f t="shared" si="73"/>
        <v>10</v>
      </c>
      <c r="Q773" t="str">
        <f t="shared" si="74"/>
        <v>publishing</v>
      </c>
      <c r="R773" t="str">
        <f t="shared" si="75"/>
        <v>fiction</v>
      </c>
      <c r="S773" t="s">
        <v>8221</v>
      </c>
      <c r="T773" s="16">
        <f t="shared" si="77"/>
        <v>42399.824097222227</v>
      </c>
      <c r="U773" s="16">
        <f t="shared" si="76"/>
        <v>42349.824097222227</v>
      </c>
      <c r="V773" s="17">
        <v>42349.824097222227</v>
      </c>
      <c r="W773" s="18">
        <v>42349.824097222227</v>
      </c>
    </row>
    <row r="774" spans="1:23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 s="9">
        <f t="shared" si="73"/>
        <v>50</v>
      </c>
      <c r="Q774" t="str">
        <f t="shared" si="74"/>
        <v>publishing</v>
      </c>
      <c r="R774" t="str">
        <f t="shared" si="75"/>
        <v>fiction</v>
      </c>
      <c r="S774" t="s">
        <v>8221</v>
      </c>
      <c r="T774" s="16">
        <f t="shared" si="77"/>
        <v>40118.165972222225</v>
      </c>
      <c r="U774" s="16">
        <f t="shared" si="76"/>
        <v>40068.056932870371</v>
      </c>
      <c r="V774" s="17">
        <v>40068.056932870371</v>
      </c>
      <c r="W774" s="18">
        <v>40068.056932870371</v>
      </c>
    </row>
    <row r="775" spans="1:23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 s="9">
        <f t="shared" si="73"/>
        <v>16</v>
      </c>
      <c r="Q775" t="str">
        <f t="shared" si="74"/>
        <v>publishing</v>
      </c>
      <c r="R775" t="str">
        <f t="shared" si="75"/>
        <v>fiction</v>
      </c>
      <c r="S775" t="s">
        <v>8221</v>
      </c>
      <c r="T775" s="16">
        <f t="shared" si="77"/>
        <v>42134.959027777775</v>
      </c>
      <c r="U775" s="16">
        <f t="shared" si="76"/>
        <v>42100.735937499994</v>
      </c>
      <c r="V775" s="17">
        <v>42100.735937499994</v>
      </c>
      <c r="W775" s="18">
        <v>42100.735937499994</v>
      </c>
    </row>
    <row r="776" spans="1:23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 s="9">
        <f t="shared" si="73"/>
        <v>39</v>
      </c>
      <c r="Q776" t="str">
        <f t="shared" si="74"/>
        <v>publishing</v>
      </c>
      <c r="R776" t="str">
        <f t="shared" si="75"/>
        <v>fiction</v>
      </c>
      <c r="S776" t="s">
        <v>8221</v>
      </c>
      <c r="T776" s="16">
        <f t="shared" si="77"/>
        <v>41693.780300925922</v>
      </c>
      <c r="U776" s="16">
        <f t="shared" si="76"/>
        <v>41663.780300925922</v>
      </c>
      <c r="V776" s="17">
        <v>41663.780300925922</v>
      </c>
      <c r="W776" s="18">
        <v>41663.780300925922</v>
      </c>
    </row>
    <row r="777" spans="1:23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 s="9">
        <f t="shared" si="73"/>
        <v>34</v>
      </c>
      <c r="Q777" t="str">
        <f t="shared" si="74"/>
        <v>publishing</v>
      </c>
      <c r="R777" t="str">
        <f t="shared" si="75"/>
        <v>fiction</v>
      </c>
      <c r="S777" t="s">
        <v>8221</v>
      </c>
      <c r="T777" s="16">
        <f t="shared" si="77"/>
        <v>40893.060127314813</v>
      </c>
      <c r="U777" s="16">
        <f t="shared" si="76"/>
        <v>40863.060127314813</v>
      </c>
      <c r="V777" s="17">
        <v>40863.060127314813</v>
      </c>
      <c r="W777" s="18">
        <v>40863.060127314813</v>
      </c>
    </row>
    <row r="778" spans="1:23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 s="9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t="s">
        <v>8221</v>
      </c>
      <c r="T778" s="16">
        <f t="shared" si="77"/>
        <v>42288.208333333328</v>
      </c>
      <c r="U778" s="16">
        <f t="shared" si="76"/>
        <v>42250.685706018514</v>
      </c>
      <c r="V778" s="17">
        <v>42250.685706018514</v>
      </c>
      <c r="W778" s="18">
        <v>42250.685706018514</v>
      </c>
    </row>
    <row r="779" spans="1:23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 s="9">
        <f t="shared" si="73"/>
        <v>7</v>
      </c>
      <c r="Q779" t="str">
        <f t="shared" si="74"/>
        <v>publishing</v>
      </c>
      <c r="R779" t="str">
        <f t="shared" si="75"/>
        <v>fiction</v>
      </c>
      <c r="S779" t="s">
        <v>8221</v>
      </c>
      <c r="T779" s="16">
        <f t="shared" si="77"/>
        <v>41486.981215277774</v>
      </c>
      <c r="U779" s="16">
        <f t="shared" si="76"/>
        <v>41456.981215277774</v>
      </c>
      <c r="V779" s="17">
        <v>41456.981215277774</v>
      </c>
      <c r="W779" s="18">
        <v>41456.981215277774</v>
      </c>
    </row>
    <row r="780" spans="1:23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 s="9">
        <f t="shared" si="73"/>
        <v>2</v>
      </c>
      <c r="Q780" t="str">
        <f t="shared" si="74"/>
        <v>publishing</v>
      </c>
      <c r="R780" t="str">
        <f t="shared" si="75"/>
        <v>fiction</v>
      </c>
      <c r="S780" t="s">
        <v>8221</v>
      </c>
      <c r="T780" s="16">
        <f t="shared" si="77"/>
        <v>41759.702314814815</v>
      </c>
      <c r="U780" s="16">
        <f t="shared" si="76"/>
        <v>41729.702314814815</v>
      </c>
      <c r="V780" s="17">
        <v>41729.702314814815</v>
      </c>
      <c r="W780" s="18">
        <v>41729.702314814815</v>
      </c>
    </row>
    <row r="781" spans="1:23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 s="9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t="s">
        <v>8221</v>
      </c>
      <c r="T781" s="16">
        <f t="shared" si="77"/>
        <v>40466.166666666664</v>
      </c>
      <c r="U781" s="16">
        <f t="shared" si="76"/>
        <v>40436.68408564815</v>
      </c>
      <c r="V781" s="17">
        <v>40436.68408564815</v>
      </c>
      <c r="W781" s="18">
        <v>40436.68408564815</v>
      </c>
    </row>
    <row r="782" spans="1:23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9">
        <f t="shared" si="73"/>
        <v>38.518518518518519</v>
      </c>
      <c r="Q782" t="str">
        <f t="shared" si="74"/>
        <v>music</v>
      </c>
      <c r="R782" t="str">
        <f t="shared" si="75"/>
        <v>rock</v>
      </c>
      <c r="S782" t="s">
        <v>8219</v>
      </c>
      <c r="T782" s="16">
        <f t="shared" si="77"/>
        <v>40666.673900462964</v>
      </c>
      <c r="U782" s="16">
        <f t="shared" si="76"/>
        <v>40636.673900462964</v>
      </c>
      <c r="V782" s="17">
        <v>40636.673900462964</v>
      </c>
      <c r="W782" s="18">
        <v>40636.673900462964</v>
      </c>
    </row>
    <row r="783" spans="1:23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 s="9">
        <f t="shared" si="73"/>
        <v>42.609200000000001</v>
      </c>
      <c r="Q783" t="str">
        <f t="shared" si="74"/>
        <v>music</v>
      </c>
      <c r="R783" t="str">
        <f t="shared" si="75"/>
        <v>rock</v>
      </c>
      <c r="S783" t="s">
        <v>8219</v>
      </c>
      <c r="T783" s="16">
        <f t="shared" si="77"/>
        <v>41433.000856481485</v>
      </c>
      <c r="U783" s="16">
        <f t="shared" si="76"/>
        <v>41403.000856481485</v>
      </c>
      <c r="V783" s="17">
        <v>41403.000856481485</v>
      </c>
      <c r="W783" s="18">
        <v>41403.000856481485</v>
      </c>
    </row>
    <row r="784" spans="1:23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9">
        <f t="shared" si="73"/>
        <v>50</v>
      </c>
      <c r="Q784" t="str">
        <f t="shared" si="74"/>
        <v>music</v>
      </c>
      <c r="R784" t="str">
        <f t="shared" si="75"/>
        <v>rock</v>
      </c>
      <c r="S784" t="s">
        <v>8219</v>
      </c>
      <c r="T784" s="16">
        <f t="shared" si="77"/>
        <v>41146.758125</v>
      </c>
      <c r="U784" s="16">
        <f t="shared" si="76"/>
        <v>41116.758125</v>
      </c>
      <c r="V784" s="17">
        <v>41116.758125</v>
      </c>
      <c r="W784" s="18">
        <v>41116.758125</v>
      </c>
    </row>
    <row r="785" spans="1:23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 s="9">
        <f t="shared" si="73"/>
        <v>63.485714285714288</v>
      </c>
      <c r="Q785" t="str">
        <f t="shared" si="74"/>
        <v>music</v>
      </c>
      <c r="R785" t="str">
        <f t="shared" si="75"/>
        <v>rock</v>
      </c>
      <c r="S785" t="s">
        <v>8219</v>
      </c>
      <c r="T785" s="16">
        <f t="shared" si="77"/>
        <v>41026.916666666664</v>
      </c>
      <c r="U785" s="16">
        <f t="shared" si="76"/>
        <v>40987.773715277777</v>
      </c>
      <c r="V785" s="17">
        <v>40987.773715277777</v>
      </c>
      <c r="W785" s="18">
        <v>40987.773715277777</v>
      </c>
    </row>
    <row r="786" spans="1:23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 s="9">
        <f t="shared" si="73"/>
        <v>102.5</v>
      </c>
      <c r="Q786" t="str">
        <f t="shared" si="74"/>
        <v>music</v>
      </c>
      <c r="R786" t="str">
        <f t="shared" si="75"/>
        <v>rock</v>
      </c>
      <c r="S786" t="s">
        <v>8219</v>
      </c>
      <c r="T786" s="16">
        <f t="shared" si="77"/>
        <v>41715.107858796298</v>
      </c>
      <c r="U786" s="16">
        <f t="shared" si="76"/>
        <v>41675.149525462963</v>
      </c>
      <c r="V786" s="17">
        <v>41675.149525462963</v>
      </c>
      <c r="W786" s="18">
        <v>41675.149525462963</v>
      </c>
    </row>
    <row r="787" spans="1:23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 s="9">
        <f t="shared" si="73"/>
        <v>31.142758620689655</v>
      </c>
      <c r="Q787" t="str">
        <f t="shared" si="74"/>
        <v>music</v>
      </c>
      <c r="R787" t="str">
        <f t="shared" si="75"/>
        <v>rock</v>
      </c>
      <c r="S787" t="s">
        <v>8219</v>
      </c>
      <c r="T787" s="16">
        <f t="shared" si="77"/>
        <v>41333.593923611108</v>
      </c>
      <c r="U787" s="16">
        <f t="shared" si="76"/>
        <v>41303.593923611108</v>
      </c>
      <c r="V787" s="17">
        <v>41303.593923611108</v>
      </c>
      <c r="W787" s="18">
        <v>41303.593923611108</v>
      </c>
    </row>
    <row r="788" spans="1:23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 s="9">
        <f t="shared" si="73"/>
        <v>162.27272727272728</v>
      </c>
      <c r="Q788" t="str">
        <f t="shared" si="74"/>
        <v>music</v>
      </c>
      <c r="R788" t="str">
        <f t="shared" si="75"/>
        <v>rock</v>
      </c>
      <c r="S788" t="s">
        <v>8219</v>
      </c>
      <c r="T788" s="16">
        <f t="shared" si="77"/>
        <v>41040.657638888886</v>
      </c>
      <c r="U788" s="16">
        <f t="shared" si="76"/>
        <v>40983.055949074071</v>
      </c>
      <c r="V788" s="17">
        <v>40983.055949074071</v>
      </c>
      <c r="W788" s="18">
        <v>40983.055949074071</v>
      </c>
    </row>
    <row r="789" spans="1:23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 s="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t="s">
        <v>8219</v>
      </c>
      <c r="T789" s="16">
        <f t="shared" si="77"/>
        <v>41579.627615740741</v>
      </c>
      <c r="U789" s="16">
        <f t="shared" si="76"/>
        <v>41549.627615740741</v>
      </c>
      <c r="V789" s="17">
        <v>41549.627615740741</v>
      </c>
      <c r="W789" s="18">
        <v>41549.627615740741</v>
      </c>
    </row>
    <row r="790" spans="1:23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 s="9">
        <f t="shared" si="73"/>
        <v>59.85441176470588</v>
      </c>
      <c r="Q790" t="str">
        <f t="shared" si="74"/>
        <v>music</v>
      </c>
      <c r="R790" t="str">
        <f t="shared" si="75"/>
        <v>rock</v>
      </c>
      <c r="S790" t="s">
        <v>8219</v>
      </c>
      <c r="T790" s="16">
        <f t="shared" si="77"/>
        <v>41097.165972222225</v>
      </c>
      <c r="U790" s="16">
        <f t="shared" si="76"/>
        <v>41059.006805555553</v>
      </c>
      <c r="V790" s="17">
        <v>41059.006805555553</v>
      </c>
      <c r="W790" s="18">
        <v>41059.006805555553</v>
      </c>
    </row>
    <row r="791" spans="1:23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 s="9">
        <f t="shared" si="73"/>
        <v>132.85714285714286</v>
      </c>
      <c r="Q791" t="str">
        <f t="shared" si="74"/>
        <v>music</v>
      </c>
      <c r="R791" t="str">
        <f t="shared" si="75"/>
        <v>rock</v>
      </c>
      <c r="S791" t="s">
        <v>8219</v>
      </c>
      <c r="T791" s="16">
        <f t="shared" si="77"/>
        <v>41295.332638888889</v>
      </c>
      <c r="U791" s="16">
        <f t="shared" si="76"/>
        <v>41277.186111111114</v>
      </c>
      <c r="V791" s="17">
        <v>41277.186111111114</v>
      </c>
      <c r="W791" s="18">
        <v>41277.186111111114</v>
      </c>
    </row>
    <row r="792" spans="1:23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 s="9">
        <f t="shared" si="73"/>
        <v>92.547820512820508</v>
      </c>
      <c r="Q792" t="str">
        <f t="shared" si="74"/>
        <v>music</v>
      </c>
      <c r="R792" t="str">
        <f t="shared" si="75"/>
        <v>rock</v>
      </c>
      <c r="S792" t="s">
        <v>8219</v>
      </c>
      <c r="T792" s="16">
        <f t="shared" si="77"/>
        <v>41306.047905092593</v>
      </c>
      <c r="U792" s="16">
        <f t="shared" si="76"/>
        <v>41276.047905092593</v>
      </c>
      <c r="V792" s="17">
        <v>41276.047905092593</v>
      </c>
      <c r="W792" s="18">
        <v>41276.047905092593</v>
      </c>
    </row>
    <row r="793" spans="1:23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 s="9">
        <f t="shared" si="73"/>
        <v>60.859375</v>
      </c>
      <c r="Q793" t="str">
        <f t="shared" si="74"/>
        <v>music</v>
      </c>
      <c r="R793" t="str">
        <f t="shared" si="75"/>
        <v>rock</v>
      </c>
      <c r="S793" t="s">
        <v>8219</v>
      </c>
      <c r="T793" s="16">
        <f t="shared" si="77"/>
        <v>41591.249305555553</v>
      </c>
      <c r="U793" s="16">
        <f t="shared" si="76"/>
        <v>41557.780624999999</v>
      </c>
      <c r="V793" s="17">
        <v>41557.780624999999</v>
      </c>
      <c r="W793" s="18">
        <v>41557.780624999999</v>
      </c>
    </row>
    <row r="794" spans="1:23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 s="9">
        <f t="shared" si="73"/>
        <v>41.851833333333339</v>
      </c>
      <c r="Q794" t="str">
        <f t="shared" si="74"/>
        <v>music</v>
      </c>
      <c r="R794" t="str">
        <f t="shared" si="75"/>
        <v>rock</v>
      </c>
      <c r="S794" t="s">
        <v>8219</v>
      </c>
      <c r="T794" s="16">
        <f t="shared" si="77"/>
        <v>41585.915312500001</v>
      </c>
      <c r="U794" s="16">
        <f t="shared" si="76"/>
        <v>41555.873645833337</v>
      </c>
      <c r="V794" s="17">
        <v>41555.873645833337</v>
      </c>
      <c r="W794" s="18">
        <v>41555.873645833337</v>
      </c>
    </row>
    <row r="795" spans="1:23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 s="9">
        <f t="shared" si="73"/>
        <v>88.325937499999995</v>
      </c>
      <c r="Q795" t="str">
        <f t="shared" si="74"/>
        <v>music</v>
      </c>
      <c r="R795" t="str">
        <f t="shared" si="75"/>
        <v>rock</v>
      </c>
      <c r="S795" t="s">
        <v>8219</v>
      </c>
      <c r="T795" s="16">
        <f t="shared" si="77"/>
        <v>41458.207638888889</v>
      </c>
      <c r="U795" s="16">
        <f t="shared" si="76"/>
        <v>41442.741249999999</v>
      </c>
      <c r="V795" s="17">
        <v>41442.741249999999</v>
      </c>
      <c r="W795" s="18">
        <v>41442.741249999999</v>
      </c>
    </row>
    <row r="796" spans="1:23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 s="9">
        <f t="shared" si="73"/>
        <v>158.96226415094338</v>
      </c>
      <c r="Q796" t="str">
        <f t="shared" si="74"/>
        <v>music</v>
      </c>
      <c r="R796" t="str">
        <f t="shared" si="75"/>
        <v>rock</v>
      </c>
      <c r="S796" t="s">
        <v>8219</v>
      </c>
      <c r="T796" s="16">
        <f t="shared" si="77"/>
        <v>40791.712500000001</v>
      </c>
      <c r="U796" s="16">
        <f t="shared" si="76"/>
        <v>40736.115011574075</v>
      </c>
      <c r="V796" s="17">
        <v>40736.115011574075</v>
      </c>
      <c r="W796" s="18">
        <v>40736.115011574075</v>
      </c>
    </row>
    <row r="797" spans="1:23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 s="9">
        <f t="shared" si="73"/>
        <v>85.054347826086953</v>
      </c>
      <c r="Q797" t="str">
        <f t="shared" si="74"/>
        <v>music</v>
      </c>
      <c r="R797" t="str">
        <f t="shared" si="75"/>
        <v>rock</v>
      </c>
      <c r="S797" t="s">
        <v>8219</v>
      </c>
      <c r="T797" s="16">
        <f t="shared" si="77"/>
        <v>41006.207638888889</v>
      </c>
      <c r="U797" s="16">
        <f t="shared" si="76"/>
        <v>40963.613032407404</v>
      </c>
      <c r="V797" s="17">
        <v>40963.613032407404</v>
      </c>
      <c r="W797" s="18">
        <v>40963.613032407404</v>
      </c>
    </row>
    <row r="798" spans="1:23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 s="9">
        <f t="shared" si="73"/>
        <v>112.61111111111111</v>
      </c>
      <c r="Q798" t="str">
        <f t="shared" si="74"/>
        <v>music</v>
      </c>
      <c r="R798" t="str">
        <f t="shared" si="75"/>
        <v>rock</v>
      </c>
      <c r="S798" t="s">
        <v>8219</v>
      </c>
      <c r="T798" s="16">
        <f t="shared" si="77"/>
        <v>41532.881944444445</v>
      </c>
      <c r="U798" s="16">
        <f t="shared" si="76"/>
        <v>41502.882928240739</v>
      </c>
      <c r="V798" s="17">
        <v>41502.882928240739</v>
      </c>
      <c r="W798" s="18">
        <v>41502.882928240739</v>
      </c>
    </row>
    <row r="799" spans="1:23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 s="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t="s">
        <v>8219</v>
      </c>
      <c r="T799" s="16">
        <f t="shared" si="77"/>
        <v>41028.166666666664</v>
      </c>
      <c r="U799" s="16">
        <f t="shared" si="76"/>
        <v>40996.994074074071</v>
      </c>
      <c r="V799" s="17">
        <v>40996.994074074071</v>
      </c>
      <c r="W799" s="18">
        <v>40996.994074074071</v>
      </c>
    </row>
    <row r="800" spans="1:23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 s="9">
        <f t="shared" si="73"/>
        <v>46.218390804597703</v>
      </c>
      <c r="Q800" t="str">
        <f t="shared" si="74"/>
        <v>music</v>
      </c>
      <c r="R800" t="str">
        <f t="shared" si="75"/>
        <v>rock</v>
      </c>
      <c r="S800" t="s">
        <v>8219</v>
      </c>
      <c r="T800" s="16">
        <f t="shared" si="77"/>
        <v>41912.590127314819</v>
      </c>
      <c r="U800" s="16">
        <f t="shared" si="76"/>
        <v>41882.590127314819</v>
      </c>
      <c r="V800" s="17">
        <v>41882.590127314819</v>
      </c>
      <c r="W800" s="18">
        <v>41882.590127314819</v>
      </c>
    </row>
    <row r="801" spans="1:23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 s="9">
        <f t="shared" si="73"/>
        <v>178.60714285714286</v>
      </c>
      <c r="Q801" t="str">
        <f t="shared" si="74"/>
        <v>music</v>
      </c>
      <c r="R801" t="str">
        <f t="shared" si="75"/>
        <v>rock</v>
      </c>
      <c r="S801" t="s">
        <v>8219</v>
      </c>
      <c r="T801" s="16">
        <f t="shared" si="77"/>
        <v>41026.667199074072</v>
      </c>
      <c r="U801" s="16">
        <f t="shared" si="76"/>
        <v>40996.667199074072</v>
      </c>
      <c r="V801" s="17">
        <v>40996.667199074072</v>
      </c>
      <c r="W801" s="18">
        <v>40996.667199074072</v>
      </c>
    </row>
    <row r="802" spans="1:23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 s="9">
        <f t="shared" si="73"/>
        <v>40.75</v>
      </c>
      <c r="Q802" t="str">
        <f t="shared" si="74"/>
        <v>music</v>
      </c>
      <c r="R802" t="str">
        <f t="shared" si="75"/>
        <v>rock</v>
      </c>
      <c r="S802" t="s">
        <v>8219</v>
      </c>
      <c r="T802" s="16">
        <f t="shared" si="77"/>
        <v>41893.433495370373</v>
      </c>
      <c r="U802" s="16">
        <f t="shared" si="76"/>
        <v>41863.433495370373</v>
      </c>
      <c r="V802" s="17">
        <v>41863.433495370373</v>
      </c>
      <c r="W802" s="18">
        <v>41863.433495370373</v>
      </c>
    </row>
    <row r="803" spans="1:23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 s="9">
        <f t="shared" si="73"/>
        <v>43.733921568627444</v>
      </c>
      <c r="Q803" t="str">
        <f t="shared" si="74"/>
        <v>music</v>
      </c>
      <c r="R803" t="str">
        <f t="shared" si="75"/>
        <v>rock</v>
      </c>
      <c r="S803" t="s">
        <v>8219</v>
      </c>
      <c r="T803" s="16">
        <f t="shared" si="77"/>
        <v>40725.795370370368</v>
      </c>
      <c r="U803" s="16">
        <f t="shared" si="76"/>
        <v>40695.795370370368</v>
      </c>
      <c r="V803" s="17">
        <v>40695.795370370368</v>
      </c>
      <c r="W803" s="18">
        <v>40695.795370370368</v>
      </c>
    </row>
    <row r="804" spans="1:23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 s="9">
        <f t="shared" si="73"/>
        <v>81.066666666666663</v>
      </c>
      <c r="Q804" t="str">
        <f t="shared" si="74"/>
        <v>music</v>
      </c>
      <c r="R804" t="str">
        <f t="shared" si="75"/>
        <v>rock</v>
      </c>
      <c r="S804" t="s">
        <v>8219</v>
      </c>
      <c r="T804" s="16">
        <f t="shared" si="77"/>
        <v>41169.170138888891</v>
      </c>
      <c r="U804" s="16">
        <f t="shared" si="76"/>
        <v>41123.022268518522</v>
      </c>
      <c r="V804" s="17">
        <v>41123.022268518522</v>
      </c>
      <c r="W804" s="18">
        <v>41123.022268518522</v>
      </c>
    </row>
    <row r="805" spans="1:23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 s="9">
        <f t="shared" si="73"/>
        <v>74.60526315789474</v>
      </c>
      <c r="Q805" t="str">
        <f t="shared" si="74"/>
        <v>music</v>
      </c>
      <c r="R805" t="str">
        <f t="shared" si="75"/>
        <v>rock</v>
      </c>
      <c r="S805" t="s">
        <v>8219</v>
      </c>
      <c r="T805" s="16">
        <f t="shared" si="77"/>
        <v>40692.041666666664</v>
      </c>
      <c r="U805" s="16">
        <f t="shared" si="76"/>
        <v>40665.949976851851</v>
      </c>
      <c r="V805" s="17">
        <v>40665.949976851851</v>
      </c>
      <c r="W805" s="18">
        <v>40665.949976851851</v>
      </c>
    </row>
    <row r="806" spans="1:23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9">
        <f t="shared" si="73"/>
        <v>305.55555555555554</v>
      </c>
      <c r="Q806" t="str">
        <f t="shared" si="74"/>
        <v>music</v>
      </c>
      <c r="R806" t="str">
        <f t="shared" si="75"/>
        <v>rock</v>
      </c>
      <c r="S806" t="s">
        <v>8219</v>
      </c>
      <c r="T806" s="16">
        <f t="shared" si="77"/>
        <v>40747.165972222225</v>
      </c>
      <c r="U806" s="16">
        <f t="shared" si="76"/>
        <v>40730.105625000004</v>
      </c>
      <c r="V806" s="17">
        <v>40730.105625000004</v>
      </c>
      <c r="W806" s="18">
        <v>40730.105625000004</v>
      </c>
    </row>
    <row r="807" spans="1:23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9">
        <f t="shared" si="73"/>
        <v>58.333333333333336</v>
      </c>
      <c r="Q807" t="str">
        <f t="shared" si="74"/>
        <v>music</v>
      </c>
      <c r="R807" t="str">
        <f t="shared" si="75"/>
        <v>rock</v>
      </c>
      <c r="S807" t="s">
        <v>8219</v>
      </c>
      <c r="T807" s="16">
        <f t="shared" si="77"/>
        <v>40740.958333333336</v>
      </c>
      <c r="U807" s="16">
        <f t="shared" si="76"/>
        <v>40690.823055555556</v>
      </c>
      <c r="V807" s="17">
        <v>40690.823055555556</v>
      </c>
      <c r="W807" s="18">
        <v>40690.823055555556</v>
      </c>
    </row>
    <row r="808" spans="1:23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 s="9">
        <f t="shared" si="73"/>
        <v>117.67605633802818</v>
      </c>
      <c r="Q808" t="str">
        <f t="shared" si="74"/>
        <v>music</v>
      </c>
      <c r="R808" t="str">
        <f t="shared" si="75"/>
        <v>rock</v>
      </c>
      <c r="S808" t="s">
        <v>8219</v>
      </c>
      <c r="T808" s="16">
        <f t="shared" si="77"/>
        <v>40793.691423611112</v>
      </c>
      <c r="U808" s="16">
        <f t="shared" si="76"/>
        <v>40763.691423611112</v>
      </c>
      <c r="V808" s="17">
        <v>40763.691423611112</v>
      </c>
      <c r="W808" s="18">
        <v>40763.691423611112</v>
      </c>
    </row>
    <row r="809" spans="1:23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 s="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t="s">
        <v>8219</v>
      </c>
      <c r="T809" s="16">
        <f t="shared" si="77"/>
        <v>42795.083333333328</v>
      </c>
      <c r="U809" s="16">
        <f t="shared" si="76"/>
        <v>42759.628599537042</v>
      </c>
      <c r="V809" s="17">
        <v>42759.628599537042</v>
      </c>
      <c r="W809" s="18">
        <v>42759.628599537042</v>
      </c>
    </row>
    <row r="810" spans="1:23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9">
        <f t="shared" si="73"/>
        <v>104.65116279069767</v>
      </c>
      <c r="Q810" t="str">
        <f t="shared" si="74"/>
        <v>music</v>
      </c>
      <c r="R810" t="str">
        <f t="shared" si="75"/>
        <v>rock</v>
      </c>
      <c r="S810" t="s">
        <v>8219</v>
      </c>
      <c r="T810" s="16">
        <f t="shared" si="77"/>
        <v>41995.207638888889</v>
      </c>
      <c r="U810" s="16">
        <f t="shared" si="76"/>
        <v>41962.100532407407</v>
      </c>
      <c r="V810" s="17">
        <v>41962.100532407407</v>
      </c>
      <c r="W810" s="18">
        <v>41962.100532407407</v>
      </c>
    </row>
    <row r="811" spans="1:23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 s="9">
        <f t="shared" si="73"/>
        <v>79.82692307692308</v>
      </c>
      <c r="Q811" t="str">
        <f t="shared" si="74"/>
        <v>music</v>
      </c>
      <c r="R811" t="str">
        <f t="shared" si="75"/>
        <v>rock</v>
      </c>
      <c r="S811" t="s">
        <v>8219</v>
      </c>
      <c r="T811" s="16">
        <f t="shared" si="77"/>
        <v>41658.833680555559</v>
      </c>
      <c r="U811" s="16">
        <f t="shared" si="76"/>
        <v>41628.833680555559</v>
      </c>
      <c r="V811" s="17">
        <v>41628.833680555559</v>
      </c>
      <c r="W811" s="18">
        <v>41628.833680555559</v>
      </c>
    </row>
    <row r="812" spans="1:23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9">
        <f t="shared" si="73"/>
        <v>58.333333333333336</v>
      </c>
      <c r="Q812" t="str">
        <f t="shared" si="74"/>
        <v>music</v>
      </c>
      <c r="R812" t="str">
        <f t="shared" si="75"/>
        <v>rock</v>
      </c>
      <c r="S812" t="s">
        <v>8219</v>
      </c>
      <c r="T812" s="16">
        <f t="shared" si="77"/>
        <v>41153.056273148148</v>
      </c>
      <c r="U812" s="16">
        <f t="shared" si="76"/>
        <v>41123.056273148148</v>
      </c>
      <c r="V812" s="17">
        <v>41123.056273148148</v>
      </c>
      <c r="W812" s="18">
        <v>41123.056273148148</v>
      </c>
    </row>
    <row r="813" spans="1:23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9">
        <f t="shared" si="73"/>
        <v>86.666666666666671</v>
      </c>
      <c r="Q813" t="str">
        <f t="shared" si="74"/>
        <v>music</v>
      </c>
      <c r="R813" t="str">
        <f t="shared" si="75"/>
        <v>rock</v>
      </c>
      <c r="S813" t="s">
        <v>8219</v>
      </c>
      <c r="T813" s="16">
        <f t="shared" si="77"/>
        <v>41465.702777777777</v>
      </c>
      <c r="U813" s="16">
        <f t="shared" si="76"/>
        <v>41443.643541666665</v>
      </c>
      <c r="V813" s="17">
        <v>41443.643541666665</v>
      </c>
      <c r="W813" s="18">
        <v>41443.643541666665</v>
      </c>
    </row>
    <row r="814" spans="1:23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 s="9">
        <f t="shared" si="73"/>
        <v>27.606060606060606</v>
      </c>
      <c r="Q814" t="str">
        <f t="shared" si="74"/>
        <v>music</v>
      </c>
      <c r="R814" t="str">
        <f t="shared" si="75"/>
        <v>rock</v>
      </c>
      <c r="S814" t="s">
        <v>8219</v>
      </c>
      <c r="T814" s="16">
        <f t="shared" si="77"/>
        <v>41334.581944444442</v>
      </c>
      <c r="U814" s="16">
        <f t="shared" si="76"/>
        <v>41282.017962962964</v>
      </c>
      <c r="V814" s="17">
        <v>41282.017962962964</v>
      </c>
      <c r="W814" s="18">
        <v>41282.017962962964</v>
      </c>
    </row>
    <row r="815" spans="1:23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 s="9">
        <f t="shared" si="73"/>
        <v>24.999375000000001</v>
      </c>
      <c r="Q815" t="str">
        <f t="shared" si="74"/>
        <v>music</v>
      </c>
      <c r="R815" t="str">
        <f t="shared" si="75"/>
        <v>rock</v>
      </c>
      <c r="S815" t="s">
        <v>8219</v>
      </c>
      <c r="T815" s="16">
        <f t="shared" si="77"/>
        <v>41110.960243055553</v>
      </c>
      <c r="U815" s="16">
        <f t="shared" si="76"/>
        <v>41080.960243055553</v>
      </c>
      <c r="V815" s="17">
        <v>41080.960243055553</v>
      </c>
      <c r="W815" s="18">
        <v>41080.960243055553</v>
      </c>
    </row>
    <row r="816" spans="1:23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 s="9">
        <f t="shared" si="73"/>
        <v>45.464285714285715</v>
      </c>
      <c r="Q816" t="str">
        <f t="shared" si="74"/>
        <v>music</v>
      </c>
      <c r="R816" t="str">
        <f t="shared" si="75"/>
        <v>rock</v>
      </c>
      <c r="S816" t="s">
        <v>8219</v>
      </c>
      <c r="T816" s="16">
        <f t="shared" si="77"/>
        <v>40694.75277777778</v>
      </c>
      <c r="U816" s="16">
        <f t="shared" si="76"/>
        <v>40679.743067129632</v>
      </c>
      <c r="V816" s="17">
        <v>40679.743067129632</v>
      </c>
      <c r="W816" s="18">
        <v>40679.743067129632</v>
      </c>
    </row>
    <row r="817" spans="1:23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9">
        <f t="shared" si="73"/>
        <v>99.534883720930239</v>
      </c>
      <c r="Q817" t="str">
        <f t="shared" si="74"/>
        <v>music</v>
      </c>
      <c r="R817" t="str">
        <f t="shared" si="75"/>
        <v>rock</v>
      </c>
      <c r="S817" t="s">
        <v>8219</v>
      </c>
      <c r="T817" s="16">
        <f t="shared" si="77"/>
        <v>41944.917858796296</v>
      </c>
      <c r="U817" s="16">
        <f t="shared" si="76"/>
        <v>41914.917858796296</v>
      </c>
      <c r="V817" s="17">
        <v>41914.917858796296</v>
      </c>
      <c r="W817" s="18">
        <v>41914.917858796296</v>
      </c>
    </row>
    <row r="818" spans="1:23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 s="9">
        <f t="shared" si="73"/>
        <v>39.31</v>
      </c>
      <c r="Q818" t="str">
        <f t="shared" si="74"/>
        <v>music</v>
      </c>
      <c r="R818" t="str">
        <f t="shared" si="75"/>
        <v>rock</v>
      </c>
      <c r="S818" t="s">
        <v>8219</v>
      </c>
      <c r="T818" s="16">
        <f t="shared" si="77"/>
        <v>41373.270833333336</v>
      </c>
      <c r="U818" s="16">
        <f t="shared" si="76"/>
        <v>41341.870868055557</v>
      </c>
      <c r="V818" s="17">
        <v>41341.870868055557</v>
      </c>
      <c r="W818" s="18">
        <v>41341.870868055557</v>
      </c>
    </row>
    <row r="819" spans="1:23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 s="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t="s">
        <v>8219</v>
      </c>
      <c r="T819" s="16">
        <f t="shared" si="77"/>
        <v>40979.207638888889</v>
      </c>
      <c r="U819" s="16">
        <f t="shared" si="76"/>
        <v>40925.599664351852</v>
      </c>
      <c r="V819" s="17">
        <v>40925.599664351852</v>
      </c>
      <c r="W819" s="18">
        <v>40925.599664351852</v>
      </c>
    </row>
    <row r="820" spans="1:23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 s="9">
        <f t="shared" si="73"/>
        <v>28.684210526315791</v>
      </c>
      <c r="Q820" t="str">
        <f t="shared" si="74"/>
        <v>music</v>
      </c>
      <c r="R820" t="str">
        <f t="shared" si="75"/>
        <v>rock</v>
      </c>
      <c r="S820" t="s">
        <v>8219</v>
      </c>
      <c r="T820" s="16">
        <f t="shared" si="77"/>
        <v>41128.709027777775</v>
      </c>
      <c r="U820" s="16">
        <f t="shared" si="76"/>
        <v>41120.882881944446</v>
      </c>
      <c r="V820" s="17">
        <v>41120.882881944446</v>
      </c>
      <c r="W820" s="18">
        <v>41120.882881944446</v>
      </c>
    </row>
    <row r="821" spans="1:23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 s="9">
        <f t="shared" si="73"/>
        <v>31.071428571428573</v>
      </c>
      <c r="Q821" t="str">
        <f t="shared" si="74"/>
        <v>music</v>
      </c>
      <c r="R821" t="str">
        <f t="shared" si="75"/>
        <v>rock</v>
      </c>
      <c r="S821" t="s">
        <v>8219</v>
      </c>
      <c r="T821" s="16">
        <f t="shared" si="77"/>
        <v>41629.197222222225</v>
      </c>
      <c r="U821" s="16">
        <f t="shared" si="76"/>
        <v>41619.998310185183</v>
      </c>
      <c r="V821" s="17">
        <v>41619.998310185183</v>
      </c>
      <c r="W821" s="18">
        <v>41619.998310185183</v>
      </c>
    </row>
    <row r="822" spans="1:23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 s="9">
        <f t="shared" si="73"/>
        <v>70.55263157894737</v>
      </c>
      <c r="Q822" t="str">
        <f t="shared" si="74"/>
        <v>music</v>
      </c>
      <c r="R822" t="str">
        <f t="shared" si="75"/>
        <v>rock</v>
      </c>
      <c r="S822" t="s">
        <v>8219</v>
      </c>
      <c r="T822" s="16">
        <f t="shared" si="77"/>
        <v>41799.208333333336</v>
      </c>
      <c r="U822" s="16">
        <f t="shared" si="76"/>
        <v>41768.841921296298</v>
      </c>
      <c r="V822" s="17">
        <v>41768.841921296298</v>
      </c>
      <c r="W822" s="18">
        <v>41768.841921296298</v>
      </c>
    </row>
    <row r="823" spans="1:23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9">
        <f t="shared" si="73"/>
        <v>224.12820512820514</v>
      </c>
      <c r="Q823" t="str">
        <f t="shared" si="74"/>
        <v>music</v>
      </c>
      <c r="R823" t="str">
        <f t="shared" si="75"/>
        <v>rock</v>
      </c>
      <c r="S823" t="s">
        <v>8219</v>
      </c>
      <c r="T823" s="16">
        <f t="shared" si="77"/>
        <v>42128.167361111111</v>
      </c>
      <c r="U823" s="16">
        <f t="shared" si="76"/>
        <v>42093.922048611115</v>
      </c>
      <c r="V823" s="17">
        <v>42093.922048611115</v>
      </c>
      <c r="W823" s="18">
        <v>42093.922048611115</v>
      </c>
    </row>
    <row r="824" spans="1:23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 s="9">
        <f t="shared" si="73"/>
        <v>51.811594202898547</v>
      </c>
      <c r="Q824" t="str">
        <f t="shared" si="74"/>
        <v>music</v>
      </c>
      <c r="R824" t="str">
        <f t="shared" si="75"/>
        <v>rock</v>
      </c>
      <c r="S824" t="s">
        <v>8219</v>
      </c>
      <c r="T824" s="16">
        <f t="shared" si="77"/>
        <v>41187.947337962964</v>
      </c>
      <c r="U824" s="16">
        <f t="shared" si="76"/>
        <v>41157.947337962964</v>
      </c>
      <c r="V824" s="17">
        <v>41157.947337962964</v>
      </c>
      <c r="W824" s="18">
        <v>41157.947337962964</v>
      </c>
    </row>
    <row r="825" spans="1:23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 s="9">
        <f t="shared" si="73"/>
        <v>43.515151515151516</v>
      </c>
      <c r="Q825" t="str">
        <f t="shared" si="74"/>
        <v>music</v>
      </c>
      <c r="R825" t="str">
        <f t="shared" si="75"/>
        <v>rock</v>
      </c>
      <c r="S825" t="s">
        <v>8219</v>
      </c>
      <c r="T825" s="16">
        <f t="shared" si="77"/>
        <v>42085.931157407409</v>
      </c>
      <c r="U825" s="16">
        <f t="shared" si="76"/>
        <v>42055.972824074073</v>
      </c>
      <c r="V825" s="17">
        <v>42055.972824074073</v>
      </c>
      <c r="W825" s="18">
        <v>42055.972824074073</v>
      </c>
    </row>
    <row r="826" spans="1:23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 s="9">
        <f t="shared" si="73"/>
        <v>39.816666666666663</v>
      </c>
      <c r="Q826" t="str">
        <f t="shared" si="74"/>
        <v>music</v>
      </c>
      <c r="R826" t="str">
        <f t="shared" si="75"/>
        <v>rock</v>
      </c>
      <c r="S826" t="s">
        <v>8219</v>
      </c>
      <c r="T826" s="16">
        <f t="shared" si="77"/>
        <v>40286.290972222225</v>
      </c>
      <c r="U826" s="16">
        <f t="shared" si="76"/>
        <v>40250.242106481484</v>
      </c>
      <c r="V826" s="17">
        <v>40250.242106481484</v>
      </c>
      <c r="W826" s="18">
        <v>40250.242106481484</v>
      </c>
    </row>
    <row r="827" spans="1:23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 s="9">
        <f t="shared" si="73"/>
        <v>126.8080808080808</v>
      </c>
      <c r="Q827" t="str">
        <f t="shared" si="74"/>
        <v>music</v>
      </c>
      <c r="R827" t="str">
        <f t="shared" si="75"/>
        <v>rock</v>
      </c>
      <c r="S827" t="s">
        <v>8219</v>
      </c>
      <c r="T827" s="16">
        <f t="shared" si="77"/>
        <v>41211.306527777779</v>
      </c>
      <c r="U827" s="16">
        <f t="shared" si="76"/>
        <v>41186.306527777779</v>
      </c>
      <c r="V827" s="17">
        <v>41186.306527777779</v>
      </c>
      <c r="W827" s="18">
        <v>41186.306527777779</v>
      </c>
    </row>
    <row r="828" spans="1:23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 s="9">
        <f t="shared" si="73"/>
        <v>113.87755102040816</v>
      </c>
      <c r="Q828" t="str">
        <f t="shared" si="74"/>
        <v>music</v>
      </c>
      <c r="R828" t="str">
        <f t="shared" si="75"/>
        <v>rock</v>
      </c>
      <c r="S828" t="s">
        <v>8219</v>
      </c>
      <c r="T828" s="16">
        <f t="shared" si="77"/>
        <v>40993.996874999997</v>
      </c>
      <c r="U828" s="16">
        <f t="shared" si="76"/>
        <v>40973.038541666669</v>
      </c>
      <c r="V828" s="17">
        <v>40973.038541666669</v>
      </c>
      <c r="W828" s="18">
        <v>40973.038541666669</v>
      </c>
    </row>
    <row r="829" spans="1:23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 s="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t="s">
        <v>8219</v>
      </c>
      <c r="T829" s="16">
        <f t="shared" si="77"/>
        <v>40953.825694444444</v>
      </c>
      <c r="U829" s="16">
        <f t="shared" si="76"/>
        <v>40927.473460648151</v>
      </c>
      <c r="V829" s="17">
        <v>40927.473460648151</v>
      </c>
      <c r="W829" s="18">
        <v>40927.473460648151</v>
      </c>
    </row>
    <row r="830" spans="1:23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9">
        <f t="shared" si="73"/>
        <v>36.60526315789474</v>
      </c>
      <c r="Q830" t="str">
        <f t="shared" si="74"/>
        <v>music</v>
      </c>
      <c r="R830" t="str">
        <f t="shared" si="75"/>
        <v>rock</v>
      </c>
      <c r="S830" t="s">
        <v>8219</v>
      </c>
      <c r="T830" s="16">
        <f t="shared" si="77"/>
        <v>41085.683333333334</v>
      </c>
      <c r="U830" s="16">
        <f t="shared" si="76"/>
        <v>41073.050717592596</v>
      </c>
      <c r="V830" s="17">
        <v>41073.050717592596</v>
      </c>
      <c r="W830" s="18">
        <v>41073.050717592596</v>
      </c>
    </row>
    <row r="831" spans="1:23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9">
        <f t="shared" si="73"/>
        <v>32.5</v>
      </c>
      <c r="Q831" t="str">
        <f t="shared" si="74"/>
        <v>music</v>
      </c>
      <c r="R831" t="str">
        <f t="shared" si="75"/>
        <v>rock</v>
      </c>
      <c r="S831" t="s">
        <v>8219</v>
      </c>
      <c r="T831" s="16">
        <f t="shared" si="77"/>
        <v>42564.801388888889</v>
      </c>
      <c r="U831" s="16">
        <f t="shared" si="76"/>
        <v>42504.801388888889</v>
      </c>
      <c r="V831" s="17">
        <v>42504.801388888889</v>
      </c>
      <c r="W831" s="18">
        <v>42504.801388888889</v>
      </c>
    </row>
    <row r="832" spans="1:23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 s="9">
        <f t="shared" si="73"/>
        <v>60.65625</v>
      </c>
      <c r="Q832" t="str">
        <f t="shared" si="74"/>
        <v>music</v>
      </c>
      <c r="R832" t="str">
        <f t="shared" si="75"/>
        <v>rock</v>
      </c>
      <c r="S832" t="s">
        <v>8219</v>
      </c>
      <c r="T832" s="16">
        <f t="shared" si="77"/>
        <v>41355.484085648146</v>
      </c>
      <c r="U832" s="16">
        <f t="shared" si="76"/>
        <v>41325.525752314818</v>
      </c>
      <c r="V832" s="17">
        <v>41325.525752314818</v>
      </c>
      <c r="W832" s="18">
        <v>41325.525752314818</v>
      </c>
    </row>
    <row r="833" spans="1:23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 s="9">
        <f t="shared" si="73"/>
        <v>175</v>
      </c>
      <c r="Q833" t="str">
        <f t="shared" si="74"/>
        <v>music</v>
      </c>
      <c r="R833" t="str">
        <f t="shared" si="75"/>
        <v>rock</v>
      </c>
      <c r="S833" t="s">
        <v>8219</v>
      </c>
      <c r="T833" s="16">
        <f t="shared" si="77"/>
        <v>41026.646921296298</v>
      </c>
      <c r="U833" s="16">
        <f t="shared" si="76"/>
        <v>40996.646921296298</v>
      </c>
      <c r="V833" s="17">
        <v>40996.646921296298</v>
      </c>
      <c r="W833" s="18">
        <v>40996.646921296298</v>
      </c>
    </row>
    <row r="834" spans="1:23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 s="9">
        <f t="shared" si="73"/>
        <v>97.993896103896105</v>
      </c>
      <c r="Q834" t="str">
        <f t="shared" si="74"/>
        <v>music</v>
      </c>
      <c r="R834" t="str">
        <f t="shared" si="75"/>
        <v>rock</v>
      </c>
      <c r="S834" t="s">
        <v>8219</v>
      </c>
      <c r="T834" s="16">
        <f t="shared" si="77"/>
        <v>40929.342361111114</v>
      </c>
      <c r="U834" s="16">
        <f t="shared" si="76"/>
        <v>40869.675173611111</v>
      </c>
      <c r="V834" s="17">
        <v>40869.675173611111</v>
      </c>
      <c r="W834" s="18">
        <v>40869.675173611111</v>
      </c>
    </row>
    <row r="835" spans="1:23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</f>
        <v>1.0166666666666666</v>
      </c>
      <c r="P835" s="9">
        <f t="shared" ref="P835:P898" si="79">IF(ISERROR(E835/L835),0,(E835/L835))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t="s">
        <v>8219</v>
      </c>
      <c r="T835" s="16">
        <f t="shared" si="77"/>
        <v>41748.878182870372</v>
      </c>
      <c r="U835" s="16">
        <f t="shared" ref="U835:U898" si="82">(((J835/60)/60)/24)+DATE(1970,1,1)</f>
        <v>41718.878182870372</v>
      </c>
      <c r="V835" s="17">
        <v>41718.878182870372</v>
      </c>
      <c r="W835" s="18">
        <v>41718.878182870372</v>
      </c>
    </row>
    <row r="836" spans="1:23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 s="9">
        <f t="shared" si="79"/>
        <v>96.08</v>
      </c>
      <c r="Q836" t="str">
        <f t="shared" si="80"/>
        <v>music</v>
      </c>
      <c r="R836" t="str">
        <f t="shared" si="81"/>
        <v>rock</v>
      </c>
      <c r="S836" t="s">
        <v>8219</v>
      </c>
      <c r="T836" s="16">
        <f t="shared" ref="T836:T899" si="83">(((I836/60)/60)/24)+DATE(1970,1,1)</f>
        <v>41456.165972222225</v>
      </c>
      <c r="U836" s="16">
        <f t="shared" si="82"/>
        <v>41422.822824074072</v>
      </c>
      <c r="V836" s="17">
        <v>41422.822824074072</v>
      </c>
      <c r="W836" s="18">
        <v>41422.822824074072</v>
      </c>
    </row>
    <row r="837" spans="1:23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 s="9">
        <f t="shared" si="79"/>
        <v>58.625</v>
      </c>
      <c r="Q837" t="str">
        <f t="shared" si="80"/>
        <v>music</v>
      </c>
      <c r="R837" t="str">
        <f t="shared" si="81"/>
        <v>rock</v>
      </c>
      <c r="S837" t="s">
        <v>8219</v>
      </c>
      <c r="T837" s="16">
        <f t="shared" si="83"/>
        <v>41048.125</v>
      </c>
      <c r="U837" s="16">
        <f t="shared" si="82"/>
        <v>41005.45784722222</v>
      </c>
      <c r="V837" s="17">
        <v>41005.45784722222</v>
      </c>
      <c r="W837" s="18">
        <v>41005.45784722222</v>
      </c>
    </row>
    <row r="838" spans="1:23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 s="9">
        <f t="shared" si="79"/>
        <v>109.70695652173914</v>
      </c>
      <c r="Q838" t="str">
        <f t="shared" si="80"/>
        <v>music</v>
      </c>
      <c r="R838" t="str">
        <f t="shared" si="81"/>
        <v>rock</v>
      </c>
      <c r="S838" t="s">
        <v>8219</v>
      </c>
      <c r="T838" s="16">
        <f t="shared" si="83"/>
        <v>41554.056921296295</v>
      </c>
      <c r="U838" s="16">
        <f t="shared" si="82"/>
        <v>41524.056921296295</v>
      </c>
      <c r="V838" s="17">
        <v>41524.056921296295</v>
      </c>
      <c r="W838" s="18">
        <v>41524.056921296295</v>
      </c>
    </row>
    <row r="839" spans="1:23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 s="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t="s">
        <v>8219</v>
      </c>
      <c r="T839" s="16">
        <f t="shared" si="83"/>
        <v>41760.998402777775</v>
      </c>
      <c r="U839" s="16">
        <f t="shared" si="82"/>
        <v>41730.998402777775</v>
      </c>
      <c r="V839" s="17">
        <v>41730.998402777775</v>
      </c>
      <c r="W839" s="18">
        <v>41730.998402777775</v>
      </c>
    </row>
    <row r="840" spans="1:23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 s="9">
        <f t="shared" si="79"/>
        <v>47.672131147540981</v>
      </c>
      <c r="Q840" t="str">
        <f t="shared" si="80"/>
        <v>music</v>
      </c>
      <c r="R840" t="str">
        <f t="shared" si="81"/>
        <v>rock</v>
      </c>
      <c r="S840" t="s">
        <v>8219</v>
      </c>
      <c r="T840" s="16">
        <f t="shared" si="83"/>
        <v>40925.897974537038</v>
      </c>
      <c r="U840" s="16">
        <f t="shared" si="82"/>
        <v>40895.897974537038</v>
      </c>
      <c r="V840" s="17">
        <v>40895.897974537038</v>
      </c>
      <c r="W840" s="18">
        <v>40895.897974537038</v>
      </c>
    </row>
    <row r="841" spans="1:23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 s="9">
        <f t="shared" si="79"/>
        <v>60.737812499999997</v>
      </c>
      <c r="Q841" t="str">
        <f t="shared" si="80"/>
        <v>music</v>
      </c>
      <c r="R841" t="str">
        <f t="shared" si="81"/>
        <v>rock</v>
      </c>
      <c r="S841" t="s">
        <v>8219</v>
      </c>
      <c r="T841" s="16">
        <f t="shared" si="83"/>
        <v>41174.763379629629</v>
      </c>
      <c r="U841" s="16">
        <f t="shared" si="82"/>
        <v>41144.763379629629</v>
      </c>
      <c r="V841" s="17">
        <v>41144.763379629629</v>
      </c>
      <c r="W841" s="18">
        <v>41144.763379629629</v>
      </c>
    </row>
    <row r="842" spans="1:23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 s="9">
        <f t="shared" si="79"/>
        <v>63.37715789473684</v>
      </c>
      <c r="Q842" t="str">
        <f t="shared" si="80"/>
        <v>music</v>
      </c>
      <c r="R842" t="str">
        <f t="shared" si="81"/>
        <v>metal</v>
      </c>
      <c r="S842" t="s">
        <v>8219</v>
      </c>
      <c r="T842" s="16">
        <f t="shared" si="83"/>
        <v>42637.226701388892</v>
      </c>
      <c r="U842" s="16">
        <f t="shared" si="82"/>
        <v>42607.226701388892</v>
      </c>
      <c r="V842" s="17">
        <v>42607.226701388892</v>
      </c>
      <c r="W842" s="18">
        <v>42607.226701388892</v>
      </c>
    </row>
    <row r="843" spans="1:23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 s="9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t="s">
        <v>8219</v>
      </c>
      <c r="T843" s="16">
        <f t="shared" si="83"/>
        <v>41953.88035879629</v>
      </c>
      <c r="U843" s="16">
        <f t="shared" si="82"/>
        <v>41923.838692129626</v>
      </c>
      <c r="V843" s="17">
        <v>41923.838692129626</v>
      </c>
      <c r="W843" s="18">
        <v>41923.838692129626</v>
      </c>
    </row>
    <row r="844" spans="1:23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 s="9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t="s">
        <v>8219</v>
      </c>
      <c r="T844" s="16">
        <f t="shared" si="83"/>
        <v>41561.165972222225</v>
      </c>
      <c r="U844" s="16">
        <f t="shared" si="82"/>
        <v>41526.592395833337</v>
      </c>
      <c r="V844" s="17">
        <v>41526.592395833337</v>
      </c>
      <c r="W844" s="18">
        <v>41526.592395833337</v>
      </c>
    </row>
    <row r="845" spans="1:23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9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t="s">
        <v>8219</v>
      </c>
      <c r="T845" s="16">
        <f t="shared" si="83"/>
        <v>42712.333333333328</v>
      </c>
      <c r="U845" s="16">
        <f t="shared" si="82"/>
        <v>42695.257870370369</v>
      </c>
      <c r="V845" s="17">
        <v>42695.257870370369</v>
      </c>
      <c r="W845" s="18">
        <v>42695.257870370369</v>
      </c>
    </row>
    <row r="846" spans="1:23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 s="9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t="s">
        <v>8219</v>
      </c>
      <c r="T846" s="16">
        <f t="shared" si="83"/>
        <v>41944.207638888889</v>
      </c>
      <c r="U846" s="16">
        <f t="shared" si="82"/>
        <v>41905.684629629628</v>
      </c>
      <c r="V846" s="17">
        <v>41905.684629629628</v>
      </c>
      <c r="W846" s="18">
        <v>41905.684629629628</v>
      </c>
    </row>
    <row r="847" spans="1:23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 s="9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t="s">
        <v>8219</v>
      </c>
      <c r="T847" s="16">
        <f t="shared" si="83"/>
        <v>42618.165972222225</v>
      </c>
      <c r="U847" s="16">
        <f t="shared" si="82"/>
        <v>42578.205972222218</v>
      </c>
      <c r="V847" s="17">
        <v>42578.205972222218</v>
      </c>
      <c r="W847" s="18">
        <v>42578.205972222218</v>
      </c>
    </row>
    <row r="848" spans="1:23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 s="9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t="s">
        <v>8219</v>
      </c>
      <c r="T848" s="16">
        <f t="shared" si="83"/>
        <v>41708.583333333336</v>
      </c>
      <c r="U848" s="16">
        <f t="shared" si="82"/>
        <v>41694.391840277778</v>
      </c>
      <c r="V848" s="17">
        <v>41694.391840277778</v>
      </c>
      <c r="W848" s="18">
        <v>41694.391840277778</v>
      </c>
    </row>
    <row r="849" spans="1:23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9">
        <f t="shared" si="79"/>
        <v>10</v>
      </c>
      <c r="Q849" t="str">
        <f t="shared" si="80"/>
        <v>music</v>
      </c>
      <c r="R849" t="str">
        <f t="shared" si="81"/>
        <v>metal</v>
      </c>
      <c r="S849" t="s">
        <v>8219</v>
      </c>
      <c r="T849" s="16">
        <f t="shared" si="83"/>
        <v>42195.79833333334</v>
      </c>
      <c r="U849" s="16">
        <f t="shared" si="82"/>
        <v>42165.79833333334</v>
      </c>
      <c r="V849" s="17">
        <v>42165.79833333334</v>
      </c>
      <c r="W849" s="18">
        <v>42165.79833333334</v>
      </c>
    </row>
    <row r="850" spans="1:23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9">
        <f t="shared" si="79"/>
        <v>18.75</v>
      </c>
      <c r="Q850" t="str">
        <f t="shared" si="80"/>
        <v>music</v>
      </c>
      <c r="R850" t="str">
        <f t="shared" si="81"/>
        <v>metal</v>
      </c>
      <c r="S850" t="s">
        <v>8219</v>
      </c>
      <c r="T850" s="16">
        <f t="shared" si="83"/>
        <v>42108.792048611111</v>
      </c>
      <c r="U850" s="16">
        <f t="shared" si="82"/>
        <v>42078.792048611111</v>
      </c>
      <c r="V850" s="17">
        <v>42078.792048611111</v>
      </c>
      <c r="W850" s="18">
        <v>42078.792048611111</v>
      </c>
    </row>
    <row r="851" spans="1:23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 s="9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t="s">
        <v>8219</v>
      </c>
      <c r="T851" s="16">
        <f t="shared" si="83"/>
        <v>42079.107222222221</v>
      </c>
      <c r="U851" s="16">
        <f t="shared" si="82"/>
        <v>42051.148888888885</v>
      </c>
      <c r="V851" s="17">
        <v>42051.148888888885</v>
      </c>
      <c r="W851" s="18">
        <v>42051.148888888885</v>
      </c>
    </row>
    <row r="852" spans="1:23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 s="9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t="s">
        <v>8219</v>
      </c>
      <c r="T852" s="16">
        <f t="shared" si="83"/>
        <v>42485.207638888889</v>
      </c>
      <c r="U852" s="16">
        <f t="shared" si="82"/>
        <v>42452.827743055561</v>
      </c>
      <c r="V852" s="17">
        <v>42452.827743055561</v>
      </c>
      <c r="W852" s="18">
        <v>42452.827743055561</v>
      </c>
    </row>
    <row r="853" spans="1:23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 s="9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t="s">
        <v>8219</v>
      </c>
      <c r="T853" s="16">
        <f t="shared" si="83"/>
        <v>42582.822916666672</v>
      </c>
      <c r="U853" s="16">
        <f t="shared" si="82"/>
        <v>42522.880243055552</v>
      </c>
      <c r="V853" s="17">
        <v>42522.880243055552</v>
      </c>
      <c r="W853" s="18">
        <v>42522.880243055552</v>
      </c>
    </row>
    <row r="854" spans="1:23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 s="9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t="s">
        <v>8219</v>
      </c>
      <c r="T854" s="16">
        <f t="shared" si="83"/>
        <v>42667.875</v>
      </c>
      <c r="U854" s="16">
        <f t="shared" si="82"/>
        <v>42656.805497685185</v>
      </c>
      <c r="V854" s="17">
        <v>42656.805497685185</v>
      </c>
      <c r="W854" s="18">
        <v>42656.805497685185</v>
      </c>
    </row>
    <row r="855" spans="1:23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9">
        <f t="shared" si="79"/>
        <v>30</v>
      </c>
      <c r="Q855" t="str">
        <f t="shared" si="80"/>
        <v>music</v>
      </c>
      <c r="R855" t="str">
        <f t="shared" si="81"/>
        <v>metal</v>
      </c>
      <c r="S855" t="s">
        <v>8219</v>
      </c>
      <c r="T855" s="16">
        <f t="shared" si="83"/>
        <v>42051.832280092596</v>
      </c>
      <c r="U855" s="16">
        <f t="shared" si="82"/>
        <v>42021.832280092596</v>
      </c>
      <c r="V855" s="17">
        <v>42021.832280092596</v>
      </c>
      <c r="W855" s="18">
        <v>42021.832280092596</v>
      </c>
    </row>
    <row r="856" spans="1:23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 s="9">
        <f t="shared" si="79"/>
        <v>65.8623246492986</v>
      </c>
      <c r="Q856" t="str">
        <f t="shared" si="80"/>
        <v>music</v>
      </c>
      <c r="R856" t="str">
        <f t="shared" si="81"/>
        <v>metal</v>
      </c>
      <c r="S856" t="s">
        <v>8219</v>
      </c>
      <c r="T856" s="16">
        <f t="shared" si="83"/>
        <v>42732.212337962963</v>
      </c>
      <c r="U856" s="16">
        <f t="shared" si="82"/>
        <v>42702.212337962963</v>
      </c>
      <c r="V856" s="17">
        <v>42702.212337962963</v>
      </c>
      <c r="W856" s="18">
        <v>42702.212337962963</v>
      </c>
    </row>
    <row r="857" spans="1:23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 s="9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t="s">
        <v>8219</v>
      </c>
      <c r="T857" s="16">
        <f t="shared" si="83"/>
        <v>42575.125196759262</v>
      </c>
      <c r="U857" s="16">
        <f t="shared" si="82"/>
        <v>42545.125196759262</v>
      </c>
      <c r="V857" s="17">
        <v>42545.125196759262</v>
      </c>
      <c r="W857" s="18">
        <v>42545.125196759262</v>
      </c>
    </row>
    <row r="858" spans="1:23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9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t="s">
        <v>8219</v>
      </c>
      <c r="T858" s="16">
        <f t="shared" si="83"/>
        <v>42668.791666666672</v>
      </c>
      <c r="U858" s="16">
        <f t="shared" si="82"/>
        <v>42609.311990740738</v>
      </c>
      <c r="V858" s="17">
        <v>42609.311990740738</v>
      </c>
      <c r="W858" s="18">
        <v>42609.311990740738</v>
      </c>
    </row>
    <row r="859" spans="1:23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9">
        <f t="shared" si="79"/>
        <v>50</v>
      </c>
      <c r="Q859" t="str">
        <f t="shared" si="80"/>
        <v>music</v>
      </c>
      <c r="R859" t="str">
        <f t="shared" si="81"/>
        <v>metal</v>
      </c>
      <c r="S859" t="s">
        <v>8219</v>
      </c>
      <c r="T859" s="16">
        <f t="shared" si="83"/>
        <v>42333.623043981483</v>
      </c>
      <c r="U859" s="16">
        <f t="shared" si="82"/>
        <v>42291.581377314811</v>
      </c>
      <c r="V859" s="17">
        <v>42291.581377314811</v>
      </c>
      <c r="W859" s="18">
        <v>42291.581377314811</v>
      </c>
    </row>
    <row r="860" spans="1:23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 s="9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t="s">
        <v>8219</v>
      </c>
      <c r="T860" s="16">
        <f t="shared" si="83"/>
        <v>42109.957638888889</v>
      </c>
      <c r="U860" s="16">
        <f t="shared" si="82"/>
        <v>42079.745578703703</v>
      </c>
      <c r="V860" s="17">
        <v>42079.745578703703</v>
      </c>
      <c r="W860" s="18">
        <v>42079.745578703703</v>
      </c>
    </row>
    <row r="861" spans="1:23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 s="9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t="s">
        <v>8219</v>
      </c>
      <c r="T861" s="16">
        <f t="shared" si="83"/>
        <v>42159</v>
      </c>
      <c r="U861" s="16">
        <f t="shared" si="82"/>
        <v>42128.820231481484</v>
      </c>
      <c r="V861" s="17">
        <v>42128.820231481484</v>
      </c>
      <c r="W861" s="18">
        <v>42128.820231481484</v>
      </c>
    </row>
    <row r="862" spans="1:23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 s="9">
        <f t="shared" si="79"/>
        <v>52.916666666666664</v>
      </c>
      <c r="Q862" t="str">
        <f t="shared" si="80"/>
        <v>music</v>
      </c>
      <c r="R862" t="str">
        <f t="shared" si="81"/>
        <v>jazz</v>
      </c>
      <c r="S862" t="s">
        <v>8221</v>
      </c>
      <c r="T862" s="16">
        <f t="shared" si="83"/>
        <v>41600.524456018517</v>
      </c>
      <c r="U862" s="16">
        <f t="shared" si="82"/>
        <v>41570.482789351852</v>
      </c>
      <c r="V862" s="17">
        <v>41570.482789351852</v>
      </c>
      <c r="W862" s="18">
        <v>41570.482789351852</v>
      </c>
    </row>
    <row r="863" spans="1:23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 s="9">
        <f t="shared" si="79"/>
        <v>50.5</v>
      </c>
      <c r="Q863" t="str">
        <f t="shared" si="80"/>
        <v>music</v>
      </c>
      <c r="R863" t="str">
        <f t="shared" si="81"/>
        <v>jazz</v>
      </c>
      <c r="S863" t="s">
        <v>8221</v>
      </c>
      <c r="T863" s="16">
        <f t="shared" si="83"/>
        <v>42629.965324074074</v>
      </c>
      <c r="U863" s="16">
        <f t="shared" si="82"/>
        <v>42599.965324074074</v>
      </c>
      <c r="V863" s="17">
        <v>42599.965324074074</v>
      </c>
      <c r="W863" s="18">
        <v>42599.965324074074</v>
      </c>
    </row>
    <row r="864" spans="1:23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 s="9">
        <f t="shared" si="79"/>
        <v>42.5</v>
      </c>
      <c r="Q864" t="str">
        <f t="shared" si="80"/>
        <v>music</v>
      </c>
      <c r="R864" t="str">
        <f t="shared" si="81"/>
        <v>jazz</v>
      </c>
      <c r="S864" t="s">
        <v>8221</v>
      </c>
      <c r="T864" s="16">
        <f t="shared" si="83"/>
        <v>41589.596620370372</v>
      </c>
      <c r="U864" s="16">
        <f t="shared" si="82"/>
        <v>41559.5549537037</v>
      </c>
      <c r="V864" s="17">
        <v>41559.5549537037</v>
      </c>
      <c r="W864" s="18">
        <v>41559.5549537037</v>
      </c>
    </row>
    <row r="865" spans="1:23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 s="9">
        <f t="shared" si="79"/>
        <v>18</v>
      </c>
      <c r="Q865" t="str">
        <f t="shared" si="80"/>
        <v>music</v>
      </c>
      <c r="R865" t="str">
        <f t="shared" si="81"/>
        <v>jazz</v>
      </c>
      <c r="S865" t="s">
        <v>8221</v>
      </c>
      <c r="T865" s="16">
        <f t="shared" si="83"/>
        <v>40951.117662037039</v>
      </c>
      <c r="U865" s="16">
        <f t="shared" si="82"/>
        <v>40921.117662037039</v>
      </c>
      <c r="V865" s="17">
        <v>40921.117662037039</v>
      </c>
      <c r="W865" s="18">
        <v>40921.117662037039</v>
      </c>
    </row>
    <row r="866" spans="1:23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 s="9">
        <f t="shared" si="79"/>
        <v>34.177215189873415</v>
      </c>
      <c r="Q866" t="str">
        <f t="shared" si="80"/>
        <v>music</v>
      </c>
      <c r="R866" t="str">
        <f t="shared" si="81"/>
        <v>jazz</v>
      </c>
      <c r="S866" t="s">
        <v>8221</v>
      </c>
      <c r="T866" s="16">
        <f t="shared" si="83"/>
        <v>41563.415972222225</v>
      </c>
      <c r="U866" s="16">
        <f t="shared" si="82"/>
        <v>41541.106921296298</v>
      </c>
      <c r="V866" s="17">
        <v>41541.106921296298</v>
      </c>
      <c r="W866" s="18">
        <v>41541.106921296298</v>
      </c>
    </row>
    <row r="867" spans="1:23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 s="9">
        <f t="shared" si="79"/>
        <v>22.5</v>
      </c>
      <c r="Q867" t="str">
        <f t="shared" si="80"/>
        <v>music</v>
      </c>
      <c r="R867" t="str">
        <f t="shared" si="81"/>
        <v>jazz</v>
      </c>
      <c r="S867" t="s">
        <v>8221</v>
      </c>
      <c r="T867" s="16">
        <f t="shared" si="83"/>
        <v>41290.77311342593</v>
      </c>
      <c r="U867" s="16">
        <f t="shared" si="82"/>
        <v>41230.77311342593</v>
      </c>
      <c r="V867" s="17">
        <v>41230.77311342593</v>
      </c>
      <c r="W867" s="18">
        <v>41230.77311342593</v>
      </c>
    </row>
    <row r="868" spans="1:23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 s="9">
        <f t="shared" si="79"/>
        <v>58.18181818181818</v>
      </c>
      <c r="Q868" t="str">
        <f t="shared" si="80"/>
        <v>music</v>
      </c>
      <c r="R868" t="str">
        <f t="shared" si="81"/>
        <v>jazz</v>
      </c>
      <c r="S868" t="s">
        <v>8221</v>
      </c>
      <c r="T868" s="16">
        <f t="shared" si="83"/>
        <v>42063.631944444445</v>
      </c>
      <c r="U868" s="16">
        <f t="shared" si="82"/>
        <v>42025.637939814813</v>
      </c>
      <c r="V868" s="17">
        <v>42025.637939814813</v>
      </c>
      <c r="W868" s="18">
        <v>42025.637939814813</v>
      </c>
    </row>
    <row r="869" spans="1:23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 s="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t="s">
        <v>8221</v>
      </c>
      <c r="T869" s="16">
        <f t="shared" si="83"/>
        <v>40148.207638888889</v>
      </c>
      <c r="U869" s="16">
        <f t="shared" si="82"/>
        <v>40088.105393518519</v>
      </c>
      <c r="V869" s="17">
        <v>40088.105393518519</v>
      </c>
      <c r="W869" s="18">
        <v>40088.105393518519</v>
      </c>
    </row>
    <row r="870" spans="1:23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 s="9">
        <f t="shared" si="79"/>
        <v>50</v>
      </c>
      <c r="Q870" t="str">
        <f t="shared" si="80"/>
        <v>music</v>
      </c>
      <c r="R870" t="str">
        <f t="shared" si="81"/>
        <v>jazz</v>
      </c>
      <c r="S870" t="s">
        <v>8221</v>
      </c>
      <c r="T870" s="16">
        <f t="shared" si="83"/>
        <v>41646.027754629627</v>
      </c>
      <c r="U870" s="16">
        <f t="shared" si="82"/>
        <v>41616.027754629627</v>
      </c>
      <c r="V870" s="17">
        <v>41616.027754629627</v>
      </c>
      <c r="W870" s="18">
        <v>41616.027754629627</v>
      </c>
    </row>
    <row r="871" spans="1:23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 s="9">
        <f t="shared" si="79"/>
        <v>346.66666666666669</v>
      </c>
      <c r="Q871" t="str">
        <f t="shared" si="80"/>
        <v>music</v>
      </c>
      <c r="R871" t="str">
        <f t="shared" si="81"/>
        <v>jazz</v>
      </c>
      <c r="S871" t="s">
        <v>8221</v>
      </c>
      <c r="T871" s="16">
        <f t="shared" si="83"/>
        <v>41372.803900462961</v>
      </c>
      <c r="U871" s="16">
        <f t="shared" si="82"/>
        <v>41342.845567129632</v>
      </c>
      <c r="V871" s="17">
        <v>41342.845567129632</v>
      </c>
      <c r="W871" s="18">
        <v>41342.845567129632</v>
      </c>
    </row>
    <row r="872" spans="1:23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 s="9">
        <f t="shared" si="79"/>
        <v>12.4</v>
      </c>
      <c r="Q872" t="str">
        <f t="shared" si="80"/>
        <v>music</v>
      </c>
      <c r="R872" t="str">
        <f t="shared" si="81"/>
        <v>jazz</v>
      </c>
      <c r="S872" t="s">
        <v>8221</v>
      </c>
      <c r="T872" s="16">
        <f t="shared" si="83"/>
        <v>41518.022256944445</v>
      </c>
      <c r="U872" s="16">
        <f t="shared" si="82"/>
        <v>41488.022256944445</v>
      </c>
      <c r="V872" s="17">
        <v>41488.022256944445</v>
      </c>
      <c r="W872" s="18">
        <v>41488.022256944445</v>
      </c>
    </row>
    <row r="873" spans="1:23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 s="9">
        <f t="shared" si="79"/>
        <v>27.083333333333332</v>
      </c>
      <c r="Q873" t="str">
        <f t="shared" si="80"/>
        <v>music</v>
      </c>
      <c r="R873" t="str">
        <f t="shared" si="81"/>
        <v>jazz</v>
      </c>
      <c r="S873" t="s">
        <v>8221</v>
      </c>
      <c r="T873" s="16">
        <f t="shared" si="83"/>
        <v>41607.602951388886</v>
      </c>
      <c r="U873" s="16">
        <f t="shared" si="82"/>
        <v>41577.561284722222</v>
      </c>
      <c r="V873" s="17">
        <v>41577.561284722222</v>
      </c>
      <c r="W873" s="18">
        <v>41577.561284722222</v>
      </c>
    </row>
    <row r="874" spans="1:23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 s="9">
        <f t="shared" si="79"/>
        <v>32.5</v>
      </c>
      <c r="Q874" t="str">
        <f t="shared" si="80"/>
        <v>music</v>
      </c>
      <c r="R874" t="str">
        <f t="shared" si="81"/>
        <v>jazz</v>
      </c>
      <c r="S874" t="s">
        <v>8221</v>
      </c>
      <c r="T874" s="16">
        <f t="shared" si="83"/>
        <v>40612.825543981482</v>
      </c>
      <c r="U874" s="16">
        <f t="shared" si="82"/>
        <v>40567.825543981482</v>
      </c>
      <c r="V874" s="17">
        <v>40567.825543981482</v>
      </c>
      <c r="W874" s="18">
        <v>40567.825543981482</v>
      </c>
    </row>
    <row r="875" spans="1:23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 s="9">
        <f t="shared" si="79"/>
        <v>9</v>
      </c>
      <c r="Q875" t="str">
        <f t="shared" si="80"/>
        <v>music</v>
      </c>
      <c r="R875" t="str">
        <f t="shared" si="81"/>
        <v>jazz</v>
      </c>
      <c r="S875" t="s">
        <v>8221</v>
      </c>
      <c r="T875" s="16">
        <f t="shared" si="83"/>
        <v>41224.208796296298</v>
      </c>
      <c r="U875" s="16">
        <f t="shared" si="82"/>
        <v>41184.167129629634</v>
      </c>
      <c r="V875" s="17">
        <v>41184.167129629634</v>
      </c>
      <c r="W875" s="18">
        <v>41184.167129629634</v>
      </c>
    </row>
    <row r="876" spans="1:23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 s="9">
        <f t="shared" si="79"/>
        <v>34.761904761904759</v>
      </c>
      <c r="Q876" t="str">
        <f t="shared" si="80"/>
        <v>music</v>
      </c>
      <c r="R876" t="str">
        <f t="shared" si="81"/>
        <v>jazz</v>
      </c>
      <c r="S876" t="s">
        <v>8221</v>
      </c>
      <c r="T876" s="16">
        <f t="shared" si="83"/>
        <v>41398.583726851852</v>
      </c>
      <c r="U876" s="16">
        <f t="shared" si="82"/>
        <v>41368.583726851852</v>
      </c>
      <c r="V876" s="17">
        <v>41368.583726851852</v>
      </c>
      <c r="W876" s="18">
        <v>41368.583726851852</v>
      </c>
    </row>
    <row r="877" spans="1:23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9">
        <f t="shared" si="79"/>
        <v>0</v>
      </c>
      <c r="Q877" t="str">
        <f t="shared" si="80"/>
        <v>music</v>
      </c>
      <c r="R877" t="str">
        <f t="shared" si="81"/>
        <v>jazz</v>
      </c>
      <c r="S877" t="s">
        <v>8221</v>
      </c>
      <c r="T877" s="16">
        <f t="shared" si="83"/>
        <v>42268.723738425921</v>
      </c>
      <c r="U877" s="16">
        <f t="shared" si="82"/>
        <v>42248.723738425921</v>
      </c>
      <c r="V877" s="17">
        <v>42248.723738425921</v>
      </c>
      <c r="W877" s="18">
        <v>42248.723738425921</v>
      </c>
    </row>
    <row r="878" spans="1:23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 s="9">
        <f t="shared" si="79"/>
        <v>28.577777777777779</v>
      </c>
      <c r="Q878" t="str">
        <f t="shared" si="80"/>
        <v>music</v>
      </c>
      <c r="R878" t="str">
        <f t="shared" si="81"/>
        <v>jazz</v>
      </c>
      <c r="S878" t="s">
        <v>8221</v>
      </c>
      <c r="T878" s="16">
        <f t="shared" si="83"/>
        <v>41309.496840277774</v>
      </c>
      <c r="U878" s="16">
        <f t="shared" si="82"/>
        <v>41276.496840277774</v>
      </c>
      <c r="V878" s="17">
        <v>41276.496840277774</v>
      </c>
      <c r="W878" s="18">
        <v>41276.496840277774</v>
      </c>
    </row>
    <row r="879" spans="1:23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 s="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t="s">
        <v>8221</v>
      </c>
      <c r="T879" s="16">
        <f t="shared" si="83"/>
        <v>41627.788888888892</v>
      </c>
      <c r="U879" s="16">
        <f t="shared" si="82"/>
        <v>41597.788888888892</v>
      </c>
      <c r="V879" s="17">
        <v>41597.788888888892</v>
      </c>
      <c r="W879" s="18">
        <v>41597.788888888892</v>
      </c>
    </row>
    <row r="880" spans="1:23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 s="9">
        <f t="shared" si="79"/>
        <v>32.5</v>
      </c>
      <c r="Q880" t="str">
        <f t="shared" si="80"/>
        <v>music</v>
      </c>
      <c r="R880" t="str">
        <f t="shared" si="81"/>
        <v>jazz</v>
      </c>
      <c r="S880" t="s">
        <v>8221</v>
      </c>
      <c r="T880" s="16">
        <f t="shared" si="83"/>
        <v>40535.232916666668</v>
      </c>
      <c r="U880" s="16">
        <f t="shared" si="82"/>
        <v>40505.232916666668</v>
      </c>
      <c r="V880" s="17">
        <v>40505.232916666668</v>
      </c>
      <c r="W880" s="18">
        <v>40505.232916666668</v>
      </c>
    </row>
    <row r="881" spans="1:23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 s="9">
        <f t="shared" si="79"/>
        <v>21.466666666666665</v>
      </c>
      <c r="Q881" t="str">
        <f t="shared" si="80"/>
        <v>music</v>
      </c>
      <c r="R881" t="str">
        <f t="shared" si="81"/>
        <v>jazz</v>
      </c>
      <c r="S881" t="s">
        <v>8221</v>
      </c>
      <c r="T881" s="16">
        <f t="shared" si="83"/>
        <v>41058.829918981479</v>
      </c>
      <c r="U881" s="16">
        <f t="shared" si="82"/>
        <v>41037.829918981479</v>
      </c>
      <c r="V881" s="17">
        <v>41037.829918981479</v>
      </c>
      <c r="W881" s="18">
        <v>41037.829918981479</v>
      </c>
    </row>
    <row r="882" spans="1:23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 s="9">
        <f t="shared" si="79"/>
        <v>14.125</v>
      </c>
      <c r="Q882" t="str">
        <f t="shared" si="80"/>
        <v>music</v>
      </c>
      <c r="R882" t="str">
        <f t="shared" si="81"/>
        <v>indie rock</v>
      </c>
      <c r="S882" t="s">
        <v>8221</v>
      </c>
      <c r="T882" s="16">
        <f t="shared" si="83"/>
        <v>41212.32104166667</v>
      </c>
      <c r="U882" s="16">
        <f t="shared" si="82"/>
        <v>41179.32104166667</v>
      </c>
      <c r="V882" s="17">
        <v>41179.32104166667</v>
      </c>
      <c r="W882" s="18">
        <v>41179.32104166667</v>
      </c>
    </row>
    <row r="883" spans="1:23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 s="9">
        <f t="shared" si="79"/>
        <v>30</v>
      </c>
      <c r="Q883" t="str">
        <f t="shared" si="80"/>
        <v>music</v>
      </c>
      <c r="R883" t="str">
        <f t="shared" si="81"/>
        <v>indie rock</v>
      </c>
      <c r="S883" t="s">
        <v>8221</v>
      </c>
      <c r="T883" s="16">
        <f t="shared" si="83"/>
        <v>40922.25099537037</v>
      </c>
      <c r="U883" s="16">
        <f t="shared" si="82"/>
        <v>40877.25099537037</v>
      </c>
      <c r="V883" s="17">
        <v>40877.25099537037</v>
      </c>
      <c r="W883" s="18">
        <v>40877.25099537037</v>
      </c>
    </row>
    <row r="884" spans="1:23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 s="9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t="s">
        <v>8221</v>
      </c>
      <c r="T884" s="16">
        <f t="shared" si="83"/>
        <v>40792.860532407409</v>
      </c>
      <c r="U884" s="16">
        <f t="shared" si="82"/>
        <v>40759.860532407409</v>
      </c>
      <c r="V884" s="17">
        <v>40759.860532407409</v>
      </c>
      <c r="W884" s="18">
        <v>40759.860532407409</v>
      </c>
    </row>
    <row r="885" spans="1:23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 s="9">
        <f t="shared" si="79"/>
        <v>83.375</v>
      </c>
      <c r="Q885" t="str">
        <f t="shared" si="80"/>
        <v>music</v>
      </c>
      <c r="R885" t="str">
        <f t="shared" si="81"/>
        <v>indie rock</v>
      </c>
      <c r="S885" t="s">
        <v>8221</v>
      </c>
      <c r="T885" s="16">
        <f t="shared" si="83"/>
        <v>42431.935590277775</v>
      </c>
      <c r="U885" s="16">
        <f t="shared" si="82"/>
        <v>42371.935590277775</v>
      </c>
      <c r="V885" s="17">
        <v>42371.935590277775</v>
      </c>
      <c r="W885" s="18">
        <v>42371.935590277775</v>
      </c>
    </row>
    <row r="886" spans="1:23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9">
        <f t="shared" si="79"/>
        <v>10</v>
      </c>
      <c r="Q886" t="str">
        <f t="shared" si="80"/>
        <v>music</v>
      </c>
      <c r="R886" t="str">
        <f t="shared" si="81"/>
        <v>indie rock</v>
      </c>
      <c r="S886" t="s">
        <v>8221</v>
      </c>
      <c r="T886" s="16">
        <f t="shared" si="83"/>
        <v>41041.104861111111</v>
      </c>
      <c r="U886" s="16">
        <f t="shared" si="82"/>
        <v>40981.802615740737</v>
      </c>
      <c r="V886" s="17">
        <v>40981.802615740737</v>
      </c>
      <c r="W886" s="18">
        <v>40981.802615740737</v>
      </c>
    </row>
    <row r="887" spans="1:23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9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t="s">
        <v>8221</v>
      </c>
      <c r="T887" s="16">
        <f t="shared" si="83"/>
        <v>42734.941099537042</v>
      </c>
      <c r="U887" s="16">
        <f t="shared" si="82"/>
        <v>42713.941099537042</v>
      </c>
      <c r="V887" s="17">
        <v>42713.941099537042</v>
      </c>
      <c r="W887" s="18">
        <v>42713.941099537042</v>
      </c>
    </row>
    <row r="888" spans="1:23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9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t="s">
        <v>8221</v>
      </c>
      <c r="T888" s="16">
        <f t="shared" si="83"/>
        <v>42628.870520833334</v>
      </c>
      <c r="U888" s="16">
        <f t="shared" si="82"/>
        <v>42603.870520833334</v>
      </c>
      <c r="V888" s="17">
        <v>42603.870520833334</v>
      </c>
      <c r="W888" s="18">
        <v>42603.870520833334</v>
      </c>
    </row>
    <row r="889" spans="1:23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9">
        <f t="shared" si="79"/>
        <v>0</v>
      </c>
      <c r="Q889" t="str">
        <f t="shared" si="80"/>
        <v>music</v>
      </c>
      <c r="R889" t="str">
        <f t="shared" si="81"/>
        <v>indie rock</v>
      </c>
      <c r="S889" t="s">
        <v>8221</v>
      </c>
      <c r="T889" s="16">
        <f t="shared" si="83"/>
        <v>41056.958969907406</v>
      </c>
      <c r="U889" s="16">
        <f t="shared" si="82"/>
        <v>41026.958969907406</v>
      </c>
      <c r="V889" s="17">
        <v>41026.958969907406</v>
      </c>
      <c r="W889" s="18">
        <v>41026.958969907406</v>
      </c>
    </row>
    <row r="890" spans="1:23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 s="9">
        <f t="shared" si="79"/>
        <v>18</v>
      </c>
      <c r="Q890" t="str">
        <f t="shared" si="80"/>
        <v>music</v>
      </c>
      <c r="R890" t="str">
        <f t="shared" si="81"/>
        <v>indie rock</v>
      </c>
      <c r="S890" t="s">
        <v>8221</v>
      </c>
      <c r="T890" s="16">
        <f t="shared" si="83"/>
        <v>40787.25</v>
      </c>
      <c r="U890" s="16">
        <f t="shared" si="82"/>
        <v>40751.753298611111</v>
      </c>
      <c r="V890" s="17">
        <v>40751.753298611111</v>
      </c>
      <c r="W890" s="18">
        <v>40751.753298611111</v>
      </c>
    </row>
    <row r="891" spans="1:23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 s="9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t="s">
        <v>8221</v>
      </c>
      <c r="T891" s="16">
        <f t="shared" si="83"/>
        <v>41917.784062500003</v>
      </c>
      <c r="U891" s="16">
        <f t="shared" si="82"/>
        <v>41887.784062500003</v>
      </c>
      <c r="V891" s="17">
        <v>41887.784062500003</v>
      </c>
      <c r="W891" s="18">
        <v>41887.784062500003</v>
      </c>
    </row>
    <row r="892" spans="1:23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 s="9">
        <f t="shared" si="79"/>
        <v>31.25</v>
      </c>
      <c r="Q892" t="str">
        <f t="shared" si="80"/>
        <v>music</v>
      </c>
      <c r="R892" t="str">
        <f t="shared" si="81"/>
        <v>indie rock</v>
      </c>
      <c r="S892" t="s">
        <v>8221</v>
      </c>
      <c r="T892" s="16">
        <f t="shared" si="83"/>
        <v>41599.740497685183</v>
      </c>
      <c r="U892" s="16">
        <f t="shared" si="82"/>
        <v>41569.698831018519</v>
      </c>
      <c r="V892" s="17">
        <v>41569.698831018519</v>
      </c>
      <c r="W892" s="18">
        <v>41569.698831018519</v>
      </c>
    </row>
    <row r="893" spans="1:23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 s="9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t="s">
        <v>8221</v>
      </c>
      <c r="T893" s="16">
        <f t="shared" si="83"/>
        <v>41872.031597222223</v>
      </c>
      <c r="U893" s="16">
        <f t="shared" si="82"/>
        <v>41842.031597222223</v>
      </c>
      <c r="V893" s="17">
        <v>41842.031597222223</v>
      </c>
      <c r="W893" s="18">
        <v>41842.031597222223</v>
      </c>
    </row>
    <row r="894" spans="1:23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 s="9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t="s">
        <v>8221</v>
      </c>
      <c r="T894" s="16">
        <f t="shared" si="83"/>
        <v>40391.166666666664</v>
      </c>
      <c r="U894" s="16">
        <f t="shared" si="82"/>
        <v>40304.20003472222</v>
      </c>
      <c r="V894" s="17">
        <v>40304.20003472222</v>
      </c>
      <c r="W894" s="18">
        <v>40304.20003472222</v>
      </c>
    </row>
    <row r="895" spans="1:23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9">
        <f t="shared" si="79"/>
        <v>40</v>
      </c>
      <c r="Q895" t="str">
        <f t="shared" si="80"/>
        <v>music</v>
      </c>
      <c r="R895" t="str">
        <f t="shared" si="81"/>
        <v>indie rock</v>
      </c>
      <c r="S895" t="s">
        <v>8221</v>
      </c>
      <c r="T895" s="16">
        <f t="shared" si="83"/>
        <v>42095.856053240743</v>
      </c>
      <c r="U895" s="16">
        <f t="shared" si="82"/>
        <v>42065.897719907407</v>
      </c>
      <c r="V895" s="17">
        <v>42065.897719907407</v>
      </c>
      <c r="W895" s="18">
        <v>42065.897719907407</v>
      </c>
    </row>
    <row r="896" spans="1:23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 s="9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t="s">
        <v>8221</v>
      </c>
      <c r="T896" s="16">
        <f t="shared" si="83"/>
        <v>42526.981597222228</v>
      </c>
      <c r="U896" s="16">
        <f t="shared" si="82"/>
        <v>42496.981597222228</v>
      </c>
      <c r="V896" s="17">
        <v>42496.981597222228</v>
      </c>
      <c r="W896" s="18">
        <v>42496.981597222228</v>
      </c>
    </row>
    <row r="897" spans="1:23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 s="9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t="s">
        <v>8221</v>
      </c>
      <c r="T897" s="16">
        <f t="shared" si="83"/>
        <v>40476.127650462964</v>
      </c>
      <c r="U897" s="16">
        <f t="shared" si="82"/>
        <v>40431.127650462964</v>
      </c>
      <c r="V897" s="17">
        <v>40431.127650462964</v>
      </c>
      <c r="W897" s="18">
        <v>40431.127650462964</v>
      </c>
    </row>
    <row r="898" spans="1:23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 s="9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t="s">
        <v>8221</v>
      </c>
      <c r="T898" s="16">
        <f t="shared" si="83"/>
        <v>42244.166666666672</v>
      </c>
      <c r="U898" s="16">
        <f t="shared" si="82"/>
        <v>42218.872986111113</v>
      </c>
      <c r="V898" s="17">
        <v>42218.872986111113</v>
      </c>
      <c r="W898" s="18">
        <v>42218.872986111113</v>
      </c>
    </row>
    <row r="899" spans="1:23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</f>
        <v>0</v>
      </c>
      <c r="P899" s="9">
        <f t="shared" ref="P899:P962" si="85">IF(ISERROR(E899/L899),0,(E899/L899))</f>
        <v>0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t="s">
        <v>8221</v>
      </c>
      <c r="T899" s="16">
        <f t="shared" si="83"/>
        <v>41241.730416666665</v>
      </c>
      <c r="U899" s="16">
        <f t="shared" ref="U899:U962" si="88">(((J899/60)/60)/24)+DATE(1970,1,1)</f>
        <v>41211.688750000001</v>
      </c>
      <c r="V899" s="17">
        <v>41211.688750000001</v>
      </c>
      <c r="W899" s="18">
        <v>41211.688750000001</v>
      </c>
    </row>
    <row r="900" spans="1:23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 s="9">
        <f t="shared" si="85"/>
        <v>35</v>
      </c>
      <c r="Q900" t="str">
        <f t="shared" si="86"/>
        <v>music</v>
      </c>
      <c r="R900" t="str">
        <f t="shared" si="87"/>
        <v>indie rock</v>
      </c>
      <c r="S900" t="s">
        <v>8221</v>
      </c>
      <c r="T900" s="16">
        <f t="shared" ref="T900:T963" si="89">(((I900/60)/60)/24)+DATE(1970,1,1)</f>
        <v>40923.758217592593</v>
      </c>
      <c r="U900" s="16">
        <f t="shared" si="88"/>
        <v>40878.758217592593</v>
      </c>
      <c r="V900" s="17">
        <v>40878.758217592593</v>
      </c>
      <c r="W900" s="18">
        <v>40878.758217592593</v>
      </c>
    </row>
    <row r="901" spans="1:23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 s="9">
        <f t="shared" si="85"/>
        <v>35</v>
      </c>
      <c r="Q901" t="str">
        <f t="shared" si="86"/>
        <v>music</v>
      </c>
      <c r="R901" t="str">
        <f t="shared" si="87"/>
        <v>indie rock</v>
      </c>
      <c r="S901" t="s">
        <v>8221</v>
      </c>
      <c r="T901" s="16">
        <f t="shared" si="89"/>
        <v>40691.099097222221</v>
      </c>
      <c r="U901" s="16">
        <f t="shared" si="88"/>
        <v>40646.099097222221</v>
      </c>
      <c r="V901" s="17">
        <v>40646.099097222221</v>
      </c>
      <c r="W901" s="18">
        <v>40646.099097222221</v>
      </c>
    </row>
    <row r="902" spans="1:23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 s="9">
        <f t="shared" si="85"/>
        <v>10.5</v>
      </c>
      <c r="Q902" t="str">
        <f t="shared" si="86"/>
        <v>music</v>
      </c>
      <c r="R902" t="str">
        <f t="shared" si="87"/>
        <v>jazz</v>
      </c>
      <c r="S902" t="s">
        <v>8221</v>
      </c>
      <c r="T902" s="16">
        <f t="shared" si="89"/>
        <v>42459.807893518519</v>
      </c>
      <c r="U902" s="16">
        <f t="shared" si="88"/>
        <v>42429.84956018519</v>
      </c>
      <c r="V902" s="17">
        <v>42429.84956018519</v>
      </c>
      <c r="W902" s="18">
        <v>42429.84956018519</v>
      </c>
    </row>
    <row r="903" spans="1:23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9">
        <f t="shared" si="85"/>
        <v>0</v>
      </c>
      <c r="Q903" t="str">
        <f t="shared" si="86"/>
        <v>music</v>
      </c>
      <c r="R903" t="str">
        <f t="shared" si="87"/>
        <v>jazz</v>
      </c>
      <c r="S903" t="s">
        <v>8221</v>
      </c>
      <c r="T903" s="16">
        <f t="shared" si="89"/>
        <v>40337.799305555556</v>
      </c>
      <c r="U903" s="16">
        <f t="shared" si="88"/>
        <v>40291.81150462963</v>
      </c>
      <c r="V903" s="17">
        <v>40291.81150462963</v>
      </c>
      <c r="W903" s="18">
        <v>40291.81150462963</v>
      </c>
    </row>
    <row r="904" spans="1:23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 s="9">
        <f t="shared" si="85"/>
        <v>30</v>
      </c>
      <c r="Q904" t="str">
        <f t="shared" si="86"/>
        <v>music</v>
      </c>
      <c r="R904" t="str">
        <f t="shared" si="87"/>
        <v>jazz</v>
      </c>
      <c r="S904" t="s">
        <v>8221</v>
      </c>
      <c r="T904" s="16">
        <f t="shared" si="89"/>
        <v>41881.645833333336</v>
      </c>
      <c r="U904" s="16">
        <f t="shared" si="88"/>
        <v>41829.965532407405</v>
      </c>
      <c r="V904" s="17">
        <v>41829.965532407405</v>
      </c>
      <c r="W904" s="18">
        <v>41829.965532407405</v>
      </c>
    </row>
    <row r="905" spans="1:23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 s="9">
        <f t="shared" si="85"/>
        <v>40</v>
      </c>
      <c r="Q905" t="str">
        <f t="shared" si="86"/>
        <v>music</v>
      </c>
      <c r="R905" t="str">
        <f t="shared" si="87"/>
        <v>jazz</v>
      </c>
      <c r="S905" t="s">
        <v>8221</v>
      </c>
      <c r="T905" s="16">
        <f t="shared" si="89"/>
        <v>41175.100694444445</v>
      </c>
      <c r="U905" s="16">
        <f t="shared" si="88"/>
        <v>41149.796064814815</v>
      </c>
      <c r="V905" s="17">
        <v>41149.796064814815</v>
      </c>
      <c r="W905" s="18">
        <v>41149.796064814815</v>
      </c>
    </row>
    <row r="906" spans="1:23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 s="9">
        <f t="shared" si="85"/>
        <v>50.333333333333336</v>
      </c>
      <c r="Q906" t="str">
        <f t="shared" si="86"/>
        <v>music</v>
      </c>
      <c r="R906" t="str">
        <f t="shared" si="87"/>
        <v>jazz</v>
      </c>
      <c r="S906" t="s">
        <v>8221</v>
      </c>
      <c r="T906" s="16">
        <f t="shared" si="89"/>
        <v>42372.080289351856</v>
      </c>
      <c r="U906" s="16">
        <f t="shared" si="88"/>
        <v>42342.080289351856</v>
      </c>
      <c r="V906" s="17">
        <v>42342.080289351856</v>
      </c>
      <c r="W906" s="18">
        <v>42342.080289351856</v>
      </c>
    </row>
    <row r="907" spans="1:23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 s="9">
        <f t="shared" si="85"/>
        <v>32.666666666666664</v>
      </c>
      <c r="Q907" t="str">
        <f t="shared" si="86"/>
        <v>music</v>
      </c>
      <c r="R907" t="str">
        <f t="shared" si="87"/>
        <v>jazz</v>
      </c>
      <c r="S907" t="s">
        <v>8221</v>
      </c>
      <c r="T907" s="16">
        <f t="shared" si="89"/>
        <v>40567.239884259259</v>
      </c>
      <c r="U907" s="16">
        <f t="shared" si="88"/>
        <v>40507.239884259259</v>
      </c>
      <c r="V907" s="17">
        <v>40507.239884259259</v>
      </c>
      <c r="W907" s="18">
        <v>40507.239884259259</v>
      </c>
    </row>
    <row r="908" spans="1:23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9">
        <f t="shared" si="85"/>
        <v>0</v>
      </c>
      <c r="Q908" t="str">
        <f t="shared" si="86"/>
        <v>music</v>
      </c>
      <c r="R908" t="str">
        <f t="shared" si="87"/>
        <v>jazz</v>
      </c>
      <c r="S908" t="s">
        <v>8221</v>
      </c>
      <c r="T908" s="16">
        <f t="shared" si="89"/>
        <v>41711.148032407407</v>
      </c>
      <c r="U908" s="16">
        <f t="shared" si="88"/>
        <v>41681.189699074072</v>
      </c>
      <c r="V908" s="17">
        <v>41681.189699074072</v>
      </c>
      <c r="W908" s="18">
        <v>41681.189699074072</v>
      </c>
    </row>
    <row r="909" spans="1:23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9">
        <f t="shared" si="85"/>
        <v>0</v>
      </c>
      <c r="Q909" t="str">
        <f t="shared" si="86"/>
        <v>music</v>
      </c>
      <c r="R909" t="str">
        <f t="shared" si="87"/>
        <v>jazz</v>
      </c>
      <c r="S909" t="s">
        <v>8221</v>
      </c>
      <c r="T909" s="16">
        <f t="shared" si="89"/>
        <v>40797.192395833335</v>
      </c>
      <c r="U909" s="16">
        <f t="shared" si="88"/>
        <v>40767.192395833335</v>
      </c>
      <c r="V909" s="17">
        <v>40767.192395833335</v>
      </c>
      <c r="W909" s="18">
        <v>40767.192395833335</v>
      </c>
    </row>
    <row r="910" spans="1:23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9">
        <f t="shared" si="85"/>
        <v>0</v>
      </c>
      <c r="Q910" t="str">
        <f t="shared" si="86"/>
        <v>music</v>
      </c>
      <c r="R910" t="str">
        <f t="shared" si="87"/>
        <v>jazz</v>
      </c>
      <c r="S910" t="s">
        <v>8221</v>
      </c>
      <c r="T910" s="16">
        <f t="shared" si="89"/>
        <v>40386.207638888889</v>
      </c>
      <c r="U910" s="16">
        <f t="shared" si="88"/>
        <v>40340.801562499997</v>
      </c>
      <c r="V910" s="17">
        <v>40340.801562499997</v>
      </c>
      <c r="W910" s="18">
        <v>40340.801562499997</v>
      </c>
    </row>
    <row r="911" spans="1:23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 s="9">
        <f t="shared" si="85"/>
        <v>65</v>
      </c>
      <c r="Q911" t="str">
        <f t="shared" si="86"/>
        <v>music</v>
      </c>
      <c r="R911" t="str">
        <f t="shared" si="87"/>
        <v>jazz</v>
      </c>
      <c r="S911" t="s">
        <v>8221</v>
      </c>
      <c r="T911" s="16">
        <f t="shared" si="89"/>
        <v>41113.166666666664</v>
      </c>
      <c r="U911" s="16">
        <f t="shared" si="88"/>
        <v>41081.69027777778</v>
      </c>
      <c r="V911" s="17">
        <v>41081.69027777778</v>
      </c>
      <c r="W911" s="18">
        <v>41081.69027777778</v>
      </c>
    </row>
    <row r="912" spans="1:23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 s="9">
        <f t="shared" si="85"/>
        <v>24.6</v>
      </c>
      <c r="Q912" t="str">
        <f t="shared" si="86"/>
        <v>music</v>
      </c>
      <c r="R912" t="str">
        <f t="shared" si="87"/>
        <v>jazz</v>
      </c>
      <c r="S912" t="s">
        <v>8221</v>
      </c>
      <c r="T912" s="16">
        <f t="shared" si="89"/>
        <v>42797.545358796298</v>
      </c>
      <c r="U912" s="16">
        <f t="shared" si="88"/>
        <v>42737.545358796298</v>
      </c>
      <c r="V912" s="17">
        <v>42737.545358796298</v>
      </c>
      <c r="W912" s="18">
        <v>42737.545358796298</v>
      </c>
    </row>
    <row r="913" spans="1:23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9">
        <f t="shared" si="85"/>
        <v>0</v>
      </c>
      <c r="Q913" t="str">
        <f t="shared" si="86"/>
        <v>music</v>
      </c>
      <c r="R913" t="str">
        <f t="shared" si="87"/>
        <v>jazz</v>
      </c>
      <c r="S913" t="s">
        <v>8221</v>
      </c>
      <c r="T913" s="16">
        <f t="shared" si="89"/>
        <v>41663.005150462966</v>
      </c>
      <c r="U913" s="16">
        <f t="shared" si="88"/>
        <v>41642.005150462966</v>
      </c>
      <c r="V913" s="17">
        <v>41642.005150462966</v>
      </c>
      <c r="W913" s="18">
        <v>41642.005150462966</v>
      </c>
    </row>
    <row r="914" spans="1:23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 s="9">
        <f t="shared" si="85"/>
        <v>15</v>
      </c>
      <c r="Q914" t="str">
        <f t="shared" si="86"/>
        <v>music</v>
      </c>
      <c r="R914" t="str">
        <f t="shared" si="87"/>
        <v>jazz</v>
      </c>
      <c r="S914" t="s">
        <v>8221</v>
      </c>
      <c r="T914" s="16">
        <f t="shared" si="89"/>
        <v>41254.151006944441</v>
      </c>
      <c r="U914" s="16">
        <f t="shared" si="88"/>
        <v>41194.109340277777</v>
      </c>
      <c r="V914" s="17">
        <v>41194.109340277777</v>
      </c>
      <c r="W914" s="18">
        <v>41194.109340277777</v>
      </c>
    </row>
    <row r="915" spans="1:23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 s="9">
        <f t="shared" si="85"/>
        <v>82.583333333333329</v>
      </c>
      <c r="Q915" t="str">
        <f t="shared" si="86"/>
        <v>music</v>
      </c>
      <c r="R915" t="str">
        <f t="shared" si="87"/>
        <v>jazz</v>
      </c>
      <c r="S915" t="s">
        <v>8221</v>
      </c>
      <c r="T915" s="16">
        <f t="shared" si="89"/>
        <v>41034.139108796298</v>
      </c>
      <c r="U915" s="16">
        <f t="shared" si="88"/>
        <v>41004.139108796298</v>
      </c>
      <c r="V915" s="17">
        <v>41004.139108796298</v>
      </c>
      <c r="W915" s="18">
        <v>41004.139108796298</v>
      </c>
    </row>
    <row r="916" spans="1:23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9">
        <f t="shared" si="85"/>
        <v>0</v>
      </c>
      <c r="Q916" t="str">
        <f t="shared" si="86"/>
        <v>music</v>
      </c>
      <c r="R916" t="str">
        <f t="shared" si="87"/>
        <v>jazz</v>
      </c>
      <c r="S916" t="s">
        <v>8221</v>
      </c>
      <c r="T916" s="16">
        <f t="shared" si="89"/>
        <v>41146.763275462967</v>
      </c>
      <c r="U916" s="16">
        <f t="shared" si="88"/>
        <v>41116.763275462967</v>
      </c>
      <c r="V916" s="17">
        <v>41116.763275462967</v>
      </c>
      <c r="W916" s="18">
        <v>41116.763275462967</v>
      </c>
    </row>
    <row r="917" spans="1:23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 s="9">
        <f t="shared" si="85"/>
        <v>41.666666666666664</v>
      </c>
      <c r="Q917" t="str">
        <f t="shared" si="86"/>
        <v>music</v>
      </c>
      <c r="R917" t="str">
        <f t="shared" si="87"/>
        <v>jazz</v>
      </c>
      <c r="S917" t="s">
        <v>8221</v>
      </c>
      <c r="T917" s="16">
        <f t="shared" si="89"/>
        <v>40969.207638888889</v>
      </c>
      <c r="U917" s="16">
        <f t="shared" si="88"/>
        <v>40937.679560185185</v>
      </c>
      <c r="V917" s="17">
        <v>40937.679560185185</v>
      </c>
      <c r="W917" s="18">
        <v>40937.679560185185</v>
      </c>
    </row>
    <row r="918" spans="1:23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9">
        <f t="shared" si="85"/>
        <v>0</v>
      </c>
      <c r="Q918" t="str">
        <f t="shared" si="86"/>
        <v>music</v>
      </c>
      <c r="R918" t="str">
        <f t="shared" si="87"/>
        <v>jazz</v>
      </c>
      <c r="S918" t="s">
        <v>8221</v>
      </c>
      <c r="T918" s="16">
        <f t="shared" si="89"/>
        <v>40473.208333333336</v>
      </c>
      <c r="U918" s="16">
        <f t="shared" si="88"/>
        <v>40434.853402777779</v>
      </c>
      <c r="V918" s="17">
        <v>40434.853402777779</v>
      </c>
      <c r="W918" s="18">
        <v>40434.853402777779</v>
      </c>
    </row>
    <row r="919" spans="1:23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 s="9">
        <f t="shared" si="85"/>
        <v>30</v>
      </c>
      <c r="Q919" t="str">
        <f t="shared" si="86"/>
        <v>music</v>
      </c>
      <c r="R919" t="str">
        <f t="shared" si="87"/>
        <v>jazz</v>
      </c>
      <c r="S919" t="s">
        <v>8221</v>
      </c>
      <c r="T919" s="16">
        <f t="shared" si="89"/>
        <v>41834.104166666664</v>
      </c>
      <c r="U919" s="16">
        <f t="shared" si="88"/>
        <v>41802.94363425926</v>
      </c>
      <c r="V919" s="17">
        <v>41802.94363425926</v>
      </c>
      <c r="W919" s="18">
        <v>41802.94363425926</v>
      </c>
    </row>
    <row r="920" spans="1:23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 s="9">
        <f t="shared" si="85"/>
        <v>19.600000000000001</v>
      </c>
      <c r="Q920" t="str">
        <f t="shared" si="86"/>
        <v>music</v>
      </c>
      <c r="R920" t="str">
        <f t="shared" si="87"/>
        <v>jazz</v>
      </c>
      <c r="S920" t="s">
        <v>8221</v>
      </c>
      <c r="T920" s="16">
        <f t="shared" si="89"/>
        <v>41974.957881944443</v>
      </c>
      <c r="U920" s="16">
        <f t="shared" si="88"/>
        <v>41944.916215277779</v>
      </c>
      <c r="V920" s="17">
        <v>41944.916215277779</v>
      </c>
      <c r="W920" s="18">
        <v>41944.916215277779</v>
      </c>
    </row>
    <row r="921" spans="1:23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 s="9">
        <f t="shared" si="85"/>
        <v>100</v>
      </c>
      <c r="Q921" t="str">
        <f t="shared" si="86"/>
        <v>music</v>
      </c>
      <c r="R921" t="str">
        <f t="shared" si="87"/>
        <v>jazz</v>
      </c>
      <c r="S921" t="s">
        <v>8221</v>
      </c>
      <c r="T921" s="16">
        <f t="shared" si="89"/>
        <v>41262.641724537039</v>
      </c>
      <c r="U921" s="16">
        <f t="shared" si="88"/>
        <v>41227.641724537039</v>
      </c>
      <c r="V921" s="17">
        <v>41227.641724537039</v>
      </c>
      <c r="W921" s="18">
        <v>41227.641724537039</v>
      </c>
    </row>
    <row r="922" spans="1:23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9">
        <f t="shared" si="85"/>
        <v>0</v>
      </c>
      <c r="Q922" t="str">
        <f t="shared" si="86"/>
        <v>music</v>
      </c>
      <c r="R922" t="str">
        <f t="shared" si="87"/>
        <v>jazz</v>
      </c>
      <c r="S922" t="s">
        <v>8221</v>
      </c>
      <c r="T922" s="16">
        <f t="shared" si="89"/>
        <v>41592.713217592594</v>
      </c>
      <c r="U922" s="16">
        <f t="shared" si="88"/>
        <v>41562.67155092593</v>
      </c>
      <c r="V922" s="17">
        <v>41562.67155092593</v>
      </c>
      <c r="W922" s="18">
        <v>41562.67155092593</v>
      </c>
    </row>
    <row r="923" spans="1:23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 s="9">
        <f t="shared" si="85"/>
        <v>231.75</v>
      </c>
      <c r="Q923" t="str">
        <f t="shared" si="86"/>
        <v>music</v>
      </c>
      <c r="R923" t="str">
        <f t="shared" si="87"/>
        <v>jazz</v>
      </c>
      <c r="S923" t="s">
        <v>8221</v>
      </c>
      <c r="T923" s="16">
        <f t="shared" si="89"/>
        <v>40889.212685185186</v>
      </c>
      <c r="U923" s="16">
        <f t="shared" si="88"/>
        <v>40847.171018518515</v>
      </c>
      <c r="V923" s="17">
        <v>40847.171018518515</v>
      </c>
      <c r="W923" s="18">
        <v>40847.171018518515</v>
      </c>
    </row>
    <row r="924" spans="1:23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 s="9">
        <f t="shared" si="85"/>
        <v>189.33333333333334</v>
      </c>
      <c r="Q924" t="str">
        <f t="shared" si="86"/>
        <v>music</v>
      </c>
      <c r="R924" t="str">
        <f t="shared" si="87"/>
        <v>jazz</v>
      </c>
      <c r="S924" t="s">
        <v>8221</v>
      </c>
      <c r="T924" s="16">
        <f t="shared" si="89"/>
        <v>41913.530011574076</v>
      </c>
      <c r="U924" s="16">
        <f t="shared" si="88"/>
        <v>41878.530011574076</v>
      </c>
      <c r="V924" s="17">
        <v>41878.530011574076</v>
      </c>
      <c r="W924" s="18">
        <v>41878.530011574076</v>
      </c>
    </row>
    <row r="925" spans="1:23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 s="9">
        <f t="shared" si="85"/>
        <v>55</v>
      </c>
      <c r="Q925" t="str">
        <f t="shared" si="86"/>
        <v>music</v>
      </c>
      <c r="R925" t="str">
        <f t="shared" si="87"/>
        <v>jazz</v>
      </c>
      <c r="S925" t="s">
        <v>8221</v>
      </c>
      <c r="T925" s="16">
        <f t="shared" si="89"/>
        <v>41965.001423611116</v>
      </c>
      <c r="U925" s="16">
        <f t="shared" si="88"/>
        <v>41934.959756944445</v>
      </c>
      <c r="V925" s="17">
        <v>41934.959756944445</v>
      </c>
      <c r="W925" s="18">
        <v>41934.959756944445</v>
      </c>
    </row>
    <row r="926" spans="1:23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 s="9">
        <f t="shared" si="85"/>
        <v>21.8</v>
      </c>
      <c r="Q926" t="str">
        <f t="shared" si="86"/>
        <v>music</v>
      </c>
      <c r="R926" t="str">
        <f t="shared" si="87"/>
        <v>jazz</v>
      </c>
      <c r="S926" t="s">
        <v>8221</v>
      </c>
      <c r="T926" s="16">
        <f t="shared" si="89"/>
        <v>41318.942928240744</v>
      </c>
      <c r="U926" s="16">
        <f t="shared" si="88"/>
        <v>41288.942928240744</v>
      </c>
      <c r="V926" s="17">
        <v>41288.942928240744</v>
      </c>
      <c r="W926" s="18">
        <v>41288.942928240744</v>
      </c>
    </row>
    <row r="927" spans="1:23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 s="9">
        <f t="shared" si="85"/>
        <v>32</v>
      </c>
      <c r="Q927" t="str">
        <f t="shared" si="86"/>
        <v>music</v>
      </c>
      <c r="R927" t="str">
        <f t="shared" si="87"/>
        <v>jazz</v>
      </c>
      <c r="S927" t="s">
        <v>8221</v>
      </c>
      <c r="T927" s="16">
        <f t="shared" si="89"/>
        <v>41605.922581018516</v>
      </c>
      <c r="U927" s="16">
        <f t="shared" si="88"/>
        <v>41575.880914351852</v>
      </c>
      <c r="V927" s="17">
        <v>41575.880914351852</v>
      </c>
      <c r="W927" s="18">
        <v>41575.880914351852</v>
      </c>
    </row>
    <row r="928" spans="1:23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9">
        <f t="shared" si="85"/>
        <v>0</v>
      </c>
      <c r="Q928" t="str">
        <f t="shared" si="86"/>
        <v>music</v>
      </c>
      <c r="R928" t="str">
        <f t="shared" si="87"/>
        <v>jazz</v>
      </c>
      <c r="S928" t="s">
        <v>8221</v>
      </c>
      <c r="T928" s="16">
        <f t="shared" si="89"/>
        <v>40367.944444444445</v>
      </c>
      <c r="U928" s="16">
        <f t="shared" si="88"/>
        <v>40338.02002314815</v>
      </c>
      <c r="V928" s="17">
        <v>40338.02002314815</v>
      </c>
      <c r="W928" s="18">
        <v>40338.02002314815</v>
      </c>
    </row>
    <row r="929" spans="1:23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9">
        <f t="shared" si="85"/>
        <v>0</v>
      </c>
      <c r="Q929" t="str">
        <f t="shared" si="86"/>
        <v>music</v>
      </c>
      <c r="R929" t="str">
        <f t="shared" si="87"/>
        <v>jazz</v>
      </c>
      <c r="S929" t="s">
        <v>8221</v>
      </c>
      <c r="T929" s="16">
        <f t="shared" si="89"/>
        <v>41043.822858796295</v>
      </c>
      <c r="U929" s="16">
        <f t="shared" si="88"/>
        <v>41013.822858796295</v>
      </c>
      <c r="V929" s="17">
        <v>41013.822858796295</v>
      </c>
      <c r="W929" s="18">
        <v>41013.822858796295</v>
      </c>
    </row>
    <row r="930" spans="1:23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 s="9">
        <f t="shared" si="85"/>
        <v>56.25</v>
      </c>
      <c r="Q930" t="str">
        <f t="shared" si="86"/>
        <v>music</v>
      </c>
      <c r="R930" t="str">
        <f t="shared" si="87"/>
        <v>jazz</v>
      </c>
      <c r="S930" t="s">
        <v>8221</v>
      </c>
      <c r="T930" s="16">
        <f t="shared" si="89"/>
        <v>41231</v>
      </c>
      <c r="U930" s="16">
        <f t="shared" si="88"/>
        <v>41180.86241898148</v>
      </c>
      <c r="V930" s="17">
        <v>41180.86241898148</v>
      </c>
      <c r="W930" s="18">
        <v>41180.86241898148</v>
      </c>
    </row>
    <row r="931" spans="1:23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9">
        <f t="shared" si="85"/>
        <v>0</v>
      </c>
      <c r="Q931" t="str">
        <f t="shared" si="86"/>
        <v>music</v>
      </c>
      <c r="R931" t="str">
        <f t="shared" si="87"/>
        <v>jazz</v>
      </c>
      <c r="S931" t="s">
        <v>8221</v>
      </c>
      <c r="T931" s="16">
        <f t="shared" si="89"/>
        <v>41008.196400462963</v>
      </c>
      <c r="U931" s="16">
        <f t="shared" si="88"/>
        <v>40978.238067129627</v>
      </c>
      <c r="V931" s="17">
        <v>40978.238067129627</v>
      </c>
      <c r="W931" s="18">
        <v>40978.238067129627</v>
      </c>
    </row>
    <row r="932" spans="1:23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 s="9">
        <f t="shared" si="85"/>
        <v>69</v>
      </c>
      <c r="Q932" t="str">
        <f t="shared" si="86"/>
        <v>music</v>
      </c>
      <c r="R932" t="str">
        <f t="shared" si="87"/>
        <v>jazz</v>
      </c>
      <c r="S932" t="s">
        <v>8221</v>
      </c>
      <c r="T932" s="16">
        <f t="shared" si="89"/>
        <v>40354.897222222222</v>
      </c>
      <c r="U932" s="16">
        <f t="shared" si="88"/>
        <v>40312.915578703702</v>
      </c>
      <c r="V932" s="17">
        <v>40312.915578703702</v>
      </c>
      <c r="W932" s="18">
        <v>40312.915578703702</v>
      </c>
    </row>
    <row r="933" spans="1:23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 s="9">
        <f t="shared" si="85"/>
        <v>18.714285714285715</v>
      </c>
      <c r="Q933" t="str">
        <f t="shared" si="86"/>
        <v>music</v>
      </c>
      <c r="R933" t="str">
        <f t="shared" si="87"/>
        <v>jazz</v>
      </c>
      <c r="S933" t="s">
        <v>8221</v>
      </c>
      <c r="T933" s="16">
        <f t="shared" si="89"/>
        <v>41714.916666666664</v>
      </c>
      <c r="U933" s="16">
        <f t="shared" si="88"/>
        <v>41680.359976851854</v>
      </c>
      <c r="V933" s="17">
        <v>41680.359976851854</v>
      </c>
      <c r="W933" s="18">
        <v>41680.359976851854</v>
      </c>
    </row>
    <row r="934" spans="1:23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 s="9">
        <f t="shared" si="85"/>
        <v>46.033333333333331</v>
      </c>
      <c r="Q934" t="str">
        <f t="shared" si="86"/>
        <v>music</v>
      </c>
      <c r="R934" t="str">
        <f t="shared" si="87"/>
        <v>jazz</v>
      </c>
      <c r="S934" t="s">
        <v>8221</v>
      </c>
      <c r="T934" s="16">
        <f t="shared" si="89"/>
        <v>41355.927604166667</v>
      </c>
      <c r="U934" s="16">
        <f t="shared" si="88"/>
        <v>41310.969270833331</v>
      </c>
      <c r="V934" s="17">
        <v>41310.969270833331</v>
      </c>
      <c r="W934" s="18">
        <v>41310.969270833331</v>
      </c>
    </row>
    <row r="935" spans="1:23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9">
        <f t="shared" si="85"/>
        <v>60</v>
      </c>
      <c r="Q935" t="str">
        <f t="shared" si="86"/>
        <v>music</v>
      </c>
      <c r="R935" t="str">
        <f t="shared" si="87"/>
        <v>jazz</v>
      </c>
      <c r="S935" t="s">
        <v>8221</v>
      </c>
      <c r="T935" s="16">
        <f t="shared" si="89"/>
        <v>41771.169085648151</v>
      </c>
      <c r="U935" s="16">
        <f t="shared" si="88"/>
        <v>41711.169085648151</v>
      </c>
      <c r="V935" s="17">
        <v>41711.169085648151</v>
      </c>
      <c r="W935" s="18">
        <v>41711.169085648151</v>
      </c>
    </row>
    <row r="936" spans="1:23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 s="9">
        <f t="shared" si="85"/>
        <v>50.666666666666664</v>
      </c>
      <c r="Q936" t="str">
        <f t="shared" si="86"/>
        <v>music</v>
      </c>
      <c r="R936" t="str">
        <f t="shared" si="87"/>
        <v>jazz</v>
      </c>
      <c r="S936" t="s">
        <v>8221</v>
      </c>
      <c r="T936" s="16">
        <f t="shared" si="89"/>
        <v>41763.25</v>
      </c>
      <c r="U936" s="16">
        <f t="shared" si="88"/>
        <v>41733.737083333333</v>
      </c>
      <c r="V936" s="17">
        <v>41733.737083333333</v>
      </c>
      <c r="W936" s="18">
        <v>41733.737083333333</v>
      </c>
    </row>
    <row r="937" spans="1:23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 s="9">
        <f t="shared" si="85"/>
        <v>25</v>
      </c>
      <c r="Q937" t="str">
        <f t="shared" si="86"/>
        <v>music</v>
      </c>
      <c r="R937" t="str">
        <f t="shared" si="87"/>
        <v>jazz</v>
      </c>
      <c r="S937" t="s">
        <v>8221</v>
      </c>
      <c r="T937" s="16">
        <f t="shared" si="89"/>
        <v>42398.333668981482</v>
      </c>
      <c r="U937" s="16">
        <f t="shared" si="88"/>
        <v>42368.333668981482</v>
      </c>
      <c r="V937" s="17">
        <v>42368.333668981482</v>
      </c>
      <c r="W937" s="18">
        <v>42368.333668981482</v>
      </c>
    </row>
    <row r="938" spans="1:23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9">
        <f t="shared" si="85"/>
        <v>0</v>
      </c>
      <c r="Q938" t="str">
        <f t="shared" si="86"/>
        <v>music</v>
      </c>
      <c r="R938" t="str">
        <f t="shared" si="87"/>
        <v>jazz</v>
      </c>
      <c r="S938" t="s">
        <v>8221</v>
      </c>
      <c r="T938" s="16">
        <f t="shared" si="89"/>
        <v>40926.833333333336</v>
      </c>
      <c r="U938" s="16">
        <f t="shared" si="88"/>
        <v>40883.024178240739</v>
      </c>
      <c r="V938" s="17">
        <v>40883.024178240739</v>
      </c>
      <c r="W938" s="18">
        <v>40883.024178240739</v>
      </c>
    </row>
    <row r="939" spans="1:23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 s="9">
        <f t="shared" si="85"/>
        <v>20</v>
      </c>
      <c r="Q939" t="str">
        <f t="shared" si="86"/>
        <v>music</v>
      </c>
      <c r="R939" t="str">
        <f t="shared" si="87"/>
        <v>jazz</v>
      </c>
      <c r="S939" t="s">
        <v>8221</v>
      </c>
      <c r="T939" s="16">
        <f t="shared" si="89"/>
        <v>41581.839780092596</v>
      </c>
      <c r="U939" s="16">
        <f t="shared" si="88"/>
        <v>41551.798113425924</v>
      </c>
      <c r="V939" s="17">
        <v>41551.798113425924</v>
      </c>
      <c r="W939" s="18">
        <v>41551.798113425924</v>
      </c>
    </row>
    <row r="940" spans="1:23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 s="9">
        <f t="shared" si="85"/>
        <v>25</v>
      </c>
      <c r="Q940" t="str">
        <f t="shared" si="86"/>
        <v>music</v>
      </c>
      <c r="R940" t="str">
        <f t="shared" si="87"/>
        <v>jazz</v>
      </c>
      <c r="S940" t="s">
        <v>8221</v>
      </c>
      <c r="T940" s="16">
        <f t="shared" si="89"/>
        <v>41154.479722222226</v>
      </c>
      <c r="U940" s="16">
        <f t="shared" si="88"/>
        <v>41124.479722222226</v>
      </c>
      <c r="V940" s="17">
        <v>41124.479722222226</v>
      </c>
      <c r="W940" s="18">
        <v>41124.479722222226</v>
      </c>
    </row>
    <row r="941" spans="1:23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 s="9">
        <f t="shared" si="85"/>
        <v>20</v>
      </c>
      <c r="Q941" t="str">
        <f t="shared" si="86"/>
        <v>music</v>
      </c>
      <c r="R941" t="str">
        <f t="shared" si="87"/>
        <v>jazz</v>
      </c>
      <c r="S941" t="s">
        <v>8221</v>
      </c>
      <c r="T941" s="16">
        <f t="shared" si="89"/>
        <v>41455.831944444442</v>
      </c>
      <c r="U941" s="16">
        <f t="shared" si="88"/>
        <v>41416.763171296298</v>
      </c>
      <c r="V941" s="17">
        <v>41416.763171296298</v>
      </c>
      <c r="W941" s="18">
        <v>41416.763171296298</v>
      </c>
    </row>
    <row r="942" spans="1:23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 s="9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t="s">
        <v>8221</v>
      </c>
      <c r="T942" s="16">
        <f t="shared" si="89"/>
        <v>42227.008402777778</v>
      </c>
      <c r="U942" s="16">
        <f t="shared" si="88"/>
        <v>42182.008402777778</v>
      </c>
      <c r="V942" s="17">
        <v>42182.008402777778</v>
      </c>
      <c r="W942" s="18">
        <v>42182.008402777778</v>
      </c>
    </row>
    <row r="943" spans="1:23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 s="9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t="s">
        <v>8221</v>
      </c>
      <c r="T943" s="16">
        <f t="shared" si="89"/>
        <v>42776.096585648149</v>
      </c>
      <c r="U943" s="16">
        <f t="shared" si="88"/>
        <v>42746.096585648149</v>
      </c>
      <c r="V943" s="17">
        <v>42746.096585648149</v>
      </c>
      <c r="W943" s="18">
        <v>42746.096585648149</v>
      </c>
    </row>
    <row r="944" spans="1:23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 s="9">
        <f t="shared" si="85"/>
        <v>41.75</v>
      </c>
      <c r="Q944" t="str">
        <f t="shared" si="86"/>
        <v>technology</v>
      </c>
      <c r="R944" t="str">
        <f t="shared" si="87"/>
        <v>wearables</v>
      </c>
      <c r="S944" t="s">
        <v>8221</v>
      </c>
      <c r="T944" s="16">
        <f t="shared" si="89"/>
        <v>42418.843287037031</v>
      </c>
      <c r="U944" s="16">
        <f t="shared" si="88"/>
        <v>42382.843287037031</v>
      </c>
      <c r="V944" s="17">
        <v>42382.843287037031</v>
      </c>
      <c r="W944" s="18">
        <v>42382.843287037031</v>
      </c>
    </row>
    <row r="945" spans="1:23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 s="9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t="s">
        <v>8221</v>
      </c>
      <c r="T945" s="16">
        <f t="shared" si="89"/>
        <v>42703.709548611107</v>
      </c>
      <c r="U945" s="16">
        <f t="shared" si="88"/>
        <v>42673.66788194445</v>
      </c>
      <c r="V945" s="17">
        <v>42673.66788194445</v>
      </c>
      <c r="W945" s="18">
        <v>42673.66788194445</v>
      </c>
    </row>
    <row r="946" spans="1:23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 s="9">
        <f t="shared" si="85"/>
        <v>69.40625</v>
      </c>
      <c r="Q946" t="str">
        <f t="shared" si="86"/>
        <v>technology</v>
      </c>
      <c r="R946" t="str">
        <f t="shared" si="87"/>
        <v>wearables</v>
      </c>
      <c r="S946" t="s">
        <v>8221</v>
      </c>
      <c r="T946" s="16">
        <f t="shared" si="89"/>
        <v>42478.583333333328</v>
      </c>
      <c r="U946" s="16">
        <f t="shared" si="88"/>
        <v>42444.583912037036</v>
      </c>
      <c r="V946" s="17">
        <v>42444.583912037036</v>
      </c>
      <c r="W946" s="18">
        <v>42444.583912037036</v>
      </c>
    </row>
    <row r="947" spans="1:23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 s="9">
        <f t="shared" si="85"/>
        <v>155.25</v>
      </c>
      <c r="Q947" t="str">
        <f t="shared" si="86"/>
        <v>technology</v>
      </c>
      <c r="R947" t="str">
        <f t="shared" si="87"/>
        <v>wearables</v>
      </c>
      <c r="S947" t="s">
        <v>8221</v>
      </c>
      <c r="T947" s="16">
        <f t="shared" si="89"/>
        <v>42784.999305555553</v>
      </c>
      <c r="U947" s="16">
        <f t="shared" si="88"/>
        <v>42732.872986111113</v>
      </c>
      <c r="V947" s="17">
        <v>42732.872986111113</v>
      </c>
      <c r="W947" s="18">
        <v>42732.872986111113</v>
      </c>
    </row>
    <row r="948" spans="1:23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 s="9">
        <f t="shared" si="85"/>
        <v>57.2</v>
      </c>
      <c r="Q948" t="str">
        <f t="shared" si="86"/>
        <v>technology</v>
      </c>
      <c r="R948" t="str">
        <f t="shared" si="87"/>
        <v>wearables</v>
      </c>
      <c r="S948" t="s">
        <v>8221</v>
      </c>
      <c r="T948" s="16">
        <f t="shared" si="89"/>
        <v>42622.750555555554</v>
      </c>
      <c r="U948" s="16">
        <f t="shared" si="88"/>
        <v>42592.750555555554</v>
      </c>
      <c r="V948" s="17">
        <v>42592.750555555554</v>
      </c>
      <c r="W948" s="18">
        <v>42592.750555555554</v>
      </c>
    </row>
    <row r="949" spans="1:23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9">
        <f t="shared" si="85"/>
        <v>0</v>
      </c>
      <c r="Q949" t="str">
        <f t="shared" si="86"/>
        <v>technology</v>
      </c>
      <c r="R949" t="str">
        <f t="shared" si="87"/>
        <v>wearables</v>
      </c>
      <c r="S949" t="s">
        <v>8221</v>
      </c>
      <c r="T949" s="16">
        <f t="shared" si="89"/>
        <v>42551.781319444446</v>
      </c>
      <c r="U949" s="16">
        <f t="shared" si="88"/>
        <v>42491.781319444446</v>
      </c>
      <c r="V949" s="17">
        <v>42491.781319444446</v>
      </c>
      <c r="W949" s="18">
        <v>42491.781319444446</v>
      </c>
    </row>
    <row r="950" spans="1:23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9">
        <f t="shared" si="85"/>
        <v>60</v>
      </c>
      <c r="Q950" t="str">
        <f t="shared" si="86"/>
        <v>technology</v>
      </c>
      <c r="R950" t="str">
        <f t="shared" si="87"/>
        <v>wearables</v>
      </c>
      <c r="S950" t="s">
        <v>8221</v>
      </c>
      <c r="T950" s="16">
        <f t="shared" si="89"/>
        <v>42441.828287037039</v>
      </c>
      <c r="U950" s="16">
        <f t="shared" si="88"/>
        <v>42411.828287037039</v>
      </c>
      <c r="V950" s="17">
        <v>42411.828287037039</v>
      </c>
      <c r="W950" s="18">
        <v>42411.828287037039</v>
      </c>
    </row>
    <row r="951" spans="1:23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 s="9">
        <f t="shared" si="85"/>
        <v>39</v>
      </c>
      <c r="Q951" t="str">
        <f t="shared" si="86"/>
        <v>technology</v>
      </c>
      <c r="R951" t="str">
        <f t="shared" si="87"/>
        <v>wearables</v>
      </c>
      <c r="S951" t="s">
        <v>8221</v>
      </c>
      <c r="T951" s="16">
        <f t="shared" si="89"/>
        <v>42421.043703703705</v>
      </c>
      <c r="U951" s="16">
        <f t="shared" si="88"/>
        <v>42361.043703703705</v>
      </c>
      <c r="V951" s="17">
        <v>42361.043703703705</v>
      </c>
      <c r="W951" s="18">
        <v>42361.043703703705</v>
      </c>
    </row>
    <row r="952" spans="1:23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 s="9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t="s">
        <v>8221</v>
      </c>
      <c r="T952" s="16">
        <f t="shared" si="89"/>
        <v>42386.750706018516</v>
      </c>
      <c r="U952" s="16">
        <f t="shared" si="88"/>
        <v>42356.750706018516</v>
      </c>
      <c r="V952" s="17">
        <v>42356.750706018516</v>
      </c>
      <c r="W952" s="18">
        <v>42356.750706018516</v>
      </c>
    </row>
    <row r="953" spans="1:23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 s="9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t="s">
        <v>8221</v>
      </c>
      <c r="T953" s="16">
        <f t="shared" si="89"/>
        <v>42525.653611111105</v>
      </c>
      <c r="U953" s="16">
        <f t="shared" si="88"/>
        <v>42480.653611111105</v>
      </c>
      <c r="V953" s="17">
        <v>42480.653611111105</v>
      </c>
      <c r="W953" s="18">
        <v>42480.653611111105</v>
      </c>
    </row>
    <row r="954" spans="1:23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 s="9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t="s">
        <v>8221</v>
      </c>
      <c r="T954" s="16">
        <f t="shared" si="89"/>
        <v>42692.655231481483</v>
      </c>
      <c r="U954" s="16">
        <f t="shared" si="88"/>
        <v>42662.613564814819</v>
      </c>
      <c r="V954" s="17">
        <v>42662.613564814819</v>
      </c>
      <c r="W954" s="18">
        <v>42662.613564814819</v>
      </c>
    </row>
    <row r="955" spans="1:23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 s="9">
        <f t="shared" si="85"/>
        <v>25.2</v>
      </c>
      <c r="Q955" t="str">
        <f t="shared" si="86"/>
        <v>technology</v>
      </c>
      <c r="R955" t="str">
        <f t="shared" si="87"/>
        <v>wearables</v>
      </c>
      <c r="S955" t="s">
        <v>8221</v>
      </c>
      <c r="T955" s="16">
        <f t="shared" si="89"/>
        <v>42029.164340277777</v>
      </c>
      <c r="U955" s="16">
        <f t="shared" si="88"/>
        <v>41999.164340277777</v>
      </c>
      <c r="V955" s="17">
        <v>41999.164340277777</v>
      </c>
      <c r="W955" s="18">
        <v>41999.164340277777</v>
      </c>
    </row>
    <row r="956" spans="1:23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 s="9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t="s">
        <v>8221</v>
      </c>
      <c r="T956" s="16">
        <f t="shared" si="89"/>
        <v>42236.833784722221</v>
      </c>
      <c r="U956" s="16">
        <f t="shared" si="88"/>
        <v>42194.833784722221</v>
      </c>
      <c r="V956" s="17">
        <v>42194.833784722221</v>
      </c>
      <c r="W956" s="18">
        <v>42194.833784722221</v>
      </c>
    </row>
    <row r="957" spans="1:23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 s="9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t="s">
        <v>8221</v>
      </c>
      <c r="T957" s="16">
        <f t="shared" si="89"/>
        <v>42626.295138888891</v>
      </c>
      <c r="U957" s="16">
        <f t="shared" si="88"/>
        <v>42586.295138888891</v>
      </c>
      <c r="V957" s="17">
        <v>42586.295138888891</v>
      </c>
      <c r="W957" s="18">
        <v>42586.295138888891</v>
      </c>
    </row>
    <row r="958" spans="1:23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 s="9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t="s">
        <v>8221</v>
      </c>
      <c r="T958" s="16">
        <f t="shared" si="89"/>
        <v>42120.872210648144</v>
      </c>
      <c r="U958" s="16">
        <f t="shared" si="88"/>
        <v>42060.913877314815</v>
      </c>
      <c r="V958" s="17">
        <v>42060.913877314815</v>
      </c>
      <c r="W958" s="18">
        <v>42060.913877314815</v>
      </c>
    </row>
    <row r="959" spans="1:23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 s="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t="s">
        <v>8221</v>
      </c>
      <c r="T959" s="16">
        <f t="shared" si="89"/>
        <v>42691.594131944439</v>
      </c>
      <c r="U959" s="16">
        <f t="shared" si="88"/>
        <v>42660.552465277782</v>
      </c>
      <c r="V959" s="17">
        <v>42660.552465277782</v>
      </c>
      <c r="W959" s="18">
        <v>42660.552465277782</v>
      </c>
    </row>
    <row r="960" spans="1:23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 s="9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t="s">
        <v>8221</v>
      </c>
      <c r="T960" s="16">
        <f t="shared" si="89"/>
        <v>42104.207638888889</v>
      </c>
      <c r="U960" s="16">
        <f t="shared" si="88"/>
        <v>42082.802812499998</v>
      </c>
      <c r="V960" s="17">
        <v>42082.802812499998</v>
      </c>
      <c r="W960" s="18">
        <v>42082.802812499998</v>
      </c>
    </row>
    <row r="961" spans="1:23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 s="9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t="s">
        <v>8221</v>
      </c>
      <c r="T961" s="16">
        <f t="shared" si="89"/>
        <v>42023.174363425926</v>
      </c>
      <c r="U961" s="16">
        <f t="shared" si="88"/>
        <v>41993.174363425926</v>
      </c>
      <c r="V961" s="17">
        <v>41993.174363425926</v>
      </c>
      <c r="W961" s="18">
        <v>41993.174363425926</v>
      </c>
    </row>
    <row r="962" spans="1:23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 s="9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t="s">
        <v>8221</v>
      </c>
      <c r="T962" s="16">
        <f t="shared" si="89"/>
        <v>42808.585127314815</v>
      </c>
      <c r="U962" s="16">
        <f t="shared" si="88"/>
        <v>42766.626793981486</v>
      </c>
      <c r="V962" s="17">
        <v>42766.626793981486</v>
      </c>
      <c r="W962" s="18">
        <v>42766.626793981486</v>
      </c>
    </row>
    <row r="963" spans="1:23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</f>
        <v>0.42188421052631581</v>
      </c>
      <c r="P963" s="9">
        <f t="shared" ref="P963:P1026" si="91">IF(ISERROR(E963/L963),0,(E963/L963))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t="s">
        <v>8221</v>
      </c>
      <c r="T963" s="16">
        <f t="shared" si="89"/>
        <v>42786.791666666672</v>
      </c>
      <c r="U963" s="16">
        <f t="shared" ref="U963:U1026" si="94">(((J963/60)/60)/24)+DATE(1970,1,1)</f>
        <v>42740.693692129629</v>
      </c>
      <c r="V963" s="17">
        <v>42740.693692129629</v>
      </c>
      <c r="W963" s="18">
        <v>42740.693692129629</v>
      </c>
    </row>
    <row r="964" spans="1:23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 s="9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t="s">
        <v>8221</v>
      </c>
      <c r="T964" s="16">
        <f t="shared" ref="T964:T1027" si="95">(((I964/60)/60)/24)+DATE(1970,1,1)</f>
        <v>42411.712418981479</v>
      </c>
      <c r="U964" s="16">
        <f t="shared" si="94"/>
        <v>42373.712418981479</v>
      </c>
      <c r="V964" s="17">
        <v>42373.712418981479</v>
      </c>
      <c r="W964" s="18">
        <v>42373.712418981479</v>
      </c>
    </row>
    <row r="965" spans="1:23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 s="9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t="s">
        <v>8221</v>
      </c>
      <c r="T965" s="16">
        <f t="shared" si="95"/>
        <v>42660.635636574079</v>
      </c>
      <c r="U965" s="16">
        <f t="shared" si="94"/>
        <v>42625.635636574079</v>
      </c>
      <c r="V965" s="17">
        <v>42625.635636574079</v>
      </c>
      <c r="W965" s="18">
        <v>42625.635636574079</v>
      </c>
    </row>
    <row r="966" spans="1:23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 s="9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t="s">
        <v>8221</v>
      </c>
      <c r="T966" s="16">
        <f t="shared" si="95"/>
        <v>42248.628692129627</v>
      </c>
      <c r="U966" s="16">
        <f t="shared" si="94"/>
        <v>42208.628692129627</v>
      </c>
      <c r="V966" s="17">
        <v>42208.628692129627</v>
      </c>
      <c r="W966" s="18">
        <v>42208.628692129627</v>
      </c>
    </row>
    <row r="967" spans="1:23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 s="9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t="s">
        <v>8221</v>
      </c>
      <c r="T967" s="16">
        <f t="shared" si="95"/>
        <v>42669.165972222225</v>
      </c>
      <c r="U967" s="16">
        <f t="shared" si="94"/>
        <v>42637.016736111109</v>
      </c>
      <c r="V967" s="17">
        <v>42637.016736111109</v>
      </c>
      <c r="W967" s="18">
        <v>42637.016736111109</v>
      </c>
    </row>
    <row r="968" spans="1:23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 s="9">
        <f t="shared" si="91"/>
        <v>59.2</v>
      </c>
      <c r="Q968" t="str">
        <f t="shared" si="92"/>
        <v>technology</v>
      </c>
      <c r="R968" t="str">
        <f t="shared" si="93"/>
        <v>wearables</v>
      </c>
      <c r="S968" t="s">
        <v>8221</v>
      </c>
      <c r="T968" s="16">
        <f t="shared" si="95"/>
        <v>42649.635787037041</v>
      </c>
      <c r="U968" s="16">
        <f t="shared" si="94"/>
        <v>42619.635787037041</v>
      </c>
      <c r="V968" s="17">
        <v>42619.635787037041</v>
      </c>
      <c r="W968" s="18">
        <v>42619.635787037041</v>
      </c>
    </row>
    <row r="969" spans="1:23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 s="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t="s">
        <v>8221</v>
      </c>
      <c r="T969" s="16">
        <f t="shared" si="95"/>
        <v>42482.21266203704</v>
      </c>
      <c r="U969" s="16">
        <f t="shared" si="94"/>
        <v>42422.254328703704</v>
      </c>
      <c r="V969" s="17">
        <v>42422.254328703704</v>
      </c>
      <c r="W969" s="18">
        <v>42422.254328703704</v>
      </c>
    </row>
    <row r="970" spans="1:23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 s="9">
        <f t="shared" si="91"/>
        <v>26.5</v>
      </c>
      <c r="Q970" t="str">
        <f t="shared" si="92"/>
        <v>technology</v>
      </c>
      <c r="R970" t="str">
        <f t="shared" si="93"/>
        <v>wearables</v>
      </c>
      <c r="S970" t="s">
        <v>8221</v>
      </c>
      <c r="T970" s="16">
        <f t="shared" si="95"/>
        <v>41866.847615740742</v>
      </c>
      <c r="U970" s="16">
        <f t="shared" si="94"/>
        <v>41836.847615740742</v>
      </c>
      <c r="V970" s="17">
        <v>41836.847615740742</v>
      </c>
      <c r="W970" s="18">
        <v>41836.847615740742</v>
      </c>
    </row>
    <row r="971" spans="1:23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 s="9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t="s">
        <v>8221</v>
      </c>
      <c r="T971" s="16">
        <f t="shared" si="95"/>
        <v>42775.30332175926</v>
      </c>
      <c r="U971" s="16">
        <f t="shared" si="94"/>
        <v>42742.30332175926</v>
      </c>
      <c r="V971" s="17">
        <v>42742.30332175926</v>
      </c>
      <c r="W971" s="18">
        <v>42742.30332175926</v>
      </c>
    </row>
    <row r="972" spans="1:23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 s="9">
        <f t="shared" si="91"/>
        <v>164</v>
      </c>
      <c r="Q972" t="str">
        <f t="shared" si="92"/>
        <v>technology</v>
      </c>
      <c r="R972" t="str">
        <f t="shared" si="93"/>
        <v>wearables</v>
      </c>
      <c r="S972" t="s">
        <v>8221</v>
      </c>
      <c r="T972" s="16">
        <f t="shared" si="95"/>
        <v>42758.207638888889</v>
      </c>
      <c r="U972" s="16">
        <f t="shared" si="94"/>
        <v>42721.220520833333</v>
      </c>
      <c r="V972" s="17">
        <v>42721.220520833333</v>
      </c>
      <c r="W972" s="18">
        <v>42721.220520833333</v>
      </c>
    </row>
    <row r="973" spans="1:23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 s="9">
        <f t="shared" si="91"/>
        <v>45.2</v>
      </c>
      <c r="Q973" t="str">
        <f t="shared" si="92"/>
        <v>technology</v>
      </c>
      <c r="R973" t="str">
        <f t="shared" si="93"/>
        <v>wearables</v>
      </c>
      <c r="S973" t="s">
        <v>8221</v>
      </c>
      <c r="T973" s="16">
        <f t="shared" si="95"/>
        <v>42156.709027777775</v>
      </c>
      <c r="U973" s="16">
        <f t="shared" si="94"/>
        <v>42111.709027777775</v>
      </c>
      <c r="V973" s="17">
        <v>42111.709027777775</v>
      </c>
      <c r="W973" s="18">
        <v>42111.709027777775</v>
      </c>
    </row>
    <row r="974" spans="1:23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 s="9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t="s">
        <v>8221</v>
      </c>
      <c r="T974" s="16">
        <f t="shared" si="95"/>
        <v>41886.290972222225</v>
      </c>
      <c r="U974" s="16">
        <f t="shared" si="94"/>
        <v>41856.865717592591</v>
      </c>
      <c r="V974" s="17">
        <v>41856.865717592591</v>
      </c>
      <c r="W974" s="18">
        <v>41856.865717592591</v>
      </c>
    </row>
    <row r="975" spans="1:23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 s="9">
        <f t="shared" si="91"/>
        <v>51.375</v>
      </c>
      <c r="Q975" t="str">
        <f t="shared" si="92"/>
        <v>technology</v>
      </c>
      <c r="R975" t="str">
        <f t="shared" si="93"/>
        <v>wearables</v>
      </c>
      <c r="S975" t="s">
        <v>8221</v>
      </c>
      <c r="T975" s="16">
        <f t="shared" si="95"/>
        <v>42317.056631944448</v>
      </c>
      <c r="U975" s="16">
        <f t="shared" si="94"/>
        <v>42257.014965277776</v>
      </c>
      <c r="V975" s="17">
        <v>42257.014965277776</v>
      </c>
      <c r="W975" s="18">
        <v>42257.014965277776</v>
      </c>
    </row>
    <row r="976" spans="1:23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 s="9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t="s">
        <v>8221</v>
      </c>
      <c r="T976" s="16">
        <f t="shared" si="95"/>
        <v>42454.707824074074</v>
      </c>
      <c r="U976" s="16">
        <f t="shared" si="94"/>
        <v>42424.749490740738</v>
      </c>
      <c r="V976" s="17">
        <v>42424.749490740738</v>
      </c>
      <c r="W976" s="18">
        <v>42424.749490740738</v>
      </c>
    </row>
    <row r="977" spans="1:23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 s="9">
        <f t="shared" si="91"/>
        <v>108.625</v>
      </c>
      <c r="Q977" t="str">
        <f t="shared" si="92"/>
        <v>technology</v>
      </c>
      <c r="R977" t="str">
        <f t="shared" si="93"/>
        <v>wearables</v>
      </c>
      <c r="S977" t="s">
        <v>8221</v>
      </c>
      <c r="T977" s="16">
        <f t="shared" si="95"/>
        <v>42549.696585648147</v>
      </c>
      <c r="U977" s="16">
        <f t="shared" si="94"/>
        <v>42489.696585648147</v>
      </c>
      <c r="V977" s="17">
        <v>42489.696585648147</v>
      </c>
      <c r="W977" s="18">
        <v>42489.696585648147</v>
      </c>
    </row>
    <row r="978" spans="1:23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 s="9">
        <f t="shared" si="91"/>
        <v>160.5</v>
      </c>
      <c r="Q978" t="str">
        <f t="shared" si="92"/>
        <v>technology</v>
      </c>
      <c r="R978" t="str">
        <f t="shared" si="93"/>
        <v>wearables</v>
      </c>
      <c r="S978" t="s">
        <v>8221</v>
      </c>
      <c r="T978" s="16">
        <f t="shared" si="95"/>
        <v>42230.058993055558</v>
      </c>
      <c r="U978" s="16">
        <f t="shared" si="94"/>
        <v>42185.058993055558</v>
      </c>
      <c r="V978" s="17">
        <v>42185.058993055558</v>
      </c>
      <c r="W978" s="18">
        <v>42185.058993055558</v>
      </c>
    </row>
    <row r="979" spans="1:23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 s="9">
        <f t="shared" si="91"/>
        <v>75.75</v>
      </c>
      <c r="Q979" t="str">
        <f t="shared" si="92"/>
        <v>technology</v>
      </c>
      <c r="R979" t="str">
        <f t="shared" si="93"/>
        <v>wearables</v>
      </c>
      <c r="S979" t="s">
        <v>8221</v>
      </c>
      <c r="T979" s="16">
        <f t="shared" si="95"/>
        <v>42421.942094907412</v>
      </c>
      <c r="U979" s="16">
        <f t="shared" si="94"/>
        <v>42391.942094907412</v>
      </c>
      <c r="V979" s="17">
        <v>42391.942094907412</v>
      </c>
      <c r="W979" s="18">
        <v>42391.942094907412</v>
      </c>
    </row>
    <row r="980" spans="1:23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 s="9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t="s">
        <v>8221</v>
      </c>
      <c r="T980" s="16">
        <f t="shared" si="95"/>
        <v>42425.309039351851</v>
      </c>
      <c r="U980" s="16">
        <f t="shared" si="94"/>
        <v>42395.309039351851</v>
      </c>
      <c r="V980" s="17">
        <v>42395.309039351851</v>
      </c>
      <c r="W980" s="18">
        <v>42395.309039351851</v>
      </c>
    </row>
    <row r="981" spans="1:23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 s="9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t="s">
        <v>8221</v>
      </c>
      <c r="T981" s="16">
        <f t="shared" si="95"/>
        <v>42541.790972222225</v>
      </c>
      <c r="U981" s="16">
        <f t="shared" si="94"/>
        <v>42506.416990740734</v>
      </c>
      <c r="V981" s="17">
        <v>42506.416990740734</v>
      </c>
      <c r="W981" s="18">
        <v>42506.416990740734</v>
      </c>
    </row>
    <row r="982" spans="1:23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 s="9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t="s">
        <v>8221</v>
      </c>
      <c r="T982" s="16">
        <f t="shared" si="95"/>
        <v>41973.945856481485</v>
      </c>
      <c r="U982" s="16">
        <f t="shared" si="94"/>
        <v>41928.904189814813</v>
      </c>
      <c r="V982" s="17">
        <v>41928.904189814813</v>
      </c>
      <c r="W982" s="18">
        <v>41928.904189814813</v>
      </c>
    </row>
    <row r="983" spans="1:23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 s="9">
        <f t="shared" si="91"/>
        <v>2.75</v>
      </c>
      <c r="Q983" t="str">
        <f t="shared" si="92"/>
        <v>technology</v>
      </c>
      <c r="R983" t="str">
        <f t="shared" si="93"/>
        <v>wearables</v>
      </c>
      <c r="S983" t="s">
        <v>8221</v>
      </c>
      <c r="T983" s="16">
        <f t="shared" si="95"/>
        <v>41860.947013888886</v>
      </c>
      <c r="U983" s="16">
        <f t="shared" si="94"/>
        <v>41830.947013888886</v>
      </c>
      <c r="V983" s="17">
        <v>41830.947013888886</v>
      </c>
      <c r="W983" s="18">
        <v>41830.947013888886</v>
      </c>
    </row>
    <row r="984" spans="1:23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 s="9">
        <f t="shared" si="91"/>
        <v>1</v>
      </c>
      <c r="Q984" t="str">
        <f t="shared" si="92"/>
        <v>technology</v>
      </c>
      <c r="R984" t="str">
        <f t="shared" si="93"/>
        <v>wearables</v>
      </c>
      <c r="S984" t="s">
        <v>8221</v>
      </c>
      <c r="T984" s="16">
        <f t="shared" si="95"/>
        <v>42645.753310185188</v>
      </c>
      <c r="U984" s="16">
        <f t="shared" si="94"/>
        <v>42615.753310185188</v>
      </c>
      <c r="V984" s="17">
        <v>42615.753310185188</v>
      </c>
      <c r="W984" s="18">
        <v>42615.753310185188</v>
      </c>
    </row>
    <row r="985" spans="1:23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 s="9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t="s">
        <v>8221</v>
      </c>
      <c r="T985" s="16">
        <f t="shared" si="95"/>
        <v>42605.870833333334</v>
      </c>
      <c r="U985" s="16">
        <f t="shared" si="94"/>
        <v>42574.667650462965</v>
      </c>
      <c r="V985" s="17">
        <v>42574.667650462965</v>
      </c>
      <c r="W985" s="18">
        <v>42574.667650462965</v>
      </c>
    </row>
    <row r="986" spans="1:23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 s="9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t="s">
        <v>8221</v>
      </c>
      <c r="T986" s="16">
        <f t="shared" si="95"/>
        <v>42091.074166666673</v>
      </c>
      <c r="U986" s="16">
        <f t="shared" si="94"/>
        <v>42061.11583333333</v>
      </c>
      <c r="V986" s="17">
        <v>42061.11583333333</v>
      </c>
      <c r="W986" s="18">
        <v>42061.11583333333</v>
      </c>
    </row>
    <row r="987" spans="1:23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 s="9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t="s">
        <v>8221</v>
      </c>
      <c r="T987" s="16">
        <f t="shared" si="95"/>
        <v>42369.958333333328</v>
      </c>
      <c r="U987" s="16">
        <f t="shared" si="94"/>
        <v>42339.967708333337</v>
      </c>
      <c r="V987" s="17">
        <v>42339.967708333337</v>
      </c>
      <c r="W987" s="18">
        <v>42339.967708333337</v>
      </c>
    </row>
    <row r="988" spans="1:23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 s="9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t="s">
        <v>8221</v>
      </c>
      <c r="T988" s="16">
        <f t="shared" si="95"/>
        <v>42379</v>
      </c>
      <c r="U988" s="16">
        <f t="shared" si="94"/>
        <v>42324.767361111109</v>
      </c>
      <c r="V988" s="17">
        <v>42324.767361111109</v>
      </c>
      <c r="W988" s="18">
        <v>42324.767361111109</v>
      </c>
    </row>
    <row r="989" spans="1:23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 s="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t="s">
        <v>8221</v>
      </c>
      <c r="T989" s="16">
        <f t="shared" si="95"/>
        <v>41813.294560185182</v>
      </c>
      <c r="U989" s="16">
        <f t="shared" si="94"/>
        <v>41773.294560185182</v>
      </c>
      <c r="V989" s="17">
        <v>41773.294560185182</v>
      </c>
      <c r="W989" s="18">
        <v>41773.294560185182</v>
      </c>
    </row>
    <row r="990" spans="1:23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9">
        <f t="shared" si="91"/>
        <v>0</v>
      </c>
      <c r="Q990" t="str">
        <f t="shared" si="92"/>
        <v>technology</v>
      </c>
      <c r="R990" t="str">
        <f t="shared" si="93"/>
        <v>wearables</v>
      </c>
      <c r="S990" t="s">
        <v>8221</v>
      </c>
      <c r="T990" s="16">
        <f t="shared" si="95"/>
        <v>42644.356770833328</v>
      </c>
      <c r="U990" s="16">
        <f t="shared" si="94"/>
        <v>42614.356770833328</v>
      </c>
      <c r="V990" s="17">
        <v>42614.356770833328</v>
      </c>
      <c r="W990" s="18">
        <v>42614.356770833328</v>
      </c>
    </row>
    <row r="991" spans="1:23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 s="9">
        <f t="shared" si="91"/>
        <v>52.40625</v>
      </c>
      <c r="Q991" t="str">
        <f t="shared" si="92"/>
        <v>technology</v>
      </c>
      <c r="R991" t="str">
        <f t="shared" si="93"/>
        <v>wearables</v>
      </c>
      <c r="S991" t="s">
        <v>8221</v>
      </c>
      <c r="T991" s="16">
        <f t="shared" si="95"/>
        <v>42641.933969907404</v>
      </c>
      <c r="U991" s="16">
        <f t="shared" si="94"/>
        <v>42611.933969907404</v>
      </c>
      <c r="V991" s="17">
        <v>42611.933969907404</v>
      </c>
      <c r="W991" s="18">
        <v>42611.933969907404</v>
      </c>
    </row>
    <row r="992" spans="1:23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 s="9">
        <f t="shared" si="91"/>
        <v>13</v>
      </c>
      <c r="Q992" t="str">
        <f t="shared" si="92"/>
        <v>technology</v>
      </c>
      <c r="R992" t="str">
        <f t="shared" si="93"/>
        <v>wearables</v>
      </c>
      <c r="S992" t="s">
        <v>8221</v>
      </c>
      <c r="T992" s="16">
        <f t="shared" si="95"/>
        <v>41885.784305555557</v>
      </c>
      <c r="U992" s="16">
        <f t="shared" si="94"/>
        <v>41855.784305555557</v>
      </c>
      <c r="V992" s="17">
        <v>41855.784305555557</v>
      </c>
      <c r="W992" s="18">
        <v>41855.784305555557</v>
      </c>
    </row>
    <row r="993" spans="1:23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 s="9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t="s">
        <v>8221</v>
      </c>
      <c r="T993" s="16">
        <f t="shared" si="95"/>
        <v>42563.785416666666</v>
      </c>
      <c r="U993" s="16">
        <f t="shared" si="94"/>
        <v>42538.75680555556</v>
      </c>
      <c r="V993" s="17">
        <v>42538.75680555556</v>
      </c>
      <c r="W993" s="18">
        <v>42538.75680555556</v>
      </c>
    </row>
    <row r="994" spans="1:23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 s="9">
        <f t="shared" si="91"/>
        <v>116.75</v>
      </c>
      <c r="Q994" t="str">
        <f t="shared" si="92"/>
        <v>technology</v>
      </c>
      <c r="R994" t="str">
        <f t="shared" si="93"/>
        <v>wearables</v>
      </c>
      <c r="S994" t="s">
        <v>8221</v>
      </c>
      <c r="T994" s="16">
        <f t="shared" si="95"/>
        <v>42497.883321759262</v>
      </c>
      <c r="U994" s="16">
        <f t="shared" si="94"/>
        <v>42437.924988425926</v>
      </c>
      <c r="V994" s="17">
        <v>42437.924988425926</v>
      </c>
      <c r="W994" s="18">
        <v>42437.924988425926</v>
      </c>
    </row>
    <row r="995" spans="1:23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 s="9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t="s">
        <v>8221</v>
      </c>
      <c r="T995" s="16">
        <f t="shared" si="95"/>
        <v>42686.208333333328</v>
      </c>
      <c r="U995" s="16">
        <f t="shared" si="94"/>
        <v>42652.964907407411</v>
      </c>
      <c r="V995" s="17">
        <v>42652.964907407411</v>
      </c>
      <c r="W995" s="18">
        <v>42652.964907407411</v>
      </c>
    </row>
    <row r="996" spans="1:23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 s="9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t="s">
        <v>8221</v>
      </c>
      <c r="T996" s="16">
        <f t="shared" si="95"/>
        <v>41973.957638888889</v>
      </c>
      <c r="U996" s="16">
        <f t="shared" si="94"/>
        <v>41921.263078703705</v>
      </c>
      <c r="V996" s="17">
        <v>41921.263078703705</v>
      </c>
      <c r="W996" s="18">
        <v>41921.263078703705</v>
      </c>
    </row>
    <row r="997" spans="1:23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 s="9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t="s">
        <v>8221</v>
      </c>
      <c r="T997" s="16">
        <f t="shared" si="95"/>
        <v>41972.666666666672</v>
      </c>
      <c r="U997" s="16">
        <f t="shared" si="94"/>
        <v>41947.940740740742</v>
      </c>
      <c r="V997" s="17">
        <v>41947.940740740742</v>
      </c>
      <c r="W997" s="18">
        <v>41947.940740740742</v>
      </c>
    </row>
    <row r="998" spans="1:23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 s="9">
        <f t="shared" si="91"/>
        <v>13</v>
      </c>
      <c r="Q998" t="str">
        <f t="shared" si="92"/>
        <v>technology</v>
      </c>
      <c r="R998" t="str">
        <f t="shared" si="93"/>
        <v>wearables</v>
      </c>
      <c r="S998" t="s">
        <v>8221</v>
      </c>
      <c r="T998" s="16">
        <f t="shared" si="95"/>
        <v>41847.643750000003</v>
      </c>
      <c r="U998" s="16">
        <f t="shared" si="94"/>
        <v>41817.866435185184</v>
      </c>
      <c r="V998" s="17">
        <v>41817.866435185184</v>
      </c>
      <c r="W998" s="18">
        <v>41817.866435185184</v>
      </c>
    </row>
    <row r="999" spans="1:23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 s="9">
        <f t="shared" si="91"/>
        <v>8.125</v>
      </c>
      <c r="Q999" t="str">
        <f t="shared" si="92"/>
        <v>technology</v>
      </c>
      <c r="R999" t="str">
        <f t="shared" si="93"/>
        <v>wearables</v>
      </c>
      <c r="S999" t="s">
        <v>8221</v>
      </c>
      <c r="T999" s="16">
        <f t="shared" si="95"/>
        <v>41971.144641203704</v>
      </c>
      <c r="U999" s="16">
        <f t="shared" si="94"/>
        <v>41941.10297453704</v>
      </c>
      <c r="V999" s="17">
        <v>41941.10297453704</v>
      </c>
      <c r="W999" s="18">
        <v>41941.10297453704</v>
      </c>
    </row>
    <row r="1000" spans="1:23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 s="9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t="s">
        <v>8221</v>
      </c>
      <c r="T1000" s="16">
        <f t="shared" si="95"/>
        <v>42327.210659722223</v>
      </c>
      <c r="U1000" s="16">
        <f t="shared" si="94"/>
        <v>42282.168993055559</v>
      </c>
      <c r="V1000" s="17">
        <v>42282.168993055559</v>
      </c>
      <c r="W1000" s="18">
        <v>42282.168993055559</v>
      </c>
    </row>
    <row r="1001" spans="1:23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 s="9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t="s">
        <v>8221</v>
      </c>
      <c r="T1001" s="16">
        <f t="shared" si="95"/>
        <v>41956.334722222222</v>
      </c>
      <c r="U1001" s="16">
        <f t="shared" si="94"/>
        <v>41926.29965277778</v>
      </c>
      <c r="V1001" s="17">
        <v>41926.29965277778</v>
      </c>
      <c r="W1001" s="18">
        <v>41926.29965277778</v>
      </c>
    </row>
    <row r="1002" spans="1:23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 s="9">
        <f t="shared" si="91"/>
        <v>3304</v>
      </c>
      <c r="Q1002" t="str">
        <f t="shared" si="92"/>
        <v>technology</v>
      </c>
      <c r="R1002" t="str">
        <f t="shared" si="93"/>
        <v>wearables</v>
      </c>
      <c r="S1002" t="s">
        <v>8220</v>
      </c>
      <c r="T1002" s="16">
        <f t="shared" si="95"/>
        <v>42809.018055555556</v>
      </c>
      <c r="U1002" s="16">
        <f t="shared" si="94"/>
        <v>42749.059722222228</v>
      </c>
      <c r="V1002" s="17">
        <v>42749.059722222228</v>
      </c>
      <c r="W1002" s="18">
        <v>42749.059722222228</v>
      </c>
    </row>
    <row r="1003" spans="1:23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9">
        <f t="shared" si="91"/>
        <v>1300</v>
      </c>
      <c r="Q1003" t="str">
        <f t="shared" si="92"/>
        <v>technology</v>
      </c>
      <c r="R1003" t="str">
        <f t="shared" si="93"/>
        <v>wearables</v>
      </c>
      <c r="S1003" t="s">
        <v>8220</v>
      </c>
      <c r="T1003" s="16">
        <f t="shared" si="95"/>
        <v>42765.720057870371</v>
      </c>
      <c r="U1003" s="16">
        <f t="shared" si="94"/>
        <v>42720.720057870371</v>
      </c>
      <c r="V1003" s="17">
        <v>42720.720057870371</v>
      </c>
      <c r="W1003" s="18">
        <v>42720.720057870371</v>
      </c>
    </row>
    <row r="1004" spans="1:23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 s="9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t="s">
        <v>8220</v>
      </c>
      <c r="T1004" s="16">
        <f t="shared" si="95"/>
        <v>42355.249305555553</v>
      </c>
      <c r="U1004" s="16">
        <f t="shared" si="94"/>
        <v>42325.684189814812</v>
      </c>
      <c r="V1004" s="17">
        <v>42325.684189814812</v>
      </c>
      <c r="W1004" s="18">
        <v>42325.684189814812</v>
      </c>
    </row>
    <row r="1005" spans="1:23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 s="9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t="s">
        <v>8220</v>
      </c>
      <c r="T1005" s="16">
        <f t="shared" si="95"/>
        <v>42810.667372685188</v>
      </c>
      <c r="U1005" s="16">
        <f t="shared" si="94"/>
        <v>42780.709039351852</v>
      </c>
      <c r="V1005" s="17">
        <v>42780.709039351852</v>
      </c>
      <c r="W1005" s="18">
        <v>42780.709039351852</v>
      </c>
    </row>
    <row r="1006" spans="1:23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 s="9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t="s">
        <v>8220</v>
      </c>
      <c r="T1006" s="16">
        <f t="shared" si="95"/>
        <v>42418.708645833336</v>
      </c>
      <c r="U1006" s="16">
        <f t="shared" si="94"/>
        <v>42388.708645833336</v>
      </c>
      <c r="V1006" s="17">
        <v>42388.708645833336</v>
      </c>
      <c r="W1006" s="18">
        <v>42388.708645833336</v>
      </c>
    </row>
    <row r="1007" spans="1:23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 s="9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t="s">
        <v>8220</v>
      </c>
      <c r="T1007" s="16">
        <f t="shared" si="95"/>
        <v>42307.624803240738</v>
      </c>
      <c r="U1007" s="16">
        <f t="shared" si="94"/>
        <v>42276.624803240738</v>
      </c>
      <c r="V1007" s="17">
        <v>42276.624803240738</v>
      </c>
      <c r="W1007" s="18">
        <v>42276.624803240738</v>
      </c>
    </row>
    <row r="1008" spans="1:23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 s="9">
        <f t="shared" si="91"/>
        <v>29.25</v>
      </c>
      <c r="Q1008" t="str">
        <f t="shared" si="92"/>
        <v>technology</v>
      </c>
      <c r="R1008" t="str">
        <f t="shared" si="93"/>
        <v>wearables</v>
      </c>
      <c r="S1008" t="s">
        <v>8220</v>
      </c>
      <c r="T1008" s="16">
        <f t="shared" si="95"/>
        <v>41985.299305555556</v>
      </c>
      <c r="U1008" s="16">
        <f t="shared" si="94"/>
        <v>41977.040185185186</v>
      </c>
      <c r="V1008" s="17">
        <v>41977.040185185186</v>
      </c>
      <c r="W1008" s="18">
        <v>41977.040185185186</v>
      </c>
    </row>
    <row r="1009" spans="1:23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 s="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t="s">
        <v>8220</v>
      </c>
      <c r="T1009" s="16">
        <f t="shared" si="95"/>
        <v>42718.6252662037</v>
      </c>
      <c r="U1009" s="16">
        <f t="shared" si="94"/>
        <v>42676.583599537036</v>
      </c>
      <c r="V1009" s="17">
        <v>42676.583599537036</v>
      </c>
      <c r="W1009" s="18">
        <v>42676.583599537036</v>
      </c>
    </row>
    <row r="1010" spans="1:23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 s="9">
        <f t="shared" si="91"/>
        <v>250</v>
      </c>
      <c r="Q1010" t="str">
        <f t="shared" si="92"/>
        <v>technology</v>
      </c>
      <c r="R1010" t="str">
        <f t="shared" si="93"/>
        <v>wearables</v>
      </c>
      <c r="S1010" t="s">
        <v>8220</v>
      </c>
      <c r="T1010" s="16">
        <f t="shared" si="95"/>
        <v>42732.809201388889</v>
      </c>
      <c r="U1010" s="16">
        <f t="shared" si="94"/>
        <v>42702.809201388889</v>
      </c>
      <c r="V1010" s="17">
        <v>42702.809201388889</v>
      </c>
      <c r="W1010" s="18">
        <v>42702.809201388889</v>
      </c>
    </row>
    <row r="1011" spans="1:23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 s="9">
        <f t="shared" si="91"/>
        <v>65</v>
      </c>
      <c r="Q1011" t="str">
        <f t="shared" si="92"/>
        <v>technology</v>
      </c>
      <c r="R1011" t="str">
        <f t="shared" si="93"/>
        <v>wearables</v>
      </c>
      <c r="S1011" t="s">
        <v>8220</v>
      </c>
      <c r="T1011" s="16">
        <f t="shared" si="95"/>
        <v>42540.604699074072</v>
      </c>
      <c r="U1011" s="16">
        <f t="shared" si="94"/>
        <v>42510.604699074072</v>
      </c>
      <c r="V1011" s="17">
        <v>42510.604699074072</v>
      </c>
      <c r="W1011" s="18">
        <v>42510.604699074072</v>
      </c>
    </row>
    <row r="1012" spans="1:23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 s="9">
        <f t="shared" si="91"/>
        <v>55</v>
      </c>
      <c r="Q1012" t="str">
        <f t="shared" si="92"/>
        <v>technology</v>
      </c>
      <c r="R1012" t="str">
        <f t="shared" si="93"/>
        <v>wearables</v>
      </c>
      <c r="S1012" t="s">
        <v>8220</v>
      </c>
      <c r="T1012" s="16">
        <f t="shared" si="95"/>
        <v>42618.124305555553</v>
      </c>
      <c r="U1012" s="16">
        <f t="shared" si="94"/>
        <v>42561.829421296294</v>
      </c>
      <c r="V1012" s="17">
        <v>42561.829421296294</v>
      </c>
      <c r="W1012" s="18">
        <v>42561.829421296294</v>
      </c>
    </row>
    <row r="1013" spans="1:23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 s="9">
        <f t="shared" si="91"/>
        <v>75</v>
      </c>
      <c r="Q1013" t="str">
        <f t="shared" si="92"/>
        <v>technology</v>
      </c>
      <c r="R1013" t="str">
        <f t="shared" si="93"/>
        <v>wearables</v>
      </c>
      <c r="S1013" t="s">
        <v>8220</v>
      </c>
      <c r="T1013" s="16">
        <f t="shared" si="95"/>
        <v>41991.898090277777</v>
      </c>
      <c r="U1013" s="16">
        <f t="shared" si="94"/>
        <v>41946.898090277777</v>
      </c>
      <c r="V1013" s="17">
        <v>41946.898090277777</v>
      </c>
      <c r="W1013" s="18">
        <v>41946.898090277777</v>
      </c>
    </row>
    <row r="1014" spans="1:23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 s="9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t="s">
        <v>8220</v>
      </c>
      <c r="T1014" s="16">
        <f t="shared" si="95"/>
        <v>42759.440416666665</v>
      </c>
      <c r="U1014" s="16">
        <f t="shared" si="94"/>
        <v>42714.440416666665</v>
      </c>
      <c r="V1014" s="17">
        <v>42714.440416666665</v>
      </c>
      <c r="W1014" s="18">
        <v>42714.440416666665</v>
      </c>
    </row>
    <row r="1015" spans="1:23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 s="9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t="s">
        <v>8220</v>
      </c>
      <c r="T1015" s="16">
        <f t="shared" si="95"/>
        <v>42367.833333333328</v>
      </c>
      <c r="U1015" s="16">
        <f t="shared" si="94"/>
        <v>42339.833981481483</v>
      </c>
      <c r="V1015" s="17">
        <v>42339.833981481483</v>
      </c>
      <c r="W1015" s="18">
        <v>42339.833981481483</v>
      </c>
    </row>
    <row r="1016" spans="1:23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 s="9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t="s">
        <v>8220</v>
      </c>
      <c r="T1016" s="16">
        <f t="shared" si="95"/>
        <v>42005.002488425926</v>
      </c>
      <c r="U1016" s="16">
        <f t="shared" si="94"/>
        <v>41955.002488425926</v>
      </c>
      <c r="V1016" s="17">
        <v>41955.002488425926</v>
      </c>
      <c r="W1016" s="18">
        <v>41955.002488425926</v>
      </c>
    </row>
    <row r="1017" spans="1:23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 s="9">
        <f t="shared" si="91"/>
        <v>40</v>
      </c>
      <c r="Q1017" t="str">
        <f t="shared" si="92"/>
        <v>technology</v>
      </c>
      <c r="R1017" t="str">
        <f t="shared" si="93"/>
        <v>wearables</v>
      </c>
      <c r="S1017" t="s">
        <v>8220</v>
      </c>
      <c r="T1017" s="16">
        <f t="shared" si="95"/>
        <v>42333.920081018514</v>
      </c>
      <c r="U1017" s="16">
        <f t="shared" si="94"/>
        <v>42303.878414351857</v>
      </c>
      <c r="V1017" s="17">
        <v>42303.878414351857</v>
      </c>
      <c r="W1017" s="18">
        <v>42303.878414351857</v>
      </c>
    </row>
    <row r="1018" spans="1:23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 s="9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t="s">
        <v>8220</v>
      </c>
      <c r="T1018" s="16">
        <f t="shared" si="95"/>
        <v>42467.065462962957</v>
      </c>
      <c r="U1018" s="16">
        <f t="shared" si="94"/>
        <v>42422.107129629629</v>
      </c>
      <c r="V1018" s="17">
        <v>42422.107129629629</v>
      </c>
      <c r="W1018" s="18">
        <v>42422.107129629629</v>
      </c>
    </row>
    <row r="1019" spans="1:23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 s="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t="s">
        <v>8220</v>
      </c>
      <c r="T1019" s="16">
        <f t="shared" si="95"/>
        <v>42329.716840277775</v>
      </c>
      <c r="U1019" s="16">
        <f t="shared" si="94"/>
        <v>42289.675173611111</v>
      </c>
      <c r="V1019" s="17">
        <v>42289.675173611111</v>
      </c>
      <c r="W1019" s="18">
        <v>42289.675173611111</v>
      </c>
    </row>
    <row r="1020" spans="1:23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 s="9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t="s">
        <v>8220</v>
      </c>
      <c r="T1020" s="16">
        <f t="shared" si="95"/>
        <v>42565.492280092592</v>
      </c>
      <c r="U1020" s="16">
        <f t="shared" si="94"/>
        <v>42535.492280092592</v>
      </c>
      <c r="V1020" s="17">
        <v>42535.492280092592</v>
      </c>
      <c r="W1020" s="18">
        <v>42535.492280092592</v>
      </c>
    </row>
    <row r="1021" spans="1:23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 s="9">
        <f t="shared" si="91"/>
        <v>53.25</v>
      </c>
      <c r="Q1021" t="str">
        <f t="shared" si="92"/>
        <v>technology</v>
      </c>
      <c r="R1021" t="str">
        <f t="shared" si="93"/>
        <v>wearables</v>
      </c>
      <c r="S1021" t="s">
        <v>8220</v>
      </c>
      <c r="T1021" s="16">
        <f t="shared" si="95"/>
        <v>42039.973946759259</v>
      </c>
      <c r="U1021" s="16">
        <f t="shared" si="94"/>
        <v>42009.973946759259</v>
      </c>
      <c r="V1021" s="17">
        <v>42009.973946759259</v>
      </c>
      <c r="W1021" s="18">
        <v>42009.973946759259</v>
      </c>
    </row>
    <row r="1022" spans="1:23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 s="9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t="s">
        <v>8219</v>
      </c>
      <c r="T1022" s="16">
        <f t="shared" si="95"/>
        <v>42157.032638888893</v>
      </c>
      <c r="U1022" s="16">
        <f t="shared" si="94"/>
        <v>42127.069548611107</v>
      </c>
      <c r="V1022" s="17">
        <v>42127.069548611107</v>
      </c>
      <c r="W1022" s="18">
        <v>42127.069548611107</v>
      </c>
    </row>
    <row r="1023" spans="1:23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 s="9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t="s">
        <v>8219</v>
      </c>
      <c r="T1023" s="16">
        <f t="shared" si="95"/>
        <v>42294.166666666672</v>
      </c>
      <c r="U1023" s="16">
        <f t="shared" si="94"/>
        <v>42271.251979166671</v>
      </c>
      <c r="V1023" s="17">
        <v>42271.251979166671</v>
      </c>
      <c r="W1023" s="18">
        <v>42271.251979166671</v>
      </c>
    </row>
    <row r="1024" spans="1:23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 s="9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t="s">
        <v>8219</v>
      </c>
      <c r="T1024" s="16">
        <f t="shared" si="95"/>
        <v>42141.646724537044</v>
      </c>
      <c r="U1024" s="16">
        <f t="shared" si="94"/>
        <v>42111.646724537044</v>
      </c>
      <c r="V1024" s="17">
        <v>42111.646724537044</v>
      </c>
      <c r="W1024" s="18">
        <v>42111.646724537044</v>
      </c>
    </row>
    <row r="1025" spans="1:23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 s="9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t="s">
        <v>8219</v>
      </c>
      <c r="T1025" s="16">
        <f t="shared" si="95"/>
        <v>42175.919687500005</v>
      </c>
      <c r="U1025" s="16">
        <f t="shared" si="94"/>
        <v>42145.919687500005</v>
      </c>
      <c r="V1025" s="17">
        <v>42145.919687500005</v>
      </c>
      <c r="W1025" s="18">
        <v>42145.919687500005</v>
      </c>
    </row>
    <row r="1026" spans="1:23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 s="9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t="s">
        <v>8219</v>
      </c>
      <c r="T1026" s="16">
        <f t="shared" si="95"/>
        <v>42400.580590277779</v>
      </c>
      <c r="U1026" s="16">
        <f t="shared" si="94"/>
        <v>42370.580590277779</v>
      </c>
      <c r="V1026" s="17">
        <v>42370.580590277779</v>
      </c>
      <c r="W1026" s="18">
        <v>42370.580590277779</v>
      </c>
    </row>
    <row r="1027" spans="1:23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</f>
        <v>1.099283142857143</v>
      </c>
      <c r="P1027" s="9">
        <f t="shared" ref="P1027:P1090" si="97">IF(ISERROR(E1027/L1027),0,(E1027/L1027))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t="s">
        <v>8219</v>
      </c>
      <c r="T1027" s="16">
        <f t="shared" si="95"/>
        <v>42079.792094907403</v>
      </c>
      <c r="U1027" s="16">
        <f t="shared" ref="U1027:U1090" si="100">(((J1027/60)/60)/24)+DATE(1970,1,1)</f>
        <v>42049.833761574075</v>
      </c>
      <c r="V1027" s="17">
        <v>42049.833761574075</v>
      </c>
      <c r="W1027" s="18">
        <v>42049.833761574075</v>
      </c>
    </row>
    <row r="1028" spans="1:23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 s="9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t="s">
        <v>8219</v>
      </c>
      <c r="T1028" s="16">
        <f t="shared" ref="T1028:T1091" si="101">(((I1028/60)/60)/24)+DATE(1970,1,1)</f>
        <v>42460.365925925929</v>
      </c>
      <c r="U1028" s="16">
        <f t="shared" si="100"/>
        <v>42426.407592592594</v>
      </c>
      <c r="V1028" s="17">
        <v>42426.407592592594</v>
      </c>
      <c r="W1028" s="18">
        <v>42426.407592592594</v>
      </c>
    </row>
    <row r="1029" spans="1:23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 s="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t="s">
        <v>8219</v>
      </c>
      <c r="T1029" s="16">
        <f t="shared" si="101"/>
        <v>41935.034108796295</v>
      </c>
      <c r="U1029" s="16">
        <f t="shared" si="100"/>
        <v>41905.034108796295</v>
      </c>
      <c r="V1029" s="17">
        <v>41905.034108796295</v>
      </c>
      <c r="W1029" s="18">
        <v>41905.034108796295</v>
      </c>
    </row>
    <row r="1030" spans="1:23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 s="9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t="s">
        <v>8219</v>
      </c>
      <c r="T1030" s="16">
        <f t="shared" si="101"/>
        <v>42800.833333333328</v>
      </c>
      <c r="U1030" s="16">
        <f t="shared" si="100"/>
        <v>42755.627372685187</v>
      </c>
      <c r="V1030" s="17">
        <v>42755.627372685187</v>
      </c>
      <c r="W1030" s="18">
        <v>42755.627372685187</v>
      </c>
    </row>
    <row r="1031" spans="1:23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 s="9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t="s">
        <v>8219</v>
      </c>
      <c r="T1031" s="16">
        <f t="shared" si="101"/>
        <v>42098.915972222225</v>
      </c>
      <c r="U1031" s="16">
        <f t="shared" si="100"/>
        <v>42044.711886574078</v>
      </c>
      <c r="V1031" s="17">
        <v>42044.711886574078</v>
      </c>
      <c r="W1031" s="18">
        <v>42044.711886574078</v>
      </c>
    </row>
    <row r="1032" spans="1:23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 s="9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t="s">
        <v>8219</v>
      </c>
      <c r="T1032" s="16">
        <f t="shared" si="101"/>
        <v>42625.483206018514</v>
      </c>
      <c r="U1032" s="16">
        <f t="shared" si="100"/>
        <v>42611.483206018514</v>
      </c>
      <c r="V1032" s="17">
        <v>42611.483206018514</v>
      </c>
      <c r="W1032" s="18">
        <v>42611.483206018514</v>
      </c>
    </row>
    <row r="1033" spans="1:23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 s="9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t="s">
        <v>8219</v>
      </c>
      <c r="T1033" s="16">
        <f t="shared" si="101"/>
        <v>42354.764004629629</v>
      </c>
      <c r="U1033" s="16">
        <f t="shared" si="100"/>
        <v>42324.764004629629</v>
      </c>
      <c r="V1033" s="17">
        <v>42324.764004629629</v>
      </c>
      <c r="W1033" s="18">
        <v>42324.764004629629</v>
      </c>
    </row>
    <row r="1034" spans="1:23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 s="9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t="s">
        <v>8219</v>
      </c>
      <c r="T1034" s="16">
        <f t="shared" si="101"/>
        <v>42544.666956018518</v>
      </c>
      <c r="U1034" s="16">
        <f t="shared" si="100"/>
        <v>42514.666956018518</v>
      </c>
      <c r="V1034" s="17">
        <v>42514.666956018518</v>
      </c>
      <c r="W1034" s="18">
        <v>42514.666956018518</v>
      </c>
    </row>
    <row r="1035" spans="1:23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 s="9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t="s">
        <v>8219</v>
      </c>
      <c r="T1035" s="16">
        <f t="shared" si="101"/>
        <v>42716.732407407413</v>
      </c>
      <c r="U1035" s="16">
        <f t="shared" si="100"/>
        <v>42688.732407407413</v>
      </c>
      <c r="V1035" s="17">
        <v>42688.732407407413</v>
      </c>
      <c r="W1035" s="18">
        <v>42688.732407407413</v>
      </c>
    </row>
    <row r="1036" spans="1:23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 s="9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t="s">
        <v>8219</v>
      </c>
      <c r="T1036" s="16">
        <f t="shared" si="101"/>
        <v>42587.165972222225</v>
      </c>
      <c r="U1036" s="16">
        <f t="shared" si="100"/>
        <v>42555.166712962964</v>
      </c>
      <c r="V1036" s="17">
        <v>42555.166712962964</v>
      </c>
      <c r="W1036" s="18">
        <v>42555.166712962964</v>
      </c>
    </row>
    <row r="1037" spans="1:23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 s="9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t="s">
        <v>8219</v>
      </c>
      <c r="T1037" s="16">
        <f t="shared" si="101"/>
        <v>42046.641435185185</v>
      </c>
      <c r="U1037" s="16">
        <f t="shared" si="100"/>
        <v>42016.641435185185</v>
      </c>
      <c r="V1037" s="17">
        <v>42016.641435185185</v>
      </c>
      <c r="W1037" s="18">
        <v>42016.641435185185</v>
      </c>
    </row>
    <row r="1038" spans="1:23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 s="9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t="s">
        <v>8219</v>
      </c>
      <c r="T1038" s="16">
        <f t="shared" si="101"/>
        <v>41281.333333333336</v>
      </c>
      <c r="U1038" s="16">
        <f t="shared" si="100"/>
        <v>41249.448958333334</v>
      </c>
      <c r="V1038" s="17">
        <v>41249.448958333334</v>
      </c>
      <c r="W1038" s="18">
        <v>41249.448958333334</v>
      </c>
    </row>
    <row r="1039" spans="1:23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 s="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t="s">
        <v>8219</v>
      </c>
      <c r="T1039" s="16">
        <f t="shared" si="101"/>
        <v>42142.208333333328</v>
      </c>
      <c r="U1039" s="16">
        <f t="shared" si="100"/>
        <v>42119.822476851856</v>
      </c>
      <c r="V1039" s="17">
        <v>42119.822476851856</v>
      </c>
      <c r="W1039" s="18">
        <v>42119.822476851856</v>
      </c>
    </row>
    <row r="1040" spans="1:23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 s="9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t="s">
        <v>8219</v>
      </c>
      <c r="T1040" s="16">
        <f t="shared" si="101"/>
        <v>42448.190081018518</v>
      </c>
      <c r="U1040" s="16">
        <f t="shared" si="100"/>
        <v>42418.231747685189</v>
      </c>
      <c r="V1040" s="17">
        <v>42418.231747685189</v>
      </c>
      <c r="W1040" s="18">
        <v>42418.231747685189</v>
      </c>
    </row>
    <row r="1041" spans="1:23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 s="9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t="s">
        <v>8219</v>
      </c>
      <c r="T1041" s="16">
        <f t="shared" si="101"/>
        <v>42717.332638888889</v>
      </c>
      <c r="U1041" s="16">
        <f t="shared" si="100"/>
        <v>42692.109328703707</v>
      </c>
      <c r="V1041" s="17">
        <v>42692.109328703707</v>
      </c>
      <c r="W1041" s="18">
        <v>42692.109328703707</v>
      </c>
    </row>
    <row r="1042" spans="1:23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 s="9">
        <f t="shared" si="97"/>
        <v>250</v>
      </c>
      <c r="Q1042" t="str">
        <f t="shared" si="98"/>
        <v>journalism</v>
      </c>
      <c r="R1042" t="str">
        <f t="shared" si="99"/>
        <v>audio</v>
      </c>
      <c r="S1042" t="s">
        <v>8220</v>
      </c>
      <c r="T1042" s="16">
        <f t="shared" si="101"/>
        <v>42609.708437499998</v>
      </c>
      <c r="U1042" s="16">
        <f t="shared" si="100"/>
        <v>42579.708437499998</v>
      </c>
      <c r="V1042" s="17">
        <v>42579.708437499998</v>
      </c>
      <c r="W1042" s="18">
        <v>42579.708437499998</v>
      </c>
    </row>
    <row r="1043" spans="1:23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9">
        <f t="shared" si="97"/>
        <v>0</v>
      </c>
      <c r="Q1043" t="str">
        <f t="shared" si="98"/>
        <v>journalism</v>
      </c>
      <c r="R1043" t="str">
        <f t="shared" si="99"/>
        <v>audio</v>
      </c>
      <c r="S1043" t="s">
        <v>8220</v>
      </c>
      <c r="T1043" s="16">
        <f t="shared" si="101"/>
        <v>41851.060092592597</v>
      </c>
      <c r="U1043" s="16">
        <f t="shared" si="100"/>
        <v>41831.060092592597</v>
      </c>
      <c r="V1043" s="17">
        <v>41831.060092592597</v>
      </c>
      <c r="W1043" s="18">
        <v>41831.060092592597</v>
      </c>
    </row>
    <row r="1044" spans="1:23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 s="9">
        <f t="shared" si="97"/>
        <v>10</v>
      </c>
      <c r="Q1044" t="str">
        <f t="shared" si="98"/>
        <v>journalism</v>
      </c>
      <c r="R1044" t="str">
        <f t="shared" si="99"/>
        <v>audio</v>
      </c>
      <c r="S1044" t="s">
        <v>8220</v>
      </c>
      <c r="T1044" s="16">
        <f t="shared" si="101"/>
        <v>41894.416666666664</v>
      </c>
      <c r="U1044" s="16">
        <f t="shared" si="100"/>
        <v>41851.696157407408</v>
      </c>
      <c r="V1044" s="17">
        <v>41851.696157407408</v>
      </c>
      <c r="W1044" s="18">
        <v>41851.696157407408</v>
      </c>
    </row>
    <row r="1045" spans="1:23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 s="9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t="s">
        <v>8220</v>
      </c>
      <c r="T1045" s="16">
        <f t="shared" si="101"/>
        <v>42144.252951388888</v>
      </c>
      <c r="U1045" s="16">
        <f t="shared" si="100"/>
        <v>42114.252951388888</v>
      </c>
      <c r="V1045" s="17">
        <v>42114.252951388888</v>
      </c>
      <c r="W1045" s="18">
        <v>42114.252951388888</v>
      </c>
    </row>
    <row r="1046" spans="1:23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 s="9">
        <f t="shared" si="97"/>
        <v>3</v>
      </c>
      <c r="Q1046" t="str">
        <f t="shared" si="98"/>
        <v>journalism</v>
      </c>
      <c r="R1046" t="str">
        <f t="shared" si="99"/>
        <v>audio</v>
      </c>
      <c r="S1046" t="s">
        <v>8220</v>
      </c>
      <c r="T1046" s="16">
        <f t="shared" si="101"/>
        <v>42068.852083333331</v>
      </c>
      <c r="U1046" s="16">
        <f t="shared" si="100"/>
        <v>42011.925937499997</v>
      </c>
      <c r="V1046" s="17">
        <v>42011.925937499997</v>
      </c>
      <c r="W1046" s="18">
        <v>42011.925937499997</v>
      </c>
    </row>
    <row r="1047" spans="1:23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 s="9">
        <f t="shared" si="97"/>
        <v>33.25</v>
      </c>
      <c r="Q1047" t="str">
        <f t="shared" si="98"/>
        <v>journalism</v>
      </c>
      <c r="R1047" t="str">
        <f t="shared" si="99"/>
        <v>audio</v>
      </c>
      <c r="S1047" t="s">
        <v>8220</v>
      </c>
      <c r="T1047" s="16">
        <f t="shared" si="101"/>
        <v>41874.874421296299</v>
      </c>
      <c r="U1047" s="16">
        <f t="shared" si="100"/>
        <v>41844.874421296299</v>
      </c>
      <c r="V1047" s="17">
        <v>41844.874421296299</v>
      </c>
      <c r="W1047" s="18">
        <v>41844.874421296299</v>
      </c>
    </row>
    <row r="1048" spans="1:23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9">
        <f t="shared" si="97"/>
        <v>0</v>
      </c>
      <c r="Q1048" t="str">
        <f t="shared" si="98"/>
        <v>journalism</v>
      </c>
      <c r="R1048" t="str">
        <f t="shared" si="99"/>
        <v>audio</v>
      </c>
      <c r="S1048" t="s">
        <v>8220</v>
      </c>
      <c r="T1048" s="16">
        <f t="shared" si="101"/>
        <v>42364.851388888885</v>
      </c>
      <c r="U1048" s="16">
        <f t="shared" si="100"/>
        <v>42319.851388888885</v>
      </c>
      <c r="V1048" s="17">
        <v>42319.851388888885</v>
      </c>
      <c r="W1048" s="18">
        <v>42319.851388888885</v>
      </c>
    </row>
    <row r="1049" spans="1:23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 s="9">
        <f t="shared" si="97"/>
        <v>1</v>
      </c>
      <c r="Q1049" t="str">
        <f t="shared" si="98"/>
        <v>journalism</v>
      </c>
      <c r="R1049" t="str">
        <f t="shared" si="99"/>
        <v>audio</v>
      </c>
      <c r="S1049" t="s">
        <v>8220</v>
      </c>
      <c r="T1049" s="16">
        <f t="shared" si="101"/>
        <v>41948.860127314816</v>
      </c>
      <c r="U1049" s="16">
        <f t="shared" si="100"/>
        <v>41918.818460648145</v>
      </c>
      <c r="V1049" s="17">
        <v>41918.818460648145</v>
      </c>
      <c r="W1049" s="18">
        <v>41918.818460648145</v>
      </c>
    </row>
    <row r="1050" spans="1:23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 s="9">
        <f t="shared" si="97"/>
        <v>53</v>
      </c>
      <c r="Q1050" t="str">
        <f t="shared" si="98"/>
        <v>journalism</v>
      </c>
      <c r="R1050" t="str">
        <f t="shared" si="99"/>
        <v>audio</v>
      </c>
      <c r="S1050" t="s">
        <v>8220</v>
      </c>
      <c r="T1050" s="16">
        <f t="shared" si="101"/>
        <v>42638.053113425922</v>
      </c>
      <c r="U1050" s="16">
        <f t="shared" si="100"/>
        <v>42598.053113425922</v>
      </c>
      <c r="V1050" s="17">
        <v>42598.053113425922</v>
      </c>
      <c r="W1050" s="18">
        <v>42598.053113425922</v>
      </c>
    </row>
    <row r="1051" spans="1:23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9">
        <f t="shared" si="97"/>
        <v>0</v>
      </c>
      <c r="Q1051" t="str">
        <f t="shared" si="98"/>
        <v>journalism</v>
      </c>
      <c r="R1051" t="str">
        <f t="shared" si="99"/>
        <v>audio</v>
      </c>
      <c r="S1051" t="s">
        <v>8220</v>
      </c>
      <c r="T1051" s="16">
        <f t="shared" si="101"/>
        <v>42412.431076388893</v>
      </c>
      <c r="U1051" s="16">
        <f t="shared" si="100"/>
        <v>42382.431076388893</v>
      </c>
      <c r="V1051" s="17">
        <v>42382.431076388893</v>
      </c>
      <c r="W1051" s="18">
        <v>42382.431076388893</v>
      </c>
    </row>
    <row r="1052" spans="1:23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9">
        <f t="shared" si="97"/>
        <v>0</v>
      </c>
      <c r="Q1052" t="str">
        <f t="shared" si="98"/>
        <v>journalism</v>
      </c>
      <c r="R1052" t="str">
        <f t="shared" si="99"/>
        <v>audio</v>
      </c>
      <c r="S1052" t="s">
        <v>8220</v>
      </c>
      <c r="T1052" s="16">
        <f t="shared" si="101"/>
        <v>42261.7971875</v>
      </c>
      <c r="U1052" s="16">
        <f t="shared" si="100"/>
        <v>42231.7971875</v>
      </c>
      <c r="V1052" s="17">
        <v>42231.7971875</v>
      </c>
      <c r="W1052" s="18">
        <v>42231.7971875</v>
      </c>
    </row>
    <row r="1053" spans="1:23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9">
        <f t="shared" si="97"/>
        <v>0</v>
      </c>
      <c r="Q1053" t="str">
        <f t="shared" si="98"/>
        <v>journalism</v>
      </c>
      <c r="R1053" t="str">
        <f t="shared" si="99"/>
        <v>audio</v>
      </c>
      <c r="S1053" t="s">
        <v>8220</v>
      </c>
      <c r="T1053" s="16">
        <f t="shared" si="101"/>
        <v>41878.014178240745</v>
      </c>
      <c r="U1053" s="16">
        <f t="shared" si="100"/>
        <v>41850.014178240745</v>
      </c>
      <c r="V1053" s="17">
        <v>41850.014178240745</v>
      </c>
      <c r="W1053" s="18">
        <v>41850.014178240745</v>
      </c>
    </row>
    <row r="1054" spans="1:23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9">
        <f t="shared" si="97"/>
        <v>0</v>
      </c>
      <c r="Q1054" t="str">
        <f t="shared" si="98"/>
        <v>journalism</v>
      </c>
      <c r="R1054" t="str">
        <f t="shared" si="99"/>
        <v>audio</v>
      </c>
      <c r="S1054" t="s">
        <v>8220</v>
      </c>
      <c r="T1054" s="16">
        <f t="shared" si="101"/>
        <v>42527.839583333334</v>
      </c>
      <c r="U1054" s="16">
        <f t="shared" si="100"/>
        <v>42483.797395833331</v>
      </c>
      <c r="V1054" s="17">
        <v>42483.797395833331</v>
      </c>
      <c r="W1054" s="18">
        <v>42483.797395833331</v>
      </c>
    </row>
    <row r="1055" spans="1:23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9">
        <f t="shared" si="97"/>
        <v>15</v>
      </c>
      <c r="Q1055" t="str">
        <f t="shared" si="98"/>
        <v>journalism</v>
      </c>
      <c r="R1055" t="str">
        <f t="shared" si="99"/>
        <v>audio</v>
      </c>
      <c r="S1055" t="s">
        <v>8220</v>
      </c>
      <c r="T1055" s="16">
        <f t="shared" si="101"/>
        <v>42800.172824074078</v>
      </c>
      <c r="U1055" s="16">
        <f t="shared" si="100"/>
        <v>42775.172824074078</v>
      </c>
      <c r="V1055" s="17">
        <v>42775.172824074078</v>
      </c>
      <c r="W1055" s="18">
        <v>42775.172824074078</v>
      </c>
    </row>
    <row r="1056" spans="1:23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9">
        <f t="shared" si="97"/>
        <v>0</v>
      </c>
      <c r="Q1056" t="str">
        <f t="shared" si="98"/>
        <v>journalism</v>
      </c>
      <c r="R1056" t="str">
        <f t="shared" si="99"/>
        <v>audio</v>
      </c>
      <c r="S1056" t="s">
        <v>8220</v>
      </c>
      <c r="T1056" s="16">
        <f t="shared" si="101"/>
        <v>41861.916666666664</v>
      </c>
      <c r="U1056" s="16">
        <f t="shared" si="100"/>
        <v>41831.851840277777</v>
      </c>
      <c r="V1056" s="17">
        <v>41831.851840277777</v>
      </c>
      <c r="W1056" s="18">
        <v>41831.851840277777</v>
      </c>
    </row>
    <row r="1057" spans="1:23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9">
        <f t="shared" si="97"/>
        <v>0</v>
      </c>
      <c r="Q1057" t="str">
        <f t="shared" si="98"/>
        <v>journalism</v>
      </c>
      <c r="R1057" t="str">
        <f t="shared" si="99"/>
        <v>audio</v>
      </c>
      <c r="S1057" t="s">
        <v>8220</v>
      </c>
      <c r="T1057" s="16">
        <f t="shared" si="101"/>
        <v>42436.992418981477</v>
      </c>
      <c r="U1057" s="16">
        <f t="shared" si="100"/>
        <v>42406.992418981477</v>
      </c>
      <c r="V1057" s="17">
        <v>42406.992418981477</v>
      </c>
      <c r="W1057" s="18">
        <v>42406.992418981477</v>
      </c>
    </row>
    <row r="1058" spans="1:23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9">
        <f t="shared" si="97"/>
        <v>0</v>
      </c>
      <c r="Q1058" t="str">
        <f t="shared" si="98"/>
        <v>journalism</v>
      </c>
      <c r="R1058" t="str">
        <f t="shared" si="99"/>
        <v>audio</v>
      </c>
      <c r="S1058" t="s">
        <v>8220</v>
      </c>
      <c r="T1058" s="16">
        <f t="shared" si="101"/>
        <v>42118.677974537044</v>
      </c>
      <c r="U1058" s="16">
        <f t="shared" si="100"/>
        <v>42058.719641203701</v>
      </c>
      <c r="V1058" s="17">
        <v>42058.719641203701</v>
      </c>
      <c r="W1058" s="18">
        <v>42058.719641203701</v>
      </c>
    </row>
    <row r="1059" spans="1:23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9">
        <f t="shared" si="97"/>
        <v>0</v>
      </c>
      <c r="Q1059" t="str">
        <f t="shared" si="98"/>
        <v>journalism</v>
      </c>
      <c r="R1059" t="str">
        <f t="shared" si="99"/>
        <v>audio</v>
      </c>
      <c r="S1059" t="s">
        <v>8220</v>
      </c>
      <c r="T1059" s="16">
        <f t="shared" si="101"/>
        <v>42708.912997685184</v>
      </c>
      <c r="U1059" s="16">
        <f t="shared" si="100"/>
        <v>42678.871331018512</v>
      </c>
      <c r="V1059" s="17">
        <v>42678.871331018512</v>
      </c>
      <c r="W1059" s="18">
        <v>42678.871331018512</v>
      </c>
    </row>
    <row r="1060" spans="1:23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9">
        <f t="shared" si="97"/>
        <v>0</v>
      </c>
      <c r="Q1060" t="str">
        <f t="shared" si="98"/>
        <v>journalism</v>
      </c>
      <c r="R1060" t="str">
        <f t="shared" si="99"/>
        <v>audio</v>
      </c>
      <c r="S1060" t="s">
        <v>8220</v>
      </c>
      <c r="T1060" s="16">
        <f t="shared" si="101"/>
        <v>42089</v>
      </c>
      <c r="U1060" s="16">
        <f t="shared" si="100"/>
        <v>42047.900960648149</v>
      </c>
      <c r="V1060" s="17">
        <v>42047.900960648149</v>
      </c>
      <c r="W1060" s="18">
        <v>42047.900960648149</v>
      </c>
    </row>
    <row r="1061" spans="1:23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9">
        <f t="shared" si="97"/>
        <v>0</v>
      </c>
      <c r="Q1061" t="str">
        <f t="shared" si="98"/>
        <v>journalism</v>
      </c>
      <c r="R1061" t="str">
        <f t="shared" si="99"/>
        <v>audio</v>
      </c>
      <c r="S1061" t="s">
        <v>8220</v>
      </c>
      <c r="T1061" s="16">
        <f t="shared" si="101"/>
        <v>42076.748333333337</v>
      </c>
      <c r="U1061" s="16">
        <f t="shared" si="100"/>
        <v>42046.79</v>
      </c>
      <c r="V1061" s="17">
        <v>42046.79</v>
      </c>
      <c r="W1061" s="18">
        <v>42046.79</v>
      </c>
    </row>
    <row r="1062" spans="1:23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9">
        <f t="shared" si="97"/>
        <v>50</v>
      </c>
      <c r="Q1062" t="str">
        <f t="shared" si="98"/>
        <v>journalism</v>
      </c>
      <c r="R1062" t="str">
        <f t="shared" si="99"/>
        <v>audio</v>
      </c>
      <c r="S1062" t="s">
        <v>8220</v>
      </c>
      <c r="T1062" s="16">
        <f t="shared" si="101"/>
        <v>42109.913113425922</v>
      </c>
      <c r="U1062" s="16">
        <f t="shared" si="100"/>
        <v>42079.913113425922</v>
      </c>
      <c r="V1062" s="17">
        <v>42079.913113425922</v>
      </c>
      <c r="W1062" s="18">
        <v>42079.913113425922</v>
      </c>
    </row>
    <row r="1063" spans="1:23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9">
        <f t="shared" si="97"/>
        <v>0</v>
      </c>
      <c r="Q1063" t="str">
        <f t="shared" si="98"/>
        <v>journalism</v>
      </c>
      <c r="R1063" t="str">
        <f t="shared" si="99"/>
        <v>audio</v>
      </c>
      <c r="S1063" t="s">
        <v>8220</v>
      </c>
      <c r="T1063" s="16">
        <f t="shared" si="101"/>
        <v>42492.041666666672</v>
      </c>
      <c r="U1063" s="16">
        <f t="shared" si="100"/>
        <v>42432.276712962965</v>
      </c>
      <c r="V1063" s="17">
        <v>42432.276712962965</v>
      </c>
      <c r="W1063" s="18">
        <v>42432.276712962965</v>
      </c>
    </row>
    <row r="1064" spans="1:23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 s="9">
        <f t="shared" si="97"/>
        <v>47.5</v>
      </c>
      <c r="Q1064" t="str">
        <f t="shared" si="98"/>
        <v>journalism</v>
      </c>
      <c r="R1064" t="str">
        <f t="shared" si="99"/>
        <v>audio</v>
      </c>
      <c r="S1064" t="s">
        <v>8220</v>
      </c>
      <c r="T1064" s="16">
        <f t="shared" si="101"/>
        <v>42563.807187500002</v>
      </c>
      <c r="U1064" s="16">
        <f t="shared" si="100"/>
        <v>42556.807187500002</v>
      </c>
      <c r="V1064" s="17">
        <v>42556.807187500002</v>
      </c>
      <c r="W1064" s="18">
        <v>42556.807187500002</v>
      </c>
    </row>
    <row r="1065" spans="1:23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9">
        <f t="shared" si="97"/>
        <v>0</v>
      </c>
      <c r="Q1065" t="str">
        <f t="shared" si="98"/>
        <v>journalism</v>
      </c>
      <c r="R1065" t="str">
        <f t="shared" si="99"/>
        <v>audio</v>
      </c>
      <c r="S1065" t="s">
        <v>8220</v>
      </c>
      <c r="T1065" s="16">
        <f t="shared" si="101"/>
        <v>42613.030810185184</v>
      </c>
      <c r="U1065" s="16">
        <f t="shared" si="100"/>
        <v>42583.030810185184</v>
      </c>
      <c r="V1065" s="17">
        <v>42583.030810185184</v>
      </c>
      <c r="W1065" s="18">
        <v>42583.030810185184</v>
      </c>
    </row>
    <row r="1066" spans="1:23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 s="9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t="s">
        <v>8221</v>
      </c>
      <c r="T1066" s="16">
        <f t="shared" si="101"/>
        <v>41462.228043981479</v>
      </c>
      <c r="U1066" s="16">
        <f t="shared" si="100"/>
        <v>41417.228043981479</v>
      </c>
      <c r="V1066" s="17">
        <v>41417.228043981479</v>
      </c>
      <c r="W1066" s="18">
        <v>41417.228043981479</v>
      </c>
    </row>
    <row r="1067" spans="1:23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 s="9">
        <f t="shared" si="97"/>
        <v>16.2</v>
      </c>
      <c r="Q1067" t="str">
        <f t="shared" si="98"/>
        <v>games</v>
      </c>
      <c r="R1067" t="str">
        <f t="shared" si="99"/>
        <v>video games</v>
      </c>
      <c r="S1067" t="s">
        <v>8221</v>
      </c>
      <c r="T1067" s="16">
        <f t="shared" si="101"/>
        <v>41689.381041666667</v>
      </c>
      <c r="U1067" s="16">
        <f t="shared" si="100"/>
        <v>41661.381041666667</v>
      </c>
      <c r="V1067" s="17">
        <v>41661.381041666667</v>
      </c>
      <c r="W1067" s="18">
        <v>41661.381041666667</v>
      </c>
    </row>
    <row r="1068" spans="1:23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 s="9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t="s">
        <v>8221</v>
      </c>
      <c r="T1068" s="16">
        <f t="shared" si="101"/>
        <v>41490.962754629632</v>
      </c>
      <c r="U1068" s="16">
        <f t="shared" si="100"/>
        <v>41445.962754629632</v>
      </c>
      <c r="V1068" s="17">
        <v>41445.962754629632</v>
      </c>
      <c r="W1068" s="18">
        <v>41445.962754629632</v>
      </c>
    </row>
    <row r="1069" spans="1:23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9">
        <f t="shared" si="97"/>
        <v>13</v>
      </c>
      <c r="Q1069" t="str">
        <f t="shared" si="98"/>
        <v>games</v>
      </c>
      <c r="R1069" t="str">
        <f t="shared" si="99"/>
        <v>video games</v>
      </c>
      <c r="S1069" t="s">
        <v>8221</v>
      </c>
      <c r="T1069" s="16">
        <f t="shared" si="101"/>
        <v>41629.855682870373</v>
      </c>
      <c r="U1069" s="16">
        <f t="shared" si="100"/>
        <v>41599.855682870373</v>
      </c>
      <c r="V1069" s="17">
        <v>41599.855682870373</v>
      </c>
      <c r="W1069" s="18">
        <v>41599.855682870373</v>
      </c>
    </row>
    <row r="1070" spans="1:23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 s="9">
        <f t="shared" si="97"/>
        <v>11.25</v>
      </c>
      <c r="Q1070" t="str">
        <f t="shared" si="98"/>
        <v>games</v>
      </c>
      <c r="R1070" t="str">
        <f t="shared" si="99"/>
        <v>video games</v>
      </c>
      <c r="S1070" t="s">
        <v>8221</v>
      </c>
      <c r="T1070" s="16">
        <f t="shared" si="101"/>
        <v>42470.329444444447</v>
      </c>
      <c r="U1070" s="16">
        <f t="shared" si="100"/>
        <v>42440.371111111104</v>
      </c>
      <c r="V1070" s="17">
        <v>42440.371111111104</v>
      </c>
      <c r="W1070" s="18">
        <v>42440.371111111104</v>
      </c>
    </row>
    <row r="1071" spans="1:23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 s="9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t="s">
        <v>8221</v>
      </c>
      <c r="T1071" s="16">
        <f t="shared" si="101"/>
        <v>41604.271516203706</v>
      </c>
      <c r="U1071" s="16">
        <f t="shared" si="100"/>
        <v>41572.229849537034</v>
      </c>
      <c r="V1071" s="17">
        <v>41572.229849537034</v>
      </c>
      <c r="W1071" s="18">
        <v>41572.229849537034</v>
      </c>
    </row>
    <row r="1072" spans="1:23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 s="9">
        <f t="shared" si="97"/>
        <v>35</v>
      </c>
      <c r="Q1072" t="str">
        <f t="shared" si="98"/>
        <v>games</v>
      </c>
      <c r="R1072" t="str">
        <f t="shared" si="99"/>
        <v>video games</v>
      </c>
      <c r="S1072" t="s">
        <v>8221</v>
      </c>
      <c r="T1072" s="16">
        <f t="shared" si="101"/>
        <v>41183.011828703704</v>
      </c>
      <c r="U1072" s="16">
        <f t="shared" si="100"/>
        <v>41163.011828703704</v>
      </c>
      <c r="V1072" s="17">
        <v>41163.011828703704</v>
      </c>
      <c r="W1072" s="18">
        <v>41163.011828703704</v>
      </c>
    </row>
    <row r="1073" spans="1:23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9">
        <f t="shared" si="97"/>
        <v>0</v>
      </c>
      <c r="Q1073" t="str">
        <f t="shared" si="98"/>
        <v>games</v>
      </c>
      <c r="R1073" t="str">
        <f t="shared" si="99"/>
        <v>video games</v>
      </c>
      <c r="S1073" t="s">
        <v>8221</v>
      </c>
      <c r="T1073" s="16">
        <f t="shared" si="101"/>
        <v>42325.795057870375</v>
      </c>
      <c r="U1073" s="16">
        <f t="shared" si="100"/>
        <v>42295.753391203703</v>
      </c>
      <c r="V1073" s="17">
        <v>42295.753391203703</v>
      </c>
      <c r="W1073" s="18">
        <v>42295.753391203703</v>
      </c>
    </row>
    <row r="1074" spans="1:23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 s="9">
        <f t="shared" si="97"/>
        <v>12.75</v>
      </c>
      <c r="Q1074" t="str">
        <f t="shared" si="98"/>
        <v>games</v>
      </c>
      <c r="R1074" t="str">
        <f t="shared" si="99"/>
        <v>video games</v>
      </c>
      <c r="S1074" t="s">
        <v>8221</v>
      </c>
      <c r="T1074" s="16">
        <f t="shared" si="101"/>
        <v>41675.832141203704</v>
      </c>
      <c r="U1074" s="16">
        <f t="shared" si="100"/>
        <v>41645.832141203704</v>
      </c>
      <c r="V1074" s="17">
        <v>41645.832141203704</v>
      </c>
      <c r="W1074" s="18">
        <v>41645.832141203704</v>
      </c>
    </row>
    <row r="1075" spans="1:23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 s="9">
        <f t="shared" si="97"/>
        <v>10</v>
      </c>
      <c r="Q1075" t="str">
        <f t="shared" si="98"/>
        <v>games</v>
      </c>
      <c r="R1075" t="str">
        <f t="shared" si="99"/>
        <v>video games</v>
      </c>
      <c r="S1075" t="s">
        <v>8221</v>
      </c>
      <c r="T1075" s="16">
        <f t="shared" si="101"/>
        <v>40832.964594907404</v>
      </c>
      <c r="U1075" s="16">
        <f t="shared" si="100"/>
        <v>40802.964594907404</v>
      </c>
      <c r="V1075" s="17">
        <v>40802.964594907404</v>
      </c>
      <c r="W1075" s="18">
        <v>40802.964594907404</v>
      </c>
    </row>
    <row r="1076" spans="1:23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 s="9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t="s">
        <v>8221</v>
      </c>
      <c r="T1076" s="16">
        <f t="shared" si="101"/>
        <v>41643.172974537039</v>
      </c>
      <c r="U1076" s="16">
        <f t="shared" si="100"/>
        <v>41613.172974537039</v>
      </c>
      <c r="V1076" s="17">
        <v>41613.172974537039</v>
      </c>
      <c r="W1076" s="18">
        <v>41613.172974537039</v>
      </c>
    </row>
    <row r="1077" spans="1:23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 s="9">
        <f t="shared" si="97"/>
        <v>15</v>
      </c>
      <c r="Q1077" t="str">
        <f t="shared" si="98"/>
        <v>games</v>
      </c>
      <c r="R1077" t="str">
        <f t="shared" si="99"/>
        <v>video games</v>
      </c>
      <c r="S1077" t="s">
        <v>8221</v>
      </c>
      <c r="T1077" s="16">
        <f t="shared" si="101"/>
        <v>41035.904120370367</v>
      </c>
      <c r="U1077" s="16">
        <f t="shared" si="100"/>
        <v>41005.904120370367</v>
      </c>
      <c r="V1077" s="17">
        <v>41005.904120370367</v>
      </c>
      <c r="W1077" s="18">
        <v>41005.904120370367</v>
      </c>
    </row>
    <row r="1078" spans="1:23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 s="9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t="s">
        <v>8221</v>
      </c>
      <c r="T1078" s="16">
        <f t="shared" si="101"/>
        <v>41893.377893518518</v>
      </c>
      <c r="U1078" s="16">
        <f t="shared" si="100"/>
        <v>41838.377893518518</v>
      </c>
      <c r="V1078" s="17">
        <v>41838.377893518518</v>
      </c>
      <c r="W1078" s="18">
        <v>41838.377893518518</v>
      </c>
    </row>
    <row r="1079" spans="1:23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 s="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t="s">
        <v>8221</v>
      </c>
      <c r="T1079" s="16">
        <f t="shared" si="101"/>
        <v>42383.16679398148</v>
      </c>
      <c r="U1079" s="16">
        <f t="shared" si="100"/>
        <v>42353.16679398148</v>
      </c>
      <c r="V1079" s="17">
        <v>42353.16679398148</v>
      </c>
      <c r="W1079" s="18">
        <v>42353.16679398148</v>
      </c>
    </row>
    <row r="1080" spans="1:23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 s="9">
        <f t="shared" si="97"/>
        <v>9</v>
      </c>
      <c r="Q1080" t="str">
        <f t="shared" si="98"/>
        <v>games</v>
      </c>
      <c r="R1080" t="str">
        <f t="shared" si="99"/>
        <v>video games</v>
      </c>
      <c r="S1080" t="s">
        <v>8221</v>
      </c>
      <c r="T1080" s="16">
        <f t="shared" si="101"/>
        <v>40746.195844907408</v>
      </c>
      <c r="U1080" s="16">
        <f t="shared" si="100"/>
        <v>40701.195844907408</v>
      </c>
      <c r="V1080" s="17">
        <v>40701.195844907408</v>
      </c>
      <c r="W1080" s="18">
        <v>40701.195844907408</v>
      </c>
    </row>
    <row r="1081" spans="1:23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 s="9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t="s">
        <v>8221</v>
      </c>
      <c r="T1081" s="16">
        <f t="shared" si="101"/>
        <v>42504.566388888896</v>
      </c>
      <c r="U1081" s="16">
        <f t="shared" si="100"/>
        <v>42479.566388888896</v>
      </c>
      <c r="V1081" s="17">
        <v>42479.566388888896</v>
      </c>
      <c r="W1081" s="18">
        <v>42479.566388888896</v>
      </c>
    </row>
    <row r="1082" spans="1:23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 s="9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t="s">
        <v>8221</v>
      </c>
      <c r="T1082" s="16">
        <f t="shared" si="101"/>
        <v>41770.138113425928</v>
      </c>
      <c r="U1082" s="16">
        <f t="shared" si="100"/>
        <v>41740.138113425928</v>
      </c>
      <c r="V1082" s="17">
        <v>41740.138113425928</v>
      </c>
      <c r="W1082" s="18">
        <v>41740.138113425928</v>
      </c>
    </row>
    <row r="1083" spans="1:23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 s="9">
        <f t="shared" si="97"/>
        <v>3</v>
      </c>
      <c r="Q1083" t="str">
        <f t="shared" si="98"/>
        <v>games</v>
      </c>
      <c r="R1083" t="str">
        <f t="shared" si="99"/>
        <v>video games</v>
      </c>
      <c r="S1083" t="s">
        <v>8221</v>
      </c>
      <c r="T1083" s="16">
        <f t="shared" si="101"/>
        <v>42032.926990740743</v>
      </c>
      <c r="U1083" s="16">
        <f t="shared" si="100"/>
        <v>42002.926990740743</v>
      </c>
      <c r="V1083" s="17">
        <v>42002.926990740743</v>
      </c>
      <c r="W1083" s="18">
        <v>42002.926990740743</v>
      </c>
    </row>
    <row r="1084" spans="1:23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 s="9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t="s">
        <v>8221</v>
      </c>
      <c r="T1084" s="16">
        <f t="shared" si="101"/>
        <v>41131.906111111115</v>
      </c>
      <c r="U1084" s="16">
        <f t="shared" si="100"/>
        <v>41101.906111111115</v>
      </c>
      <c r="V1084" s="17">
        <v>41101.906111111115</v>
      </c>
      <c r="W1084" s="18">
        <v>41101.906111111115</v>
      </c>
    </row>
    <row r="1085" spans="1:23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 s="9">
        <f t="shared" si="97"/>
        <v>410</v>
      </c>
      <c r="Q1085" t="str">
        <f t="shared" si="98"/>
        <v>games</v>
      </c>
      <c r="R1085" t="str">
        <f t="shared" si="99"/>
        <v>video games</v>
      </c>
      <c r="S1085" t="s">
        <v>8221</v>
      </c>
      <c r="T1085" s="16">
        <f t="shared" si="101"/>
        <v>41853.659525462965</v>
      </c>
      <c r="U1085" s="16">
        <f t="shared" si="100"/>
        <v>41793.659525462965</v>
      </c>
      <c r="V1085" s="17">
        <v>41793.659525462965</v>
      </c>
      <c r="W1085" s="18">
        <v>41793.659525462965</v>
      </c>
    </row>
    <row r="1086" spans="1:23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9">
        <f t="shared" si="97"/>
        <v>0</v>
      </c>
      <c r="Q1086" t="str">
        <f t="shared" si="98"/>
        <v>games</v>
      </c>
      <c r="R1086" t="str">
        <f t="shared" si="99"/>
        <v>video games</v>
      </c>
      <c r="S1086" t="s">
        <v>8221</v>
      </c>
      <c r="T1086" s="16">
        <f t="shared" si="101"/>
        <v>41859.912083333329</v>
      </c>
      <c r="U1086" s="16">
        <f t="shared" si="100"/>
        <v>41829.912083333329</v>
      </c>
      <c r="V1086" s="17">
        <v>41829.912083333329</v>
      </c>
      <c r="W1086" s="18">
        <v>41829.912083333329</v>
      </c>
    </row>
    <row r="1087" spans="1:23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 s="9">
        <f t="shared" si="97"/>
        <v>114</v>
      </c>
      <c r="Q1087" t="str">
        <f t="shared" si="98"/>
        <v>games</v>
      </c>
      <c r="R1087" t="str">
        <f t="shared" si="99"/>
        <v>video games</v>
      </c>
      <c r="S1087" t="s">
        <v>8221</v>
      </c>
      <c r="T1087" s="16">
        <f t="shared" si="101"/>
        <v>42443.629340277781</v>
      </c>
      <c r="U1087" s="16">
        <f t="shared" si="100"/>
        <v>42413.671006944445</v>
      </c>
      <c r="V1087" s="17">
        <v>42413.671006944445</v>
      </c>
      <c r="W1087" s="18">
        <v>42413.671006944445</v>
      </c>
    </row>
    <row r="1088" spans="1:23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 s="9">
        <f t="shared" si="97"/>
        <v>7.5</v>
      </c>
      <c r="Q1088" t="str">
        <f t="shared" si="98"/>
        <v>games</v>
      </c>
      <c r="R1088" t="str">
        <f t="shared" si="99"/>
        <v>video games</v>
      </c>
      <c r="S1088" t="s">
        <v>8221</v>
      </c>
      <c r="T1088" s="16">
        <f t="shared" si="101"/>
        <v>41875.866793981484</v>
      </c>
      <c r="U1088" s="16">
        <f t="shared" si="100"/>
        <v>41845.866793981484</v>
      </c>
      <c r="V1088" s="17">
        <v>41845.866793981484</v>
      </c>
      <c r="W1088" s="18">
        <v>41845.866793981484</v>
      </c>
    </row>
    <row r="1089" spans="1:23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9">
        <f t="shared" si="97"/>
        <v>0</v>
      </c>
      <c r="Q1089" t="str">
        <f t="shared" si="98"/>
        <v>games</v>
      </c>
      <c r="R1089" t="str">
        <f t="shared" si="99"/>
        <v>video games</v>
      </c>
      <c r="S1089" t="s">
        <v>8221</v>
      </c>
      <c r="T1089" s="16">
        <f t="shared" si="101"/>
        <v>41805.713969907411</v>
      </c>
      <c r="U1089" s="16">
        <f t="shared" si="100"/>
        <v>41775.713969907411</v>
      </c>
      <c r="V1089" s="17">
        <v>41775.713969907411</v>
      </c>
      <c r="W1089" s="18">
        <v>41775.713969907411</v>
      </c>
    </row>
    <row r="1090" spans="1:23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 s="9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t="s">
        <v>8221</v>
      </c>
      <c r="T1090" s="16">
        <f t="shared" si="101"/>
        <v>41753.799386574072</v>
      </c>
      <c r="U1090" s="16">
        <f t="shared" si="100"/>
        <v>41723.799386574072</v>
      </c>
      <c r="V1090" s="17">
        <v>41723.799386574072</v>
      </c>
      <c r="W1090" s="18">
        <v>41723.799386574072</v>
      </c>
    </row>
    <row r="1091" spans="1:23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</f>
        <v>7.8266666666666665E-2</v>
      </c>
      <c r="P1091" s="9">
        <f t="shared" ref="P1091:P1154" si="103">IF(ISERROR(E1091/L1091),0,(E1091/L1091))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t="s">
        <v>8221</v>
      </c>
      <c r="T1091" s="16">
        <f t="shared" si="101"/>
        <v>42181.189525462964</v>
      </c>
      <c r="U1091" s="16">
        <f t="shared" ref="U1091:U1154" si="106">(((J1091/60)/60)/24)+DATE(1970,1,1)</f>
        <v>42151.189525462964</v>
      </c>
      <c r="V1091" s="17">
        <v>42151.189525462964</v>
      </c>
      <c r="W1091" s="18">
        <v>42151.189525462964</v>
      </c>
    </row>
    <row r="1092" spans="1:23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 s="9">
        <f t="shared" si="103"/>
        <v>5</v>
      </c>
      <c r="Q1092" t="str">
        <f t="shared" si="104"/>
        <v>games</v>
      </c>
      <c r="R1092" t="str">
        <f t="shared" si="105"/>
        <v>video games</v>
      </c>
      <c r="S1092" t="s">
        <v>8221</v>
      </c>
      <c r="T1092" s="16">
        <f t="shared" ref="T1092:T1155" si="107">(((I1092/60)/60)/24)+DATE(1970,1,1)</f>
        <v>42153.185798611114</v>
      </c>
      <c r="U1092" s="16">
        <f t="shared" si="106"/>
        <v>42123.185798611114</v>
      </c>
      <c r="V1092" s="17">
        <v>42123.185798611114</v>
      </c>
      <c r="W1092" s="18">
        <v>42123.185798611114</v>
      </c>
    </row>
    <row r="1093" spans="1:23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 s="9">
        <f t="shared" si="103"/>
        <v>12.5</v>
      </c>
      <c r="Q1093" t="str">
        <f t="shared" si="104"/>
        <v>games</v>
      </c>
      <c r="R1093" t="str">
        <f t="shared" si="105"/>
        <v>video games</v>
      </c>
      <c r="S1093" t="s">
        <v>8221</v>
      </c>
      <c r="T1093" s="16">
        <f t="shared" si="107"/>
        <v>42470.778611111105</v>
      </c>
      <c r="U1093" s="16">
        <f t="shared" si="106"/>
        <v>42440.820277777777</v>
      </c>
      <c r="V1093" s="17">
        <v>42440.820277777777</v>
      </c>
      <c r="W1093" s="18">
        <v>42440.820277777777</v>
      </c>
    </row>
    <row r="1094" spans="1:23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 s="9">
        <f t="shared" si="103"/>
        <v>3</v>
      </c>
      <c r="Q1094" t="str">
        <f t="shared" si="104"/>
        <v>games</v>
      </c>
      <c r="R1094" t="str">
        <f t="shared" si="105"/>
        <v>video games</v>
      </c>
      <c r="S1094" t="s">
        <v>8221</v>
      </c>
      <c r="T1094" s="16">
        <f t="shared" si="107"/>
        <v>41280.025902777779</v>
      </c>
      <c r="U1094" s="16">
        <f t="shared" si="106"/>
        <v>41250.025902777779</v>
      </c>
      <c r="V1094" s="17">
        <v>41250.025902777779</v>
      </c>
      <c r="W1094" s="18">
        <v>41250.025902777779</v>
      </c>
    </row>
    <row r="1095" spans="1:23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 s="9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t="s">
        <v>8221</v>
      </c>
      <c r="T1095" s="16">
        <f t="shared" si="107"/>
        <v>42411.973807870367</v>
      </c>
      <c r="U1095" s="16">
        <f t="shared" si="106"/>
        <v>42396.973807870367</v>
      </c>
      <c r="V1095" s="17">
        <v>42396.973807870367</v>
      </c>
      <c r="W1095" s="18">
        <v>42396.973807870367</v>
      </c>
    </row>
    <row r="1096" spans="1:23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 s="9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t="s">
        <v>8221</v>
      </c>
      <c r="T1096" s="16">
        <f t="shared" si="107"/>
        <v>40825.713344907403</v>
      </c>
      <c r="U1096" s="16">
        <f t="shared" si="106"/>
        <v>40795.713344907403</v>
      </c>
      <c r="V1096" s="17">
        <v>40795.713344907403</v>
      </c>
      <c r="W1096" s="18">
        <v>40795.713344907403</v>
      </c>
    </row>
    <row r="1097" spans="1:23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 s="9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t="s">
        <v>8221</v>
      </c>
      <c r="T1097" s="16">
        <f t="shared" si="107"/>
        <v>41516.537268518521</v>
      </c>
      <c r="U1097" s="16">
        <f t="shared" si="106"/>
        <v>41486.537268518521</v>
      </c>
      <c r="V1097" s="17">
        <v>41486.537268518521</v>
      </c>
      <c r="W1097" s="18">
        <v>41486.537268518521</v>
      </c>
    </row>
    <row r="1098" spans="1:23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 s="9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t="s">
        <v>8221</v>
      </c>
      <c r="T1098" s="16">
        <f t="shared" si="107"/>
        <v>41916.145833333336</v>
      </c>
      <c r="U1098" s="16">
        <f t="shared" si="106"/>
        <v>41885.51798611111</v>
      </c>
      <c r="V1098" s="17">
        <v>41885.51798611111</v>
      </c>
      <c r="W1098" s="18">
        <v>41885.51798611111</v>
      </c>
    </row>
    <row r="1099" spans="1:23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 s="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t="s">
        <v>8221</v>
      </c>
      <c r="T1099" s="16">
        <f t="shared" si="107"/>
        <v>41700.792557870373</v>
      </c>
      <c r="U1099" s="16">
        <f t="shared" si="106"/>
        <v>41660.792557870373</v>
      </c>
      <c r="V1099" s="17">
        <v>41660.792557870373</v>
      </c>
      <c r="W1099" s="18">
        <v>41660.792557870373</v>
      </c>
    </row>
    <row r="1100" spans="1:23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 s="9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t="s">
        <v>8221</v>
      </c>
      <c r="T1100" s="16">
        <f t="shared" si="107"/>
        <v>41742.762673611112</v>
      </c>
      <c r="U1100" s="16">
        <f t="shared" si="106"/>
        <v>41712.762673611112</v>
      </c>
      <c r="V1100" s="17">
        <v>41712.762673611112</v>
      </c>
      <c r="W1100" s="18">
        <v>41712.762673611112</v>
      </c>
    </row>
    <row r="1101" spans="1:23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 s="9">
        <f t="shared" si="103"/>
        <v>25</v>
      </c>
      <c r="Q1101" t="str">
        <f t="shared" si="104"/>
        <v>games</v>
      </c>
      <c r="R1101" t="str">
        <f t="shared" si="105"/>
        <v>video games</v>
      </c>
      <c r="S1101" t="s">
        <v>8221</v>
      </c>
      <c r="T1101" s="16">
        <f t="shared" si="107"/>
        <v>42137.836435185185</v>
      </c>
      <c r="U1101" s="16">
        <f t="shared" si="106"/>
        <v>42107.836435185185</v>
      </c>
      <c r="V1101" s="17">
        <v>42107.836435185185</v>
      </c>
      <c r="W1101" s="18">
        <v>42107.836435185185</v>
      </c>
    </row>
    <row r="1102" spans="1:23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 s="9">
        <f t="shared" si="103"/>
        <v>10</v>
      </c>
      <c r="Q1102" t="str">
        <f t="shared" si="104"/>
        <v>games</v>
      </c>
      <c r="R1102" t="str">
        <f t="shared" si="105"/>
        <v>video games</v>
      </c>
      <c r="S1102" t="s">
        <v>8221</v>
      </c>
      <c r="T1102" s="16">
        <f t="shared" si="107"/>
        <v>42414.110775462963</v>
      </c>
      <c r="U1102" s="16">
        <f t="shared" si="106"/>
        <v>42384.110775462963</v>
      </c>
      <c r="V1102" s="17">
        <v>42384.110775462963</v>
      </c>
      <c r="W1102" s="18">
        <v>42384.110775462963</v>
      </c>
    </row>
    <row r="1103" spans="1:23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 s="9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t="s">
        <v>8221</v>
      </c>
      <c r="T1103" s="16">
        <f t="shared" si="107"/>
        <v>42565.758333333331</v>
      </c>
      <c r="U1103" s="16">
        <f t="shared" si="106"/>
        <v>42538.77243055556</v>
      </c>
      <c r="V1103" s="17">
        <v>42538.77243055556</v>
      </c>
      <c r="W1103" s="18">
        <v>42538.77243055556</v>
      </c>
    </row>
    <row r="1104" spans="1:23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 s="9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t="s">
        <v>8221</v>
      </c>
      <c r="T1104" s="16">
        <f t="shared" si="107"/>
        <v>41617.249305555553</v>
      </c>
      <c r="U1104" s="16">
        <f t="shared" si="106"/>
        <v>41577.045428240745</v>
      </c>
      <c r="V1104" s="17">
        <v>41577.045428240745</v>
      </c>
      <c r="W1104" s="18">
        <v>41577.045428240745</v>
      </c>
    </row>
    <row r="1105" spans="1:23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 s="9">
        <f t="shared" si="103"/>
        <v>16.2</v>
      </c>
      <c r="Q1105" t="str">
        <f t="shared" si="104"/>
        <v>games</v>
      </c>
      <c r="R1105" t="str">
        <f t="shared" si="105"/>
        <v>video games</v>
      </c>
      <c r="S1105" t="s">
        <v>8221</v>
      </c>
      <c r="T1105" s="16">
        <f t="shared" si="107"/>
        <v>42539.22210648148</v>
      </c>
      <c r="U1105" s="16">
        <f t="shared" si="106"/>
        <v>42479.22210648148</v>
      </c>
      <c r="V1105" s="17">
        <v>42479.22210648148</v>
      </c>
      <c r="W1105" s="18">
        <v>42479.22210648148</v>
      </c>
    </row>
    <row r="1106" spans="1:23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 s="9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t="s">
        <v>8221</v>
      </c>
      <c r="T1106" s="16">
        <f t="shared" si="107"/>
        <v>41801.40996527778</v>
      </c>
      <c r="U1106" s="16">
        <f t="shared" si="106"/>
        <v>41771.40996527778</v>
      </c>
      <c r="V1106" s="17">
        <v>41771.40996527778</v>
      </c>
      <c r="W1106" s="18">
        <v>41771.40996527778</v>
      </c>
    </row>
    <row r="1107" spans="1:23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 s="9">
        <f t="shared" si="103"/>
        <v>71.55</v>
      </c>
      <c r="Q1107" t="str">
        <f t="shared" si="104"/>
        <v>games</v>
      </c>
      <c r="R1107" t="str">
        <f t="shared" si="105"/>
        <v>video games</v>
      </c>
      <c r="S1107" t="s">
        <v>8221</v>
      </c>
      <c r="T1107" s="16">
        <f t="shared" si="107"/>
        <v>41722.0940625</v>
      </c>
      <c r="U1107" s="16">
        <f t="shared" si="106"/>
        <v>41692.135729166665</v>
      </c>
      <c r="V1107" s="17">
        <v>41692.135729166665</v>
      </c>
      <c r="W1107" s="18">
        <v>41692.135729166665</v>
      </c>
    </row>
    <row r="1108" spans="1:23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 s="9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t="s">
        <v>8221</v>
      </c>
      <c r="T1108" s="16">
        <f t="shared" si="107"/>
        <v>41003.698784722219</v>
      </c>
      <c r="U1108" s="16">
        <f t="shared" si="106"/>
        <v>40973.740451388891</v>
      </c>
      <c r="V1108" s="17">
        <v>40973.740451388891</v>
      </c>
      <c r="W1108" s="18">
        <v>40973.740451388891</v>
      </c>
    </row>
    <row r="1109" spans="1:23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9">
        <f t="shared" si="103"/>
        <v>0</v>
      </c>
      <c r="Q1109" t="str">
        <f t="shared" si="104"/>
        <v>games</v>
      </c>
      <c r="R1109" t="str">
        <f t="shared" si="105"/>
        <v>video games</v>
      </c>
      <c r="S1109" t="s">
        <v>8221</v>
      </c>
      <c r="T1109" s="16">
        <f t="shared" si="107"/>
        <v>41843.861388888887</v>
      </c>
      <c r="U1109" s="16">
        <f t="shared" si="106"/>
        <v>41813.861388888887</v>
      </c>
      <c r="V1109" s="17">
        <v>41813.861388888887</v>
      </c>
      <c r="W1109" s="18">
        <v>41813.861388888887</v>
      </c>
    </row>
    <row r="1110" spans="1:23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 s="9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t="s">
        <v>8221</v>
      </c>
      <c r="T1110" s="16">
        <f t="shared" si="107"/>
        <v>41012.595312500001</v>
      </c>
      <c r="U1110" s="16">
        <f t="shared" si="106"/>
        <v>40952.636979166666</v>
      </c>
      <c r="V1110" s="17">
        <v>40952.636979166666</v>
      </c>
      <c r="W1110" s="18">
        <v>40952.636979166666</v>
      </c>
    </row>
    <row r="1111" spans="1:23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 s="9">
        <f t="shared" si="103"/>
        <v>15</v>
      </c>
      <c r="Q1111" t="str">
        <f t="shared" si="104"/>
        <v>games</v>
      </c>
      <c r="R1111" t="str">
        <f t="shared" si="105"/>
        <v>video games</v>
      </c>
      <c r="S1111" t="s">
        <v>8221</v>
      </c>
      <c r="T1111" s="16">
        <f t="shared" si="107"/>
        <v>42692.793865740736</v>
      </c>
      <c r="U1111" s="16">
        <f t="shared" si="106"/>
        <v>42662.752199074079</v>
      </c>
      <c r="V1111" s="17">
        <v>42662.752199074079</v>
      </c>
      <c r="W1111" s="18">
        <v>42662.752199074079</v>
      </c>
    </row>
    <row r="1112" spans="1:23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 s="9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t="s">
        <v>8221</v>
      </c>
      <c r="T1112" s="16">
        <f t="shared" si="107"/>
        <v>41250.933124999996</v>
      </c>
      <c r="U1112" s="16">
        <f t="shared" si="106"/>
        <v>41220.933124999996</v>
      </c>
      <c r="V1112" s="17">
        <v>41220.933124999996</v>
      </c>
      <c r="W1112" s="18">
        <v>41220.933124999996</v>
      </c>
    </row>
    <row r="1113" spans="1:23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 s="9">
        <f t="shared" si="103"/>
        <v>1</v>
      </c>
      <c r="Q1113" t="str">
        <f t="shared" si="104"/>
        <v>games</v>
      </c>
      <c r="R1113" t="str">
        <f t="shared" si="105"/>
        <v>video games</v>
      </c>
      <c r="S1113" t="s">
        <v>8221</v>
      </c>
      <c r="T1113" s="16">
        <f t="shared" si="107"/>
        <v>42377.203587962969</v>
      </c>
      <c r="U1113" s="16">
        <f t="shared" si="106"/>
        <v>42347.203587962969</v>
      </c>
      <c r="V1113" s="17">
        <v>42347.203587962969</v>
      </c>
      <c r="W1113" s="18">
        <v>42347.203587962969</v>
      </c>
    </row>
    <row r="1114" spans="1:23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 s="9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t="s">
        <v>8221</v>
      </c>
      <c r="T1114" s="16">
        <f t="shared" si="107"/>
        <v>42023.354166666672</v>
      </c>
      <c r="U1114" s="16">
        <f t="shared" si="106"/>
        <v>41963.759386574078</v>
      </c>
      <c r="V1114" s="17">
        <v>41963.759386574078</v>
      </c>
      <c r="W1114" s="18">
        <v>41963.759386574078</v>
      </c>
    </row>
    <row r="1115" spans="1:23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 s="9">
        <f t="shared" si="103"/>
        <v>5</v>
      </c>
      <c r="Q1115" t="str">
        <f t="shared" si="104"/>
        <v>games</v>
      </c>
      <c r="R1115" t="str">
        <f t="shared" si="105"/>
        <v>video games</v>
      </c>
      <c r="S1115" t="s">
        <v>8221</v>
      </c>
      <c r="T1115" s="16">
        <f t="shared" si="107"/>
        <v>41865.977083333331</v>
      </c>
      <c r="U1115" s="16">
        <f t="shared" si="106"/>
        <v>41835.977083333331</v>
      </c>
      <c r="V1115" s="17">
        <v>41835.977083333331</v>
      </c>
      <c r="W1115" s="18">
        <v>41835.977083333331</v>
      </c>
    </row>
    <row r="1116" spans="1:23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 s="9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t="s">
        <v>8221</v>
      </c>
      <c r="T1116" s="16">
        <f t="shared" si="107"/>
        <v>41556.345914351856</v>
      </c>
      <c r="U1116" s="16">
        <f t="shared" si="106"/>
        <v>41526.345914351856</v>
      </c>
      <c r="V1116" s="17">
        <v>41526.345914351856</v>
      </c>
      <c r="W1116" s="18">
        <v>41526.345914351856</v>
      </c>
    </row>
    <row r="1117" spans="1:23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 s="9">
        <f t="shared" si="103"/>
        <v>13.25</v>
      </c>
      <c r="Q1117" t="str">
        <f t="shared" si="104"/>
        <v>games</v>
      </c>
      <c r="R1117" t="str">
        <f t="shared" si="105"/>
        <v>video games</v>
      </c>
      <c r="S1117" t="s">
        <v>8221</v>
      </c>
      <c r="T1117" s="16">
        <f t="shared" si="107"/>
        <v>42459.653877314813</v>
      </c>
      <c r="U1117" s="16">
        <f t="shared" si="106"/>
        <v>42429.695543981477</v>
      </c>
      <c r="V1117" s="17">
        <v>42429.695543981477</v>
      </c>
      <c r="W1117" s="18">
        <v>42429.695543981477</v>
      </c>
    </row>
    <row r="1118" spans="1:23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 s="9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t="s">
        <v>8221</v>
      </c>
      <c r="T1118" s="16">
        <f t="shared" si="107"/>
        <v>41069.847314814811</v>
      </c>
      <c r="U1118" s="16">
        <f t="shared" si="106"/>
        <v>41009.847314814811</v>
      </c>
      <c r="V1118" s="17">
        <v>41009.847314814811</v>
      </c>
      <c r="W1118" s="18">
        <v>41009.847314814811</v>
      </c>
    </row>
    <row r="1119" spans="1:23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 s="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t="s">
        <v>8221</v>
      </c>
      <c r="T1119" s="16">
        <f t="shared" si="107"/>
        <v>42363.598530092597</v>
      </c>
      <c r="U1119" s="16">
        <f t="shared" si="106"/>
        <v>42333.598530092597</v>
      </c>
      <c r="V1119" s="17">
        <v>42333.598530092597</v>
      </c>
      <c r="W1119" s="18">
        <v>42333.598530092597</v>
      </c>
    </row>
    <row r="1120" spans="1:23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 s="9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t="s">
        <v>8221</v>
      </c>
      <c r="T1120" s="16">
        <f t="shared" si="107"/>
        <v>41734.124756944446</v>
      </c>
      <c r="U1120" s="16">
        <f t="shared" si="106"/>
        <v>41704.16642361111</v>
      </c>
      <c r="V1120" s="17">
        <v>41704.16642361111</v>
      </c>
      <c r="W1120" s="18">
        <v>41704.16642361111</v>
      </c>
    </row>
    <row r="1121" spans="1:23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 s="9">
        <f t="shared" si="103"/>
        <v>5</v>
      </c>
      <c r="Q1121" t="str">
        <f t="shared" si="104"/>
        <v>games</v>
      </c>
      <c r="R1121" t="str">
        <f t="shared" si="105"/>
        <v>video games</v>
      </c>
      <c r="S1121" t="s">
        <v>8221</v>
      </c>
      <c r="T1121" s="16">
        <f t="shared" si="107"/>
        <v>41735.792407407411</v>
      </c>
      <c r="U1121" s="16">
        <f t="shared" si="106"/>
        <v>41722.792407407411</v>
      </c>
      <c r="V1121" s="17">
        <v>41722.792407407411</v>
      </c>
      <c r="W1121" s="18">
        <v>41722.792407407411</v>
      </c>
    </row>
    <row r="1122" spans="1:23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9">
        <f t="shared" si="103"/>
        <v>0</v>
      </c>
      <c r="Q1122" t="str">
        <f t="shared" si="104"/>
        <v>games</v>
      </c>
      <c r="R1122" t="str">
        <f t="shared" si="105"/>
        <v>video games</v>
      </c>
      <c r="S1122" t="s">
        <v>8221</v>
      </c>
      <c r="T1122" s="16">
        <f t="shared" si="107"/>
        <v>40844.872685185182</v>
      </c>
      <c r="U1122" s="16">
        <f t="shared" si="106"/>
        <v>40799.872685185182</v>
      </c>
      <c r="V1122" s="17">
        <v>40799.872685185182</v>
      </c>
      <c r="W1122" s="18">
        <v>40799.872685185182</v>
      </c>
    </row>
    <row r="1123" spans="1:23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 s="9">
        <f t="shared" si="103"/>
        <v>5.8</v>
      </c>
      <c r="Q1123" t="str">
        <f t="shared" si="104"/>
        <v>games</v>
      </c>
      <c r="R1123" t="str">
        <f t="shared" si="105"/>
        <v>video games</v>
      </c>
      <c r="S1123" t="s">
        <v>8221</v>
      </c>
      <c r="T1123" s="16">
        <f t="shared" si="107"/>
        <v>42442.892546296294</v>
      </c>
      <c r="U1123" s="16">
        <f t="shared" si="106"/>
        <v>42412.934212962966</v>
      </c>
      <c r="V1123" s="17">
        <v>42412.934212962966</v>
      </c>
      <c r="W1123" s="18">
        <v>42412.934212962966</v>
      </c>
    </row>
    <row r="1124" spans="1:23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9">
        <f t="shared" si="103"/>
        <v>0</v>
      </c>
      <c r="Q1124" t="str">
        <f t="shared" si="104"/>
        <v>games</v>
      </c>
      <c r="R1124" t="str">
        <f t="shared" si="105"/>
        <v>video games</v>
      </c>
      <c r="S1124" t="s">
        <v>8221</v>
      </c>
      <c r="T1124" s="16">
        <f t="shared" si="107"/>
        <v>41424.703993055555</v>
      </c>
      <c r="U1124" s="16">
        <f t="shared" si="106"/>
        <v>41410.703993055555</v>
      </c>
      <c r="V1124" s="17">
        <v>41410.703993055555</v>
      </c>
      <c r="W1124" s="18">
        <v>41410.703993055555</v>
      </c>
    </row>
    <row r="1125" spans="1:23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 s="9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t="s">
        <v>8221</v>
      </c>
      <c r="T1125" s="16">
        <f t="shared" si="107"/>
        <v>41748.5237037037</v>
      </c>
      <c r="U1125" s="16">
        <f t="shared" si="106"/>
        <v>41718.5237037037</v>
      </c>
      <c r="V1125" s="17">
        <v>41718.5237037037</v>
      </c>
      <c r="W1125" s="18">
        <v>41718.5237037037</v>
      </c>
    </row>
    <row r="1126" spans="1:23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 s="9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t="s">
        <v>8221</v>
      </c>
      <c r="T1126" s="16">
        <f t="shared" si="107"/>
        <v>42124.667256944449</v>
      </c>
      <c r="U1126" s="16">
        <f t="shared" si="106"/>
        <v>42094.667256944449</v>
      </c>
      <c r="V1126" s="17">
        <v>42094.667256944449</v>
      </c>
      <c r="W1126" s="18">
        <v>42094.667256944449</v>
      </c>
    </row>
    <row r="1127" spans="1:23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9">
        <f t="shared" si="103"/>
        <v>0</v>
      </c>
      <c r="Q1127" t="str">
        <f t="shared" si="104"/>
        <v>games</v>
      </c>
      <c r="R1127" t="str">
        <f t="shared" si="105"/>
        <v>mobile games</v>
      </c>
      <c r="S1127" t="s">
        <v>8221</v>
      </c>
      <c r="T1127" s="16">
        <f t="shared" si="107"/>
        <v>42272.624189814815</v>
      </c>
      <c r="U1127" s="16">
        <f t="shared" si="106"/>
        <v>42212.624189814815</v>
      </c>
      <c r="V1127" s="17">
        <v>42212.624189814815</v>
      </c>
      <c r="W1127" s="18">
        <v>42212.624189814815</v>
      </c>
    </row>
    <row r="1128" spans="1:23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 s="9">
        <f t="shared" si="103"/>
        <v>5</v>
      </c>
      <c r="Q1128" t="str">
        <f t="shared" si="104"/>
        <v>games</v>
      </c>
      <c r="R1128" t="str">
        <f t="shared" si="105"/>
        <v>mobile games</v>
      </c>
      <c r="S1128" t="s">
        <v>8221</v>
      </c>
      <c r="T1128" s="16">
        <f t="shared" si="107"/>
        <v>42565.327476851846</v>
      </c>
      <c r="U1128" s="16">
        <f t="shared" si="106"/>
        <v>42535.327476851846</v>
      </c>
      <c r="V1128" s="17">
        <v>42535.327476851846</v>
      </c>
      <c r="W1128" s="18">
        <v>42535.327476851846</v>
      </c>
    </row>
    <row r="1129" spans="1:23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 s="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t="s">
        <v>8221</v>
      </c>
      <c r="T1129" s="16">
        <f t="shared" si="107"/>
        <v>41957.895833333328</v>
      </c>
      <c r="U1129" s="16">
        <f t="shared" si="106"/>
        <v>41926.854166666664</v>
      </c>
      <c r="V1129" s="17">
        <v>41926.854166666664</v>
      </c>
      <c r="W1129" s="18">
        <v>41926.854166666664</v>
      </c>
    </row>
    <row r="1130" spans="1:23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 s="9">
        <f t="shared" si="103"/>
        <v>1</v>
      </c>
      <c r="Q1130" t="str">
        <f t="shared" si="104"/>
        <v>games</v>
      </c>
      <c r="R1130" t="str">
        <f t="shared" si="105"/>
        <v>mobile games</v>
      </c>
      <c r="S1130" t="s">
        <v>8221</v>
      </c>
      <c r="T1130" s="16">
        <f t="shared" si="107"/>
        <v>41858.649502314816</v>
      </c>
      <c r="U1130" s="16">
        <f t="shared" si="106"/>
        <v>41828.649502314816</v>
      </c>
      <c r="V1130" s="17">
        <v>41828.649502314816</v>
      </c>
      <c r="W1130" s="18">
        <v>41828.649502314816</v>
      </c>
    </row>
    <row r="1131" spans="1:23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 s="9">
        <f t="shared" si="103"/>
        <v>10.5</v>
      </c>
      <c r="Q1131" t="str">
        <f t="shared" si="104"/>
        <v>games</v>
      </c>
      <c r="R1131" t="str">
        <f t="shared" si="105"/>
        <v>mobile games</v>
      </c>
      <c r="S1131" t="s">
        <v>8221</v>
      </c>
      <c r="T1131" s="16">
        <f t="shared" si="107"/>
        <v>42526.264965277776</v>
      </c>
      <c r="U1131" s="16">
        <f t="shared" si="106"/>
        <v>42496.264965277776</v>
      </c>
      <c r="V1131" s="17">
        <v>42496.264965277776</v>
      </c>
      <c r="W1131" s="18">
        <v>42496.264965277776</v>
      </c>
    </row>
    <row r="1132" spans="1:23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 s="9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t="s">
        <v>8221</v>
      </c>
      <c r="T1132" s="16">
        <f t="shared" si="107"/>
        <v>41969.038194444445</v>
      </c>
      <c r="U1132" s="16">
        <f t="shared" si="106"/>
        <v>41908.996527777781</v>
      </c>
      <c r="V1132" s="17">
        <v>41908.996527777781</v>
      </c>
      <c r="W1132" s="18">
        <v>41908.996527777781</v>
      </c>
    </row>
    <row r="1133" spans="1:23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9">
        <f t="shared" si="103"/>
        <v>0</v>
      </c>
      <c r="Q1133" t="str">
        <f t="shared" si="104"/>
        <v>games</v>
      </c>
      <c r="R1133" t="str">
        <f t="shared" si="105"/>
        <v>mobile games</v>
      </c>
      <c r="S1133" t="s">
        <v>8221</v>
      </c>
      <c r="T1133" s="16">
        <f t="shared" si="107"/>
        <v>42362.908194444448</v>
      </c>
      <c r="U1133" s="16">
        <f t="shared" si="106"/>
        <v>42332.908194444448</v>
      </c>
      <c r="V1133" s="17">
        <v>42332.908194444448</v>
      </c>
      <c r="W1133" s="18">
        <v>42332.908194444448</v>
      </c>
    </row>
    <row r="1134" spans="1:23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 s="9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t="s">
        <v>8221</v>
      </c>
      <c r="T1134" s="16">
        <f t="shared" si="107"/>
        <v>42736.115405092598</v>
      </c>
      <c r="U1134" s="16">
        <f t="shared" si="106"/>
        <v>42706.115405092598</v>
      </c>
      <c r="V1134" s="17">
        <v>42706.115405092598</v>
      </c>
      <c r="W1134" s="18">
        <v>42706.115405092598</v>
      </c>
    </row>
    <row r="1135" spans="1:23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 s="9">
        <f t="shared" si="103"/>
        <v>20</v>
      </c>
      <c r="Q1135" t="str">
        <f t="shared" si="104"/>
        <v>games</v>
      </c>
      <c r="R1135" t="str">
        <f t="shared" si="105"/>
        <v>mobile games</v>
      </c>
      <c r="S1135" t="s">
        <v>8221</v>
      </c>
      <c r="T1135" s="16">
        <f t="shared" si="107"/>
        <v>41851.407187500001</v>
      </c>
      <c r="U1135" s="16">
        <f t="shared" si="106"/>
        <v>41821.407187500001</v>
      </c>
      <c r="V1135" s="17">
        <v>41821.407187500001</v>
      </c>
      <c r="W1135" s="18">
        <v>41821.407187500001</v>
      </c>
    </row>
    <row r="1136" spans="1:23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 s="9">
        <f t="shared" si="103"/>
        <v>1</v>
      </c>
      <c r="Q1136" t="str">
        <f t="shared" si="104"/>
        <v>games</v>
      </c>
      <c r="R1136" t="str">
        <f t="shared" si="105"/>
        <v>mobile games</v>
      </c>
      <c r="S1136" t="s">
        <v>8221</v>
      </c>
      <c r="T1136" s="16">
        <f t="shared" si="107"/>
        <v>41972.189583333333</v>
      </c>
      <c r="U1136" s="16">
        <f t="shared" si="106"/>
        <v>41958.285046296296</v>
      </c>
      <c r="V1136" s="17">
        <v>41958.285046296296</v>
      </c>
      <c r="W1136" s="18">
        <v>41958.285046296296</v>
      </c>
    </row>
    <row r="1137" spans="1:23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9">
        <f t="shared" si="103"/>
        <v>50</v>
      </c>
      <c r="Q1137" t="str">
        <f t="shared" si="104"/>
        <v>games</v>
      </c>
      <c r="R1137" t="str">
        <f t="shared" si="105"/>
        <v>mobile games</v>
      </c>
      <c r="S1137" t="s">
        <v>8221</v>
      </c>
      <c r="T1137" s="16">
        <f t="shared" si="107"/>
        <v>42588.989513888882</v>
      </c>
      <c r="U1137" s="16">
        <f t="shared" si="106"/>
        <v>42558.989513888882</v>
      </c>
      <c r="V1137" s="17">
        <v>42558.989513888882</v>
      </c>
      <c r="W1137" s="18">
        <v>42558.989513888882</v>
      </c>
    </row>
    <row r="1138" spans="1:23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 s="9">
        <f t="shared" si="103"/>
        <v>45</v>
      </c>
      <c r="Q1138" t="str">
        <f t="shared" si="104"/>
        <v>games</v>
      </c>
      <c r="R1138" t="str">
        <f t="shared" si="105"/>
        <v>mobile games</v>
      </c>
      <c r="S1138" t="s">
        <v>8221</v>
      </c>
      <c r="T1138" s="16">
        <f t="shared" si="107"/>
        <v>42357.671631944439</v>
      </c>
      <c r="U1138" s="16">
        <f t="shared" si="106"/>
        <v>42327.671631944439</v>
      </c>
      <c r="V1138" s="17">
        <v>42327.671631944439</v>
      </c>
      <c r="W1138" s="18">
        <v>42327.671631944439</v>
      </c>
    </row>
    <row r="1139" spans="1:23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 s="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t="s">
        <v>8221</v>
      </c>
      <c r="T1139" s="16">
        <f t="shared" si="107"/>
        <v>42483.819687499999</v>
      </c>
      <c r="U1139" s="16">
        <f t="shared" si="106"/>
        <v>42453.819687499999</v>
      </c>
      <c r="V1139" s="17">
        <v>42453.819687499999</v>
      </c>
      <c r="W1139" s="18">
        <v>42453.819687499999</v>
      </c>
    </row>
    <row r="1140" spans="1:23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 s="9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t="s">
        <v>8221</v>
      </c>
      <c r="T1140" s="16">
        <f t="shared" si="107"/>
        <v>42756.9066087963</v>
      </c>
      <c r="U1140" s="16">
        <f t="shared" si="106"/>
        <v>42736.9066087963</v>
      </c>
      <c r="V1140" s="17">
        <v>42736.9066087963</v>
      </c>
      <c r="W1140" s="18">
        <v>42736.9066087963</v>
      </c>
    </row>
    <row r="1141" spans="1:23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 s="9">
        <f t="shared" si="103"/>
        <v>5</v>
      </c>
      <c r="Q1141" t="str">
        <f t="shared" si="104"/>
        <v>games</v>
      </c>
      <c r="R1141" t="str">
        <f t="shared" si="105"/>
        <v>mobile games</v>
      </c>
      <c r="S1141" t="s">
        <v>8221</v>
      </c>
      <c r="T1141" s="16">
        <f t="shared" si="107"/>
        <v>42005.347523148142</v>
      </c>
      <c r="U1141" s="16">
        <f t="shared" si="106"/>
        <v>41975.347523148142</v>
      </c>
      <c r="V1141" s="17">
        <v>41975.347523148142</v>
      </c>
      <c r="W1141" s="18">
        <v>41975.347523148142</v>
      </c>
    </row>
    <row r="1142" spans="1:23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9">
        <f t="shared" si="103"/>
        <v>0</v>
      </c>
      <c r="Q1142" t="str">
        <f t="shared" si="104"/>
        <v>games</v>
      </c>
      <c r="R1142" t="str">
        <f t="shared" si="105"/>
        <v>mobile games</v>
      </c>
      <c r="S1142" t="s">
        <v>8221</v>
      </c>
      <c r="T1142" s="16">
        <f t="shared" si="107"/>
        <v>42222.462048611109</v>
      </c>
      <c r="U1142" s="16">
        <f t="shared" si="106"/>
        <v>42192.462048611109</v>
      </c>
      <c r="V1142" s="17">
        <v>42192.462048611109</v>
      </c>
      <c r="W1142" s="18">
        <v>42192.462048611109</v>
      </c>
    </row>
    <row r="1143" spans="1:23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9">
        <f t="shared" si="103"/>
        <v>0</v>
      </c>
      <c r="Q1143" t="str">
        <f t="shared" si="104"/>
        <v>games</v>
      </c>
      <c r="R1143" t="str">
        <f t="shared" si="105"/>
        <v>mobile games</v>
      </c>
      <c r="S1143" t="s">
        <v>8221</v>
      </c>
      <c r="T1143" s="16">
        <f t="shared" si="107"/>
        <v>42194.699652777781</v>
      </c>
      <c r="U1143" s="16">
        <f t="shared" si="106"/>
        <v>42164.699652777781</v>
      </c>
      <c r="V1143" s="17">
        <v>42164.699652777781</v>
      </c>
      <c r="W1143" s="18">
        <v>42164.699652777781</v>
      </c>
    </row>
    <row r="1144" spans="1:23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9">
        <f t="shared" si="103"/>
        <v>0</v>
      </c>
      <c r="Q1144" t="str">
        <f t="shared" si="104"/>
        <v>games</v>
      </c>
      <c r="R1144" t="str">
        <f t="shared" si="105"/>
        <v>mobile games</v>
      </c>
      <c r="S1144" t="s">
        <v>8221</v>
      </c>
      <c r="T1144" s="16">
        <f t="shared" si="107"/>
        <v>42052.006099537044</v>
      </c>
      <c r="U1144" s="16">
        <f t="shared" si="106"/>
        <v>42022.006099537044</v>
      </c>
      <c r="V1144" s="17">
        <v>42022.006099537044</v>
      </c>
      <c r="W1144" s="18">
        <v>42022.006099537044</v>
      </c>
    </row>
    <row r="1145" spans="1:23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 s="9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t="s">
        <v>8221</v>
      </c>
      <c r="T1145" s="16">
        <f t="shared" si="107"/>
        <v>42355.19358796296</v>
      </c>
      <c r="U1145" s="16">
        <f t="shared" si="106"/>
        <v>42325.19358796296</v>
      </c>
      <c r="V1145" s="17">
        <v>42325.19358796296</v>
      </c>
      <c r="W1145" s="18">
        <v>42325.19358796296</v>
      </c>
    </row>
    <row r="1146" spans="1:23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9">
        <f t="shared" si="103"/>
        <v>0</v>
      </c>
      <c r="Q1146" t="str">
        <f t="shared" si="104"/>
        <v>food</v>
      </c>
      <c r="R1146" t="str">
        <f t="shared" si="105"/>
        <v>food trucks</v>
      </c>
      <c r="S1146" t="s">
        <v>8221</v>
      </c>
      <c r="T1146" s="16">
        <f t="shared" si="107"/>
        <v>42123.181944444441</v>
      </c>
      <c r="U1146" s="16">
        <f t="shared" si="106"/>
        <v>42093.181944444441</v>
      </c>
      <c r="V1146" s="17">
        <v>42093.181944444441</v>
      </c>
      <c r="W1146" s="18">
        <v>42093.181944444441</v>
      </c>
    </row>
    <row r="1147" spans="1:23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 s="9">
        <f t="shared" si="103"/>
        <v>100</v>
      </c>
      <c r="Q1147" t="str">
        <f t="shared" si="104"/>
        <v>food</v>
      </c>
      <c r="R1147" t="str">
        <f t="shared" si="105"/>
        <v>food trucks</v>
      </c>
      <c r="S1147" t="s">
        <v>8221</v>
      </c>
      <c r="T1147" s="16">
        <f t="shared" si="107"/>
        <v>41914.747592592597</v>
      </c>
      <c r="U1147" s="16">
        <f t="shared" si="106"/>
        <v>41854.747592592597</v>
      </c>
      <c r="V1147" s="17">
        <v>41854.747592592597</v>
      </c>
      <c r="W1147" s="18">
        <v>41854.747592592597</v>
      </c>
    </row>
    <row r="1148" spans="1:23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 s="9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t="s">
        <v>8221</v>
      </c>
      <c r="T1148" s="16">
        <f t="shared" si="107"/>
        <v>41761.9533912037</v>
      </c>
      <c r="U1148" s="16">
        <f t="shared" si="106"/>
        <v>41723.9533912037</v>
      </c>
      <c r="V1148" s="17">
        <v>41723.9533912037</v>
      </c>
      <c r="W1148" s="18">
        <v>41723.9533912037</v>
      </c>
    </row>
    <row r="1149" spans="1:23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9">
        <f t="shared" si="103"/>
        <v>0</v>
      </c>
      <c r="Q1149" t="str">
        <f t="shared" si="104"/>
        <v>food</v>
      </c>
      <c r="R1149" t="str">
        <f t="shared" si="105"/>
        <v>food trucks</v>
      </c>
      <c r="S1149" t="s">
        <v>8221</v>
      </c>
      <c r="T1149" s="16">
        <f t="shared" si="107"/>
        <v>41931.972025462965</v>
      </c>
      <c r="U1149" s="16">
        <f t="shared" si="106"/>
        <v>41871.972025462965</v>
      </c>
      <c r="V1149" s="17">
        <v>41871.972025462965</v>
      </c>
      <c r="W1149" s="18">
        <v>41871.972025462965</v>
      </c>
    </row>
    <row r="1150" spans="1:23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 s="9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t="s">
        <v>8221</v>
      </c>
      <c r="T1150" s="16">
        <f t="shared" si="107"/>
        <v>42705.212743055556</v>
      </c>
      <c r="U1150" s="16">
        <f t="shared" si="106"/>
        <v>42675.171076388884</v>
      </c>
      <c r="V1150" s="17">
        <v>42675.171076388884</v>
      </c>
      <c r="W1150" s="18">
        <v>42675.171076388884</v>
      </c>
    </row>
    <row r="1151" spans="1:23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 s="9">
        <f t="shared" si="103"/>
        <v>37.5</v>
      </c>
      <c r="Q1151" t="str">
        <f t="shared" si="104"/>
        <v>food</v>
      </c>
      <c r="R1151" t="str">
        <f t="shared" si="105"/>
        <v>food trucks</v>
      </c>
      <c r="S1151" t="s">
        <v>8221</v>
      </c>
      <c r="T1151" s="16">
        <f t="shared" si="107"/>
        <v>42537.71025462963</v>
      </c>
      <c r="U1151" s="16">
        <f t="shared" si="106"/>
        <v>42507.71025462963</v>
      </c>
      <c r="V1151" s="17">
        <v>42507.71025462963</v>
      </c>
      <c r="W1151" s="18">
        <v>42507.71025462963</v>
      </c>
    </row>
    <row r="1152" spans="1:23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 s="9">
        <f t="shared" si="103"/>
        <v>42</v>
      </c>
      <c r="Q1152" t="str">
        <f t="shared" si="104"/>
        <v>food</v>
      </c>
      <c r="R1152" t="str">
        <f t="shared" si="105"/>
        <v>food trucks</v>
      </c>
      <c r="S1152" t="s">
        <v>8221</v>
      </c>
      <c r="T1152" s="16">
        <f t="shared" si="107"/>
        <v>42377.954571759255</v>
      </c>
      <c r="U1152" s="16">
        <f t="shared" si="106"/>
        <v>42317.954571759255</v>
      </c>
      <c r="V1152" s="17">
        <v>42317.954571759255</v>
      </c>
      <c r="W1152" s="18">
        <v>42317.954571759255</v>
      </c>
    </row>
    <row r="1153" spans="1:23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9">
        <f t="shared" si="103"/>
        <v>0</v>
      </c>
      <c r="Q1153" t="str">
        <f t="shared" si="104"/>
        <v>food</v>
      </c>
      <c r="R1153" t="str">
        <f t="shared" si="105"/>
        <v>food trucks</v>
      </c>
      <c r="S1153" t="s">
        <v>8221</v>
      </c>
      <c r="T1153" s="16">
        <f t="shared" si="107"/>
        <v>42254.102581018517</v>
      </c>
      <c r="U1153" s="16">
        <f t="shared" si="106"/>
        <v>42224.102581018517</v>
      </c>
      <c r="V1153" s="17">
        <v>42224.102581018517</v>
      </c>
      <c r="W1153" s="18">
        <v>42224.102581018517</v>
      </c>
    </row>
    <row r="1154" spans="1:23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 s="9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t="s">
        <v>8221</v>
      </c>
      <c r="T1154" s="16">
        <f t="shared" si="107"/>
        <v>42139.709629629629</v>
      </c>
      <c r="U1154" s="16">
        <f t="shared" si="106"/>
        <v>42109.709629629629</v>
      </c>
      <c r="V1154" s="17">
        <v>42109.709629629629</v>
      </c>
      <c r="W1154" s="18">
        <v>42109.709629629629</v>
      </c>
    </row>
    <row r="1155" spans="1:23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</f>
        <v>6.2500000000000003E-3</v>
      </c>
      <c r="P1155" s="9">
        <f t="shared" ref="P1155:P1218" si="109">IF(ISERROR(E1155/L1155),0,(E1155/L1155))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t="s">
        <v>8221</v>
      </c>
      <c r="T1155" s="16">
        <f t="shared" si="107"/>
        <v>42173.714178240742</v>
      </c>
      <c r="U1155" s="16">
        <f t="shared" ref="U1155:U1218" si="112">(((J1155/60)/60)/24)+DATE(1970,1,1)</f>
        <v>42143.714178240742</v>
      </c>
      <c r="V1155" s="17">
        <v>42143.714178240742</v>
      </c>
      <c r="W1155" s="18">
        <v>42143.714178240742</v>
      </c>
    </row>
    <row r="1156" spans="1:23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 s="9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t="s">
        <v>8221</v>
      </c>
      <c r="T1156" s="16">
        <f t="shared" ref="T1156:T1219" si="113">(((I1156/60)/60)/24)+DATE(1970,1,1)</f>
        <v>42253.108865740738</v>
      </c>
      <c r="U1156" s="16">
        <f t="shared" si="112"/>
        <v>42223.108865740738</v>
      </c>
      <c r="V1156" s="17">
        <v>42223.108865740738</v>
      </c>
      <c r="W1156" s="18">
        <v>42223.108865740738</v>
      </c>
    </row>
    <row r="1157" spans="1:23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 s="9">
        <f t="shared" si="109"/>
        <v>23.5</v>
      </c>
      <c r="Q1157" t="str">
        <f t="shared" si="110"/>
        <v>food</v>
      </c>
      <c r="R1157" t="str">
        <f t="shared" si="111"/>
        <v>food trucks</v>
      </c>
      <c r="S1157" t="s">
        <v>8221</v>
      </c>
      <c r="T1157" s="16">
        <f t="shared" si="113"/>
        <v>41865.763981481483</v>
      </c>
      <c r="U1157" s="16">
        <f t="shared" si="112"/>
        <v>41835.763981481483</v>
      </c>
      <c r="V1157" s="17">
        <v>41835.763981481483</v>
      </c>
      <c r="W1157" s="18">
        <v>41835.763981481483</v>
      </c>
    </row>
    <row r="1158" spans="1:23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9">
        <f t="shared" si="109"/>
        <v>0</v>
      </c>
      <c r="Q1158" t="str">
        <f t="shared" si="110"/>
        <v>food</v>
      </c>
      <c r="R1158" t="str">
        <f t="shared" si="111"/>
        <v>food trucks</v>
      </c>
      <c r="S1158" t="s">
        <v>8221</v>
      </c>
      <c r="T1158" s="16">
        <f t="shared" si="113"/>
        <v>42059.07131944444</v>
      </c>
      <c r="U1158" s="16">
        <f t="shared" si="112"/>
        <v>42029.07131944444</v>
      </c>
      <c r="V1158" s="17">
        <v>42029.07131944444</v>
      </c>
      <c r="W1158" s="18">
        <v>42029.07131944444</v>
      </c>
    </row>
    <row r="1159" spans="1:23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 s="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t="s">
        <v>8221</v>
      </c>
      <c r="T1159" s="16">
        <f t="shared" si="113"/>
        <v>41978.669907407413</v>
      </c>
      <c r="U1159" s="16">
        <f t="shared" si="112"/>
        <v>41918.628240740742</v>
      </c>
      <c r="V1159" s="17">
        <v>41918.628240740742</v>
      </c>
      <c r="W1159" s="18">
        <v>41918.628240740742</v>
      </c>
    </row>
    <row r="1160" spans="1:23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 s="9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t="s">
        <v>8221</v>
      </c>
      <c r="T1160" s="16">
        <f t="shared" si="113"/>
        <v>41982.09175925926</v>
      </c>
      <c r="U1160" s="16">
        <f t="shared" si="112"/>
        <v>41952.09175925926</v>
      </c>
      <c r="V1160" s="17">
        <v>41952.09175925926</v>
      </c>
      <c r="W1160" s="18">
        <v>41952.09175925926</v>
      </c>
    </row>
    <row r="1161" spans="1:23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9">
        <f t="shared" si="109"/>
        <v>0</v>
      </c>
      <c r="Q1161" t="str">
        <f t="shared" si="110"/>
        <v>food</v>
      </c>
      <c r="R1161" t="str">
        <f t="shared" si="111"/>
        <v>food trucks</v>
      </c>
      <c r="S1161" t="s">
        <v>8221</v>
      </c>
      <c r="T1161" s="16">
        <f t="shared" si="113"/>
        <v>42185.65625</v>
      </c>
      <c r="U1161" s="16">
        <f t="shared" si="112"/>
        <v>42154.726446759261</v>
      </c>
      <c r="V1161" s="17">
        <v>42154.726446759261</v>
      </c>
      <c r="W1161" s="18">
        <v>42154.726446759261</v>
      </c>
    </row>
    <row r="1162" spans="1:23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 s="9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t="s">
        <v>8221</v>
      </c>
      <c r="T1162" s="16">
        <f t="shared" si="113"/>
        <v>42091.113263888896</v>
      </c>
      <c r="U1162" s="16">
        <f t="shared" si="112"/>
        <v>42061.154930555553</v>
      </c>
      <c r="V1162" s="17">
        <v>42061.154930555553</v>
      </c>
      <c r="W1162" s="18">
        <v>42061.154930555553</v>
      </c>
    </row>
    <row r="1163" spans="1:23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9">
        <f t="shared" si="109"/>
        <v>0</v>
      </c>
      <c r="Q1163" t="str">
        <f t="shared" si="110"/>
        <v>food</v>
      </c>
      <c r="R1163" t="str">
        <f t="shared" si="111"/>
        <v>food trucks</v>
      </c>
      <c r="S1163" t="s">
        <v>8221</v>
      </c>
      <c r="T1163" s="16">
        <f t="shared" si="113"/>
        <v>42143.629502314812</v>
      </c>
      <c r="U1163" s="16">
        <f t="shared" si="112"/>
        <v>42122.629502314812</v>
      </c>
      <c r="V1163" s="17">
        <v>42122.629502314812</v>
      </c>
      <c r="W1163" s="18">
        <v>42122.629502314812</v>
      </c>
    </row>
    <row r="1164" spans="1:23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 s="9">
        <f t="shared" si="109"/>
        <v>17.5</v>
      </c>
      <c r="Q1164" t="str">
        <f t="shared" si="110"/>
        <v>food</v>
      </c>
      <c r="R1164" t="str">
        <f t="shared" si="111"/>
        <v>food trucks</v>
      </c>
      <c r="S1164" t="s">
        <v>8221</v>
      </c>
      <c r="T1164" s="16">
        <f t="shared" si="113"/>
        <v>41907.683611111112</v>
      </c>
      <c r="U1164" s="16">
        <f t="shared" si="112"/>
        <v>41876.683611111112</v>
      </c>
      <c r="V1164" s="17">
        <v>41876.683611111112</v>
      </c>
      <c r="W1164" s="18">
        <v>41876.683611111112</v>
      </c>
    </row>
    <row r="1165" spans="1:23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9">
        <f t="shared" si="109"/>
        <v>0</v>
      </c>
      <c r="Q1165" t="str">
        <f t="shared" si="110"/>
        <v>food</v>
      </c>
      <c r="R1165" t="str">
        <f t="shared" si="111"/>
        <v>food trucks</v>
      </c>
      <c r="S1165" t="s">
        <v>8221</v>
      </c>
      <c r="T1165" s="16">
        <f t="shared" si="113"/>
        <v>41860.723611111112</v>
      </c>
      <c r="U1165" s="16">
        <f t="shared" si="112"/>
        <v>41830.723611111112</v>
      </c>
      <c r="V1165" s="17">
        <v>41830.723611111112</v>
      </c>
      <c r="W1165" s="18">
        <v>41830.723611111112</v>
      </c>
    </row>
    <row r="1166" spans="1:23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9">
        <f t="shared" si="109"/>
        <v>0</v>
      </c>
      <c r="Q1166" t="str">
        <f t="shared" si="110"/>
        <v>food</v>
      </c>
      <c r="R1166" t="str">
        <f t="shared" si="111"/>
        <v>food trucks</v>
      </c>
      <c r="S1166" t="s">
        <v>8221</v>
      </c>
      <c r="T1166" s="16">
        <f t="shared" si="113"/>
        <v>42539.724328703705</v>
      </c>
      <c r="U1166" s="16">
        <f t="shared" si="112"/>
        <v>42509.724328703705</v>
      </c>
      <c r="V1166" s="17">
        <v>42509.724328703705</v>
      </c>
      <c r="W1166" s="18">
        <v>42509.724328703705</v>
      </c>
    </row>
    <row r="1167" spans="1:23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 s="9">
        <f t="shared" si="109"/>
        <v>82.82</v>
      </c>
      <c r="Q1167" t="str">
        <f t="shared" si="110"/>
        <v>food</v>
      </c>
      <c r="R1167" t="str">
        <f t="shared" si="111"/>
        <v>food trucks</v>
      </c>
      <c r="S1167" t="s">
        <v>8221</v>
      </c>
      <c r="T1167" s="16">
        <f t="shared" si="113"/>
        <v>41826.214467592588</v>
      </c>
      <c r="U1167" s="16">
        <f t="shared" si="112"/>
        <v>41792.214467592588</v>
      </c>
      <c r="V1167" s="17">
        <v>41792.214467592588</v>
      </c>
      <c r="W1167" s="18">
        <v>41792.214467592588</v>
      </c>
    </row>
    <row r="1168" spans="1:23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 s="9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t="s">
        <v>8221</v>
      </c>
      <c r="T1168" s="16">
        <f t="shared" si="113"/>
        <v>42181.166666666672</v>
      </c>
      <c r="U1168" s="16">
        <f t="shared" si="112"/>
        <v>42150.485439814816</v>
      </c>
      <c r="V1168" s="17">
        <v>42150.485439814816</v>
      </c>
      <c r="W1168" s="18">
        <v>42150.485439814816</v>
      </c>
    </row>
    <row r="1169" spans="1:23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 s="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t="s">
        <v>8221</v>
      </c>
      <c r="T1169" s="16">
        <f t="shared" si="113"/>
        <v>41894.734895833331</v>
      </c>
      <c r="U1169" s="16">
        <f t="shared" si="112"/>
        <v>41863.734895833331</v>
      </c>
      <c r="V1169" s="17">
        <v>41863.734895833331</v>
      </c>
      <c r="W1169" s="18">
        <v>41863.734895833331</v>
      </c>
    </row>
    <row r="1170" spans="1:23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 s="9">
        <f t="shared" si="109"/>
        <v>340</v>
      </c>
      <c r="Q1170" t="str">
        <f t="shared" si="110"/>
        <v>food</v>
      </c>
      <c r="R1170" t="str">
        <f t="shared" si="111"/>
        <v>food trucks</v>
      </c>
      <c r="S1170" t="s">
        <v>8221</v>
      </c>
      <c r="T1170" s="16">
        <f t="shared" si="113"/>
        <v>42635.053993055553</v>
      </c>
      <c r="U1170" s="16">
        <f t="shared" si="112"/>
        <v>42605.053993055553</v>
      </c>
      <c r="V1170" s="17">
        <v>42605.053993055553</v>
      </c>
      <c r="W1170" s="18">
        <v>42605.053993055553</v>
      </c>
    </row>
    <row r="1171" spans="1:23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 s="9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t="s">
        <v>8221</v>
      </c>
      <c r="T1171" s="16">
        <f t="shared" si="113"/>
        <v>42057.353738425925</v>
      </c>
      <c r="U1171" s="16">
        <f t="shared" si="112"/>
        <v>42027.353738425925</v>
      </c>
      <c r="V1171" s="17">
        <v>42027.353738425925</v>
      </c>
      <c r="W1171" s="18">
        <v>42027.353738425925</v>
      </c>
    </row>
    <row r="1172" spans="1:23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 s="9">
        <f t="shared" si="109"/>
        <v>50</v>
      </c>
      <c r="Q1172" t="str">
        <f t="shared" si="110"/>
        <v>food</v>
      </c>
      <c r="R1172" t="str">
        <f t="shared" si="111"/>
        <v>food trucks</v>
      </c>
      <c r="S1172" t="s">
        <v>8221</v>
      </c>
      <c r="T1172" s="16">
        <f t="shared" si="113"/>
        <v>42154.893182870372</v>
      </c>
      <c r="U1172" s="16">
        <f t="shared" si="112"/>
        <v>42124.893182870372</v>
      </c>
      <c r="V1172" s="17">
        <v>42124.893182870372</v>
      </c>
      <c r="W1172" s="18">
        <v>42124.893182870372</v>
      </c>
    </row>
    <row r="1173" spans="1:23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 s="9">
        <f t="shared" si="109"/>
        <v>25</v>
      </c>
      <c r="Q1173" t="str">
        <f t="shared" si="110"/>
        <v>food</v>
      </c>
      <c r="R1173" t="str">
        <f t="shared" si="111"/>
        <v>food trucks</v>
      </c>
      <c r="S1173" t="s">
        <v>8221</v>
      </c>
      <c r="T1173" s="16">
        <f t="shared" si="113"/>
        <v>41956.846377314811</v>
      </c>
      <c r="U1173" s="16">
        <f t="shared" si="112"/>
        <v>41938.804710648146</v>
      </c>
      <c r="V1173" s="17">
        <v>41938.804710648146</v>
      </c>
      <c r="W1173" s="18">
        <v>41938.804710648146</v>
      </c>
    </row>
    <row r="1174" spans="1:23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9">
        <f t="shared" si="109"/>
        <v>0</v>
      </c>
      <c r="Q1174" t="str">
        <f t="shared" si="110"/>
        <v>food</v>
      </c>
      <c r="R1174" t="str">
        <f t="shared" si="111"/>
        <v>food trucks</v>
      </c>
      <c r="S1174" t="s">
        <v>8221</v>
      </c>
      <c r="T1174" s="16">
        <f t="shared" si="113"/>
        <v>41871.682314814818</v>
      </c>
      <c r="U1174" s="16">
        <f t="shared" si="112"/>
        <v>41841.682314814818</v>
      </c>
      <c r="V1174" s="17">
        <v>41841.682314814818</v>
      </c>
      <c r="W1174" s="18">
        <v>41841.682314814818</v>
      </c>
    </row>
    <row r="1175" spans="1:23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 s="9">
        <f t="shared" si="109"/>
        <v>30</v>
      </c>
      <c r="Q1175" t="str">
        <f t="shared" si="110"/>
        <v>food</v>
      </c>
      <c r="R1175" t="str">
        <f t="shared" si="111"/>
        <v>food trucks</v>
      </c>
      <c r="S1175" t="s">
        <v>8221</v>
      </c>
      <c r="T1175" s="16">
        <f t="shared" si="113"/>
        <v>42219.185844907406</v>
      </c>
      <c r="U1175" s="16">
        <f t="shared" si="112"/>
        <v>42184.185844907406</v>
      </c>
      <c r="V1175" s="17">
        <v>42184.185844907406</v>
      </c>
      <c r="W1175" s="18">
        <v>42184.185844907406</v>
      </c>
    </row>
    <row r="1176" spans="1:23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 s="9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t="s">
        <v>8221</v>
      </c>
      <c r="T1176" s="16">
        <f t="shared" si="113"/>
        <v>42498.84174768519</v>
      </c>
      <c r="U1176" s="16">
        <f t="shared" si="112"/>
        <v>42468.84174768519</v>
      </c>
      <c r="V1176" s="17">
        <v>42468.84174768519</v>
      </c>
      <c r="W1176" s="18">
        <v>42468.84174768519</v>
      </c>
    </row>
    <row r="1177" spans="1:23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 s="9">
        <f t="shared" si="109"/>
        <v>65</v>
      </c>
      <c r="Q1177" t="str">
        <f t="shared" si="110"/>
        <v>food</v>
      </c>
      <c r="R1177" t="str">
        <f t="shared" si="111"/>
        <v>food trucks</v>
      </c>
      <c r="S1177" t="s">
        <v>8221</v>
      </c>
      <c r="T1177" s="16">
        <f t="shared" si="113"/>
        <v>42200.728460648148</v>
      </c>
      <c r="U1177" s="16">
        <f t="shared" si="112"/>
        <v>42170.728460648148</v>
      </c>
      <c r="V1177" s="17">
        <v>42170.728460648148</v>
      </c>
      <c r="W1177" s="18">
        <v>42170.728460648148</v>
      </c>
    </row>
    <row r="1178" spans="1:23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 s="9">
        <f t="shared" si="109"/>
        <v>10</v>
      </c>
      <c r="Q1178" t="str">
        <f t="shared" si="110"/>
        <v>food</v>
      </c>
      <c r="R1178" t="str">
        <f t="shared" si="111"/>
        <v>food trucks</v>
      </c>
      <c r="S1178" t="s">
        <v>8221</v>
      </c>
      <c r="T1178" s="16">
        <f t="shared" si="113"/>
        <v>42800.541666666672</v>
      </c>
      <c r="U1178" s="16">
        <f t="shared" si="112"/>
        <v>42746.019652777773</v>
      </c>
      <c r="V1178" s="17">
        <v>42746.019652777773</v>
      </c>
      <c r="W1178" s="18">
        <v>42746.019652777773</v>
      </c>
    </row>
    <row r="1179" spans="1:23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9">
        <f t="shared" si="109"/>
        <v>0</v>
      </c>
      <c r="Q1179" t="str">
        <f t="shared" si="110"/>
        <v>food</v>
      </c>
      <c r="R1179" t="str">
        <f t="shared" si="111"/>
        <v>food trucks</v>
      </c>
      <c r="S1179" t="s">
        <v>8221</v>
      </c>
      <c r="T1179" s="16">
        <f t="shared" si="113"/>
        <v>41927.660833333335</v>
      </c>
      <c r="U1179" s="16">
        <f t="shared" si="112"/>
        <v>41897.660833333335</v>
      </c>
      <c r="V1179" s="17">
        <v>41897.660833333335</v>
      </c>
      <c r="W1179" s="18">
        <v>41897.660833333335</v>
      </c>
    </row>
    <row r="1180" spans="1:23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 s="9">
        <f t="shared" si="109"/>
        <v>5</v>
      </c>
      <c r="Q1180" t="str">
        <f t="shared" si="110"/>
        <v>food</v>
      </c>
      <c r="R1180" t="str">
        <f t="shared" si="111"/>
        <v>food trucks</v>
      </c>
      <c r="S1180" t="s">
        <v>8221</v>
      </c>
      <c r="T1180" s="16">
        <f t="shared" si="113"/>
        <v>41867.905694444446</v>
      </c>
      <c r="U1180" s="16">
        <f t="shared" si="112"/>
        <v>41837.905694444446</v>
      </c>
      <c r="V1180" s="17">
        <v>41837.905694444446</v>
      </c>
      <c r="W1180" s="18">
        <v>41837.905694444446</v>
      </c>
    </row>
    <row r="1181" spans="1:23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 s="9">
        <f t="shared" si="109"/>
        <v>640</v>
      </c>
      <c r="Q1181" t="str">
        <f t="shared" si="110"/>
        <v>food</v>
      </c>
      <c r="R1181" t="str">
        <f t="shared" si="111"/>
        <v>food trucks</v>
      </c>
      <c r="S1181" t="s">
        <v>8221</v>
      </c>
      <c r="T1181" s="16">
        <f t="shared" si="113"/>
        <v>42305.720219907409</v>
      </c>
      <c r="U1181" s="16">
        <f t="shared" si="112"/>
        <v>42275.720219907409</v>
      </c>
      <c r="V1181" s="17">
        <v>42275.720219907409</v>
      </c>
      <c r="W1181" s="18">
        <v>42275.720219907409</v>
      </c>
    </row>
    <row r="1182" spans="1:23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 s="9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t="s">
        <v>8221</v>
      </c>
      <c r="T1182" s="16">
        <f t="shared" si="113"/>
        <v>41818.806875000002</v>
      </c>
      <c r="U1182" s="16">
        <f t="shared" si="112"/>
        <v>41781.806875000002</v>
      </c>
      <c r="V1182" s="17">
        <v>41781.806875000002</v>
      </c>
      <c r="W1182" s="18">
        <v>41781.806875000002</v>
      </c>
    </row>
    <row r="1183" spans="1:23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 s="9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t="s">
        <v>8221</v>
      </c>
      <c r="T1183" s="16">
        <f t="shared" si="113"/>
        <v>42064.339363425926</v>
      </c>
      <c r="U1183" s="16">
        <f t="shared" si="112"/>
        <v>42034.339363425926</v>
      </c>
      <c r="V1183" s="17">
        <v>42034.339363425926</v>
      </c>
      <c r="W1183" s="18">
        <v>42034.339363425926</v>
      </c>
    </row>
    <row r="1184" spans="1:23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 s="9">
        <f t="shared" si="109"/>
        <v>10.5</v>
      </c>
      <c r="Q1184" t="str">
        <f t="shared" si="110"/>
        <v>food</v>
      </c>
      <c r="R1184" t="str">
        <f t="shared" si="111"/>
        <v>food trucks</v>
      </c>
      <c r="S1184" t="s">
        <v>8221</v>
      </c>
      <c r="T1184" s="16">
        <f t="shared" si="113"/>
        <v>42747.695833333331</v>
      </c>
      <c r="U1184" s="16">
        <f t="shared" si="112"/>
        <v>42728.827407407407</v>
      </c>
      <c r="V1184" s="17">
        <v>42728.827407407407</v>
      </c>
      <c r="W1184" s="18">
        <v>42728.827407407407</v>
      </c>
    </row>
    <row r="1185" spans="1:23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9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t="s">
        <v>8221</v>
      </c>
      <c r="T1185" s="16">
        <f t="shared" si="113"/>
        <v>42676.165972222225</v>
      </c>
      <c r="U1185" s="16">
        <f t="shared" si="112"/>
        <v>42656.86137731481</v>
      </c>
      <c r="V1185" s="17">
        <v>42656.86137731481</v>
      </c>
      <c r="W1185" s="18">
        <v>42656.86137731481</v>
      </c>
    </row>
    <row r="1186" spans="1:23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 s="9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t="s">
        <v>8219</v>
      </c>
      <c r="T1186" s="16">
        <f t="shared" si="113"/>
        <v>42772.599664351852</v>
      </c>
      <c r="U1186" s="16">
        <f t="shared" si="112"/>
        <v>42741.599664351852</v>
      </c>
      <c r="V1186" s="17">
        <v>42741.599664351852</v>
      </c>
      <c r="W1186" s="18">
        <v>42741.599664351852</v>
      </c>
    </row>
    <row r="1187" spans="1:23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 s="9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t="s">
        <v>8219</v>
      </c>
      <c r="T1187" s="16">
        <f t="shared" si="113"/>
        <v>42163.166666666672</v>
      </c>
      <c r="U1187" s="16">
        <f t="shared" si="112"/>
        <v>42130.865150462967</v>
      </c>
      <c r="V1187" s="17">
        <v>42130.865150462967</v>
      </c>
      <c r="W1187" s="18">
        <v>42130.865150462967</v>
      </c>
    </row>
    <row r="1188" spans="1:23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 s="9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t="s">
        <v>8219</v>
      </c>
      <c r="T1188" s="16">
        <f t="shared" si="113"/>
        <v>42156.945833333331</v>
      </c>
      <c r="U1188" s="16">
        <f t="shared" si="112"/>
        <v>42123.86336805555</v>
      </c>
      <c r="V1188" s="17">
        <v>42123.86336805555</v>
      </c>
      <c r="W1188" s="18">
        <v>42123.86336805555</v>
      </c>
    </row>
    <row r="1189" spans="1:23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 s="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t="s">
        <v>8219</v>
      </c>
      <c r="T1189" s="16">
        <f t="shared" si="113"/>
        <v>42141.75</v>
      </c>
      <c r="U1189" s="16">
        <f t="shared" si="112"/>
        <v>42109.894942129627</v>
      </c>
      <c r="V1189" s="17">
        <v>42109.894942129627</v>
      </c>
      <c r="W1189" s="18">
        <v>42109.894942129627</v>
      </c>
    </row>
    <row r="1190" spans="1:23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 s="9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t="s">
        <v>8219</v>
      </c>
      <c r="T1190" s="16">
        <f t="shared" si="113"/>
        <v>42732.700694444444</v>
      </c>
      <c r="U1190" s="16">
        <f t="shared" si="112"/>
        <v>42711.700694444444</v>
      </c>
      <c r="V1190" s="17">
        <v>42711.700694444444</v>
      </c>
      <c r="W1190" s="18">
        <v>42711.700694444444</v>
      </c>
    </row>
    <row r="1191" spans="1:23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 s="9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t="s">
        <v>8219</v>
      </c>
      <c r="T1191" s="16">
        <f t="shared" si="113"/>
        <v>42550.979108796295</v>
      </c>
      <c r="U1191" s="16">
        <f t="shared" si="112"/>
        <v>42529.979108796295</v>
      </c>
      <c r="V1191" s="17">
        <v>42529.979108796295</v>
      </c>
      <c r="W1191" s="18">
        <v>42529.979108796295</v>
      </c>
    </row>
    <row r="1192" spans="1:23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9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t="s">
        <v>8219</v>
      </c>
      <c r="T1192" s="16">
        <f t="shared" si="113"/>
        <v>41882.665798611109</v>
      </c>
      <c r="U1192" s="16">
        <f t="shared" si="112"/>
        <v>41852.665798611109</v>
      </c>
      <c r="V1192" s="17">
        <v>41852.665798611109</v>
      </c>
      <c r="W1192" s="18">
        <v>41852.665798611109</v>
      </c>
    </row>
    <row r="1193" spans="1:23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 s="9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t="s">
        <v>8219</v>
      </c>
      <c r="T1193" s="16">
        <f t="shared" si="113"/>
        <v>42449.562037037031</v>
      </c>
      <c r="U1193" s="16">
        <f t="shared" si="112"/>
        <v>42419.603703703702</v>
      </c>
      <c r="V1193" s="17">
        <v>42419.603703703702</v>
      </c>
      <c r="W1193" s="18">
        <v>42419.603703703702</v>
      </c>
    </row>
    <row r="1194" spans="1:23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9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t="s">
        <v>8219</v>
      </c>
      <c r="T1194" s="16">
        <f t="shared" si="113"/>
        <v>42777.506689814814</v>
      </c>
      <c r="U1194" s="16">
        <f t="shared" si="112"/>
        <v>42747.506689814814</v>
      </c>
      <c r="V1194" s="17">
        <v>42747.506689814814</v>
      </c>
      <c r="W1194" s="18">
        <v>42747.506689814814</v>
      </c>
    </row>
    <row r="1195" spans="1:23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 s="9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t="s">
        <v>8219</v>
      </c>
      <c r="T1195" s="16">
        <f t="shared" si="113"/>
        <v>42469.734409722223</v>
      </c>
      <c r="U1195" s="16">
        <f t="shared" si="112"/>
        <v>42409.776076388895</v>
      </c>
      <c r="V1195" s="17">
        <v>42409.776076388895</v>
      </c>
      <c r="W1195" s="18">
        <v>42409.776076388895</v>
      </c>
    </row>
    <row r="1196" spans="1:23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 s="9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t="s">
        <v>8219</v>
      </c>
      <c r="T1196" s="16">
        <f t="shared" si="113"/>
        <v>42102.488182870366</v>
      </c>
      <c r="U1196" s="16">
        <f t="shared" si="112"/>
        <v>42072.488182870366</v>
      </c>
      <c r="V1196" s="17">
        <v>42072.488182870366</v>
      </c>
      <c r="W1196" s="18">
        <v>42072.488182870366</v>
      </c>
    </row>
    <row r="1197" spans="1:23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9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t="s">
        <v>8219</v>
      </c>
      <c r="T1197" s="16">
        <f t="shared" si="113"/>
        <v>42358.375</v>
      </c>
      <c r="U1197" s="16">
        <f t="shared" si="112"/>
        <v>42298.34783564815</v>
      </c>
      <c r="V1197" s="17">
        <v>42298.34783564815</v>
      </c>
      <c r="W1197" s="18">
        <v>42298.34783564815</v>
      </c>
    </row>
    <row r="1198" spans="1:23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 s="9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t="s">
        <v>8219</v>
      </c>
      <c r="T1198" s="16">
        <f t="shared" si="113"/>
        <v>42356.818738425922</v>
      </c>
      <c r="U1198" s="16">
        <f t="shared" si="112"/>
        <v>42326.818738425922</v>
      </c>
      <c r="V1198" s="17">
        <v>42326.818738425922</v>
      </c>
      <c r="W1198" s="18">
        <v>42326.818738425922</v>
      </c>
    </row>
    <row r="1199" spans="1:23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 s="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t="s">
        <v>8219</v>
      </c>
      <c r="T1199" s="16">
        <f t="shared" si="113"/>
        <v>42534.249305555553</v>
      </c>
      <c r="U1199" s="16">
        <f t="shared" si="112"/>
        <v>42503.66474537037</v>
      </c>
      <c r="V1199" s="17">
        <v>42503.66474537037</v>
      </c>
      <c r="W1199" s="18">
        <v>42503.66474537037</v>
      </c>
    </row>
    <row r="1200" spans="1:23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 s="9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t="s">
        <v>8219</v>
      </c>
      <c r="T1200" s="16">
        <f t="shared" si="113"/>
        <v>42369.125</v>
      </c>
      <c r="U1200" s="16">
        <f t="shared" si="112"/>
        <v>42333.619050925925</v>
      </c>
      <c r="V1200" s="17">
        <v>42333.619050925925</v>
      </c>
      <c r="W1200" s="18">
        <v>42333.619050925925</v>
      </c>
    </row>
    <row r="1201" spans="1:23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 s="9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t="s">
        <v>8219</v>
      </c>
      <c r="T1201" s="16">
        <f t="shared" si="113"/>
        <v>42193.770833333328</v>
      </c>
      <c r="U1201" s="16">
        <f t="shared" si="112"/>
        <v>42161.770833333328</v>
      </c>
      <c r="V1201" s="17">
        <v>42161.770833333328</v>
      </c>
      <c r="W1201" s="18">
        <v>42161.770833333328</v>
      </c>
    </row>
    <row r="1202" spans="1:23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 s="9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t="s">
        <v>8219</v>
      </c>
      <c r="T1202" s="16">
        <f t="shared" si="113"/>
        <v>42110.477500000001</v>
      </c>
      <c r="U1202" s="16">
        <f t="shared" si="112"/>
        <v>42089.477500000001</v>
      </c>
      <c r="V1202" s="17">
        <v>42089.477500000001</v>
      </c>
      <c r="W1202" s="18">
        <v>42089.477500000001</v>
      </c>
    </row>
    <row r="1203" spans="1:23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 s="9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t="s">
        <v>8219</v>
      </c>
      <c r="T1203" s="16">
        <f t="shared" si="113"/>
        <v>42566.60701388889</v>
      </c>
      <c r="U1203" s="16">
        <f t="shared" si="112"/>
        <v>42536.60701388889</v>
      </c>
      <c r="V1203" s="17">
        <v>42536.60701388889</v>
      </c>
      <c r="W1203" s="18">
        <v>42536.60701388889</v>
      </c>
    </row>
    <row r="1204" spans="1:23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 s="9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t="s">
        <v>8219</v>
      </c>
      <c r="T1204" s="16">
        <f t="shared" si="113"/>
        <v>42182.288819444439</v>
      </c>
      <c r="U1204" s="16">
        <f t="shared" si="112"/>
        <v>42152.288819444439</v>
      </c>
      <c r="V1204" s="17">
        <v>42152.288819444439</v>
      </c>
      <c r="W1204" s="18">
        <v>42152.288819444439</v>
      </c>
    </row>
    <row r="1205" spans="1:23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 s="9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t="s">
        <v>8219</v>
      </c>
      <c r="T1205" s="16">
        <f t="shared" si="113"/>
        <v>42155.614895833336</v>
      </c>
      <c r="U1205" s="16">
        <f t="shared" si="112"/>
        <v>42125.614895833336</v>
      </c>
      <c r="V1205" s="17">
        <v>42125.614895833336</v>
      </c>
      <c r="W1205" s="18">
        <v>42125.614895833336</v>
      </c>
    </row>
    <row r="1206" spans="1:23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 s="9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t="s">
        <v>8219</v>
      </c>
      <c r="T1206" s="16">
        <f t="shared" si="113"/>
        <v>42342.208333333328</v>
      </c>
      <c r="U1206" s="16">
        <f t="shared" si="112"/>
        <v>42297.748067129629</v>
      </c>
      <c r="V1206" s="17">
        <v>42297.748067129629</v>
      </c>
      <c r="W1206" s="18">
        <v>42297.748067129629</v>
      </c>
    </row>
    <row r="1207" spans="1:23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 s="9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t="s">
        <v>8219</v>
      </c>
      <c r="T1207" s="16">
        <f t="shared" si="113"/>
        <v>42168.506377314814</v>
      </c>
      <c r="U1207" s="16">
        <f t="shared" si="112"/>
        <v>42138.506377314814</v>
      </c>
      <c r="V1207" s="17">
        <v>42138.506377314814</v>
      </c>
      <c r="W1207" s="18">
        <v>42138.506377314814</v>
      </c>
    </row>
    <row r="1208" spans="1:23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9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t="s">
        <v>8219</v>
      </c>
      <c r="T1208" s="16">
        <f t="shared" si="113"/>
        <v>42805.561805555553</v>
      </c>
      <c r="U1208" s="16">
        <f t="shared" si="112"/>
        <v>42772.776076388895</v>
      </c>
      <c r="V1208" s="17">
        <v>42772.776076388895</v>
      </c>
      <c r="W1208" s="18">
        <v>42772.776076388895</v>
      </c>
    </row>
    <row r="1209" spans="1:23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 s="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t="s">
        <v>8219</v>
      </c>
      <c r="T1209" s="16">
        <f t="shared" si="113"/>
        <v>42460.416666666672</v>
      </c>
      <c r="U1209" s="16">
        <f t="shared" si="112"/>
        <v>42430.430243055554</v>
      </c>
      <c r="V1209" s="17">
        <v>42430.430243055554</v>
      </c>
      <c r="W1209" s="18">
        <v>42430.430243055554</v>
      </c>
    </row>
    <row r="1210" spans="1:23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 s="9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t="s">
        <v>8219</v>
      </c>
      <c r="T1210" s="16">
        <f t="shared" si="113"/>
        <v>42453.667407407411</v>
      </c>
      <c r="U1210" s="16">
        <f t="shared" si="112"/>
        <v>42423.709074074075</v>
      </c>
      <c r="V1210" s="17">
        <v>42423.709074074075</v>
      </c>
      <c r="W1210" s="18">
        <v>42423.709074074075</v>
      </c>
    </row>
    <row r="1211" spans="1:23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9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t="s">
        <v>8219</v>
      </c>
      <c r="T1211" s="16">
        <f t="shared" si="113"/>
        <v>42791.846122685187</v>
      </c>
      <c r="U1211" s="16">
        <f t="shared" si="112"/>
        <v>42761.846122685187</v>
      </c>
      <c r="V1211" s="17">
        <v>42761.846122685187</v>
      </c>
      <c r="W1211" s="18">
        <v>42761.846122685187</v>
      </c>
    </row>
    <row r="1212" spans="1:23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 s="9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t="s">
        <v>8219</v>
      </c>
      <c r="T1212" s="16">
        <f t="shared" si="113"/>
        <v>42155.875</v>
      </c>
      <c r="U1212" s="16">
        <f t="shared" si="112"/>
        <v>42132.941805555558</v>
      </c>
      <c r="V1212" s="17">
        <v>42132.941805555558</v>
      </c>
      <c r="W1212" s="18">
        <v>42132.941805555558</v>
      </c>
    </row>
    <row r="1213" spans="1:23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 s="9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t="s">
        <v>8219</v>
      </c>
      <c r="T1213" s="16">
        <f t="shared" si="113"/>
        <v>42530.866446759261</v>
      </c>
      <c r="U1213" s="16">
        <f t="shared" si="112"/>
        <v>42515.866446759261</v>
      </c>
      <c r="V1213" s="17">
        <v>42515.866446759261</v>
      </c>
      <c r="W1213" s="18">
        <v>42515.866446759261</v>
      </c>
    </row>
    <row r="1214" spans="1:23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 s="9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t="s">
        <v>8219</v>
      </c>
      <c r="T1214" s="16">
        <f t="shared" si="113"/>
        <v>42335.041666666672</v>
      </c>
      <c r="U1214" s="16">
        <f t="shared" si="112"/>
        <v>42318.950173611112</v>
      </c>
      <c r="V1214" s="17">
        <v>42318.950173611112</v>
      </c>
      <c r="W1214" s="18">
        <v>42318.950173611112</v>
      </c>
    </row>
    <row r="1215" spans="1:23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 s="9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t="s">
        <v>8219</v>
      </c>
      <c r="T1215" s="16">
        <f t="shared" si="113"/>
        <v>42766.755787037036</v>
      </c>
      <c r="U1215" s="16">
        <f t="shared" si="112"/>
        <v>42731.755787037036</v>
      </c>
      <c r="V1215" s="17">
        <v>42731.755787037036</v>
      </c>
      <c r="W1215" s="18">
        <v>42731.755787037036</v>
      </c>
    </row>
    <row r="1216" spans="1:23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 s="9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t="s">
        <v>8219</v>
      </c>
      <c r="T1216" s="16">
        <f t="shared" si="113"/>
        <v>42164.840335648143</v>
      </c>
      <c r="U1216" s="16">
        <f t="shared" si="112"/>
        <v>42104.840335648143</v>
      </c>
      <c r="V1216" s="17">
        <v>42104.840335648143</v>
      </c>
      <c r="W1216" s="18">
        <v>42104.840335648143</v>
      </c>
    </row>
    <row r="1217" spans="1:23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 s="9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t="s">
        <v>8219</v>
      </c>
      <c r="T1217" s="16">
        <f t="shared" si="113"/>
        <v>41789.923101851848</v>
      </c>
      <c r="U1217" s="16">
        <f t="shared" si="112"/>
        <v>41759.923101851848</v>
      </c>
      <c r="V1217" s="17">
        <v>41759.923101851848</v>
      </c>
      <c r="W1217" s="18">
        <v>41759.923101851848</v>
      </c>
    </row>
    <row r="1218" spans="1:23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 s="9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t="s">
        <v>8219</v>
      </c>
      <c r="T1218" s="16">
        <f t="shared" si="113"/>
        <v>42279.960416666669</v>
      </c>
      <c r="U1218" s="16">
        <f t="shared" si="112"/>
        <v>42247.616400462968</v>
      </c>
      <c r="V1218" s="17">
        <v>42247.616400462968</v>
      </c>
      <c r="W1218" s="18">
        <v>42247.616400462968</v>
      </c>
    </row>
    <row r="1219" spans="1:23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</f>
        <v>1.026</v>
      </c>
      <c r="P1219" s="9">
        <f t="shared" ref="P1219:P1282" si="115">IF(ISERROR(E1219/L1219),0,(E1219/L1219))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t="s">
        <v>8219</v>
      </c>
      <c r="T1219" s="16">
        <f t="shared" si="113"/>
        <v>42565.809490740736</v>
      </c>
      <c r="U1219" s="16">
        <f t="shared" ref="U1219:U1282" si="118">(((J1219/60)/60)/24)+DATE(1970,1,1)</f>
        <v>42535.809490740736</v>
      </c>
      <c r="V1219" s="17">
        <v>42535.809490740736</v>
      </c>
      <c r="W1219" s="18">
        <v>42535.809490740736</v>
      </c>
    </row>
    <row r="1220" spans="1:23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 s="9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t="s">
        <v>8219</v>
      </c>
      <c r="T1220" s="16">
        <f t="shared" ref="T1220:T1283" si="119">(((I1220/60)/60)/24)+DATE(1970,1,1)</f>
        <v>42309.125</v>
      </c>
      <c r="U1220" s="16">
        <f t="shared" si="118"/>
        <v>42278.662037037036</v>
      </c>
      <c r="V1220" s="17">
        <v>42278.662037037036</v>
      </c>
      <c r="W1220" s="18">
        <v>42278.662037037036</v>
      </c>
    </row>
    <row r="1221" spans="1:23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 s="9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t="s">
        <v>8219</v>
      </c>
      <c r="T1221" s="16">
        <f t="shared" si="119"/>
        <v>42663.461956018517</v>
      </c>
      <c r="U1221" s="16">
        <f t="shared" si="118"/>
        <v>42633.461956018517</v>
      </c>
      <c r="V1221" s="17">
        <v>42633.461956018517</v>
      </c>
      <c r="W1221" s="18">
        <v>42633.461956018517</v>
      </c>
    </row>
    <row r="1222" spans="1:23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 s="9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t="s">
        <v>8219</v>
      </c>
      <c r="T1222" s="16">
        <f t="shared" si="119"/>
        <v>42241.628611111111</v>
      </c>
      <c r="U1222" s="16">
        <f t="shared" si="118"/>
        <v>42211.628611111111</v>
      </c>
      <c r="V1222" s="17">
        <v>42211.628611111111</v>
      </c>
      <c r="W1222" s="18">
        <v>42211.628611111111</v>
      </c>
    </row>
    <row r="1223" spans="1:23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 s="9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t="s">
        <v>8219</v>
      </c>
      <c r="T1223" s="16">
        <f t="shared" si="119"/>
        <v>42708</v>
      </c>
      <c r="U1223" s="16">
        <f t="shared" si="118"/>
        <v>42680.47555555556</v>
      </c>
      <c r="V1223" s="17">
        <v>42680.47555555556</v>
      </c>
      <c r="W1223" s="18">
        <v>42680.47555555556</v>
      </c>
    </row>
    <row r="1224" spans="1:23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 s="9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t="s">
        <v>8219</v>
      </c>
      <c r="T1224" s="16">
        <f t="shared" si="119"/>
        <v>42461.166666666672</v>
      </c>
      <c r="U1224" s="16">
        <f t="shared" si="118"/>
        <v>42430.720451388886</v>
      </c>
      <c r="V1224" s="17">
        <v>42430.720451388886</v>
      </c>
      <c r="W1224" s="18">
        <v>42430.720451388886</v>
      </c>
    </row>
    <row r="1225" spans="1:23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 s="9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t="s">
        <v>8219</v>
      </c>
      <c r="T1225" s="16">
        <f t="shared" si="119"/>
        <v>42684.218854166669</v>
      </c>
      <c r="U1225" s="16">
        <f t="shared" si="118"/>
        <v>42654.177187499998</v>
      </c>
      <c r="V1225" s="17">
        <v>42654.177187499998</v>
      </c>
      <c r="W1225" s="18">
        <v>42654.177187499998</v>
      </c>
    </row>
    <row r="1226" spans="1:23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 s="9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t="s">
        <v>8220</v>
      </c>
      <c r="T1226" s="16">
        <f t="shared" si="119"/>
        <v>41796.549791666665</v>
      </c>
      <c r="U1226" s="16">
        <f t="shared" si="118"/>
        <v>41736.549791666665</v>
      </c>
      <c r="V1226" s="17">
        <v>41736.549791666665</v>
      </c>
      <c r="W1226" s="18">
        <v>41736.549791666665</v>
      </c>
    </row>
    <row r="1227" spans="1:23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 s="9">
        <f t="shared" si="115"/>
        <v>44</v>
      </c>
      <c r="Q1227" t="str">
        <f t="shared" si="116"/>
        <v>music</v>
      </c>
      <c r="R1227" t="str">
        <f t="shared" si="117"/>
        <v>world music</v>
      </c>
      <c r="S1227" t="s">
        <v>8220</v>
      </c>
      <c r="T1227" s="16">
        <f t="shared" si="119"/>
        <v>41569.905995370369</v>
      </c>
      <c r="U1227" s="16">
        <f t="shared" si="118"/>
        <v>41509.905995370369</v>
      </c>
      <c r="V1227" s="17">
        <v>41509.905995370369</v>
      </c>
      <c r="W1227" s="18">
        <v>41509.905995370369</v>
      </c>
    </row>
    <row r="1228" spans="1:23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 s="9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t="s">
        <v>8220</v>
      </c>
      <c r="T1228" s="16">
        <f t="shared" si="119"/>
        <v>41750.041666666664</v>
      </c>
      <c r="U1228" s="16">
        <f t="shared" si="118"/>
        <v>41715.874780092592</v>
      </c>
      <c r="V1228" s="17">
        <v>41715.874780092592</v>
      </c>
      <c r="W1228" s="18">
        <v>41715.874780092592</v>
      </c>
    </row>
    <row r="1229" spans="1:23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9">
        <f t="shared" si="115"/>
        <v>0</v>
      </c>
      <c r="Q1229" t="str">
        <f t="shared" si="116"/>
        <v>music</v>
      </c>
      <c r="R1229" t="str">
        <f t="shared" si="117"/>
        <v>world music</v>
      </c>
      <c r="S1229" t="s">
        <v>8220</v>
      </c>
      <c r="T1229" s="16">
        <f t="shared" si="119"/>
        <v>41858.291666666664</v>
      </c>
      <c r="U1229" s="16">
        <f t="shared" si="118"/>
        <v>41827.919166666667</v>
      </c>
      <c r="V1229" s="17">
        <v>41827.919166666667</v>
      </c>
      <c r="W1229" s="18">
        <v>41827.919166666667</v>
      </c>
    </row>
    <row r="1230" spans="1:23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 s="9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t="s">
        <v>8220</v>
      </c>
      <c r="T1230" s="16">
        <f t="shared" si="119"/>
        <v>40814.729259259257</v>
      </c>
      <c r="U1230" s="16">
        <f t="shared" si="118"/>
        <v>40754.729259259257</v>
      </c>
      <c r="V1230" s="17">
        <v>40754.729259259257</v>
      </c>
      <c r="W1230" s="18">
        <v>40754.729259259257</v>
      </c>
    </row>
    <row r="1231" spans="1:23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 s="9">
        <f t="shared" si="115"/>
        <v>25</v>
      </c>
      <c r="Q1231" t="str">
        <f t="shared" si="116"/>
        <v>music</v>
      </c>
      <c r="R1231" t="str">
        <f t="shared" si="117"/>
        <v>world music</v>
      </c>
      <c r="S1231" t="s">
        <v>8220</v>
      </c>
      <c r="T1231" s="16">
        <f t="shared" si="119"/>
        <v>41015.666666666664</v>
      </c>
      <c r="U1231" s="16">
        <f t="shared" si="118"/>
        <v>40985.459803240738</v>
      </c>
      <c r="V1231" s="17">
        <v>40985.459803240738</v>
      </c>
      <c r="W1231" s="18">
        <v>40985.459803240738</v>
      </c>
    </row>
    <row r="1232" spans="1:23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9">
        <f t="shared" si="115"/>
        <v>0</v>
      </c>
      <c r="Q1232" t="str">
        <f t="shared" si="116"/>
        <v>music</v>
      </c>
      <c r="R1232" t="str">
        <f t="shared" si="117"/>
        <v>world music</v>
      </c>
      <c r="S1232" t="s">
        <v>8220</v>
      </c>
      <c r="T1232" s="16">
        <f t="shared" si="119"/>
        <v>40598.972569444442</v>
      </c>
      <c r="U1232" s="16">
        <f t="shared" si="118"/>
        <v>40568.972569444442</v>
      </c>
      <c r="V1232" s="17">
        <v>40568.972569444442</v>
      </c>
      <c r="W1232" s="18">
        <v>40568.972569444442</v>
      </c>
    </row>
    <row r="1233" spans="1:23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9">
        <f t="shared" si="115"/>
        <v>0</v>
      </c>
      <c r="Q1233" t="str">
        <f t="shared" si="116"/>
        <v>music</v>
      </c>
      <c r="R1233" t="str">
        <f t="shared" si="117"/>
        <v>world music</v>
      </c>
      <c r="S1233" t="s">
        <v>8220</v>
      </c>
      <c r="T1233" s="16">
        <f t="shared" si="119"/>
        <v>42244.041666666672</v>
      </c>
      <c r="U1233" s="16">
        <f t="shared" si="118"/>
        <v>42193.941759259258</v>
      </c>
      <c r="V1233" s="17">
        <v>42193.941759259258</v>
      </c>
      <c r="W1233" s="18">
        <v>42193.941759259258</v>
      </c>
    </row>
    <row r="1234" spans="1:23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 s="9">
        <f t="shared" si="115"/>
        <v>40</v>
      </c>
      <c r="Q1234" t="str">
        <f t="shared" si="116"/>
        <v>music</v>
      </c>
      <c r="R1234" t="str">
        <f t="shared" si="117"/>
        <v>world music</v>
      </c>
      <c r="S1234" t="s">
        <v>8220</v>
      </c>
      <c r="T1234" s="16">
        <f t="shared" si="119"/>
        <v>41553.848032407412</v>
      </c>
      <c r="U1234" s="16">
        <f t="shared" si="118"/>
        <v>41506.848032407412</v>
      </c>
      <c r="V1234" s="17">
        <v>41506.848032407412</v>
      </c>
      <c r="W1234" s="18">
        <v>41506.848032407412</v>
      </c>
    </row>
    <row r="1235" spans="1:23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 s="9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t="s">
        <v>8220</v>
      </c>
      <c r="T1235" s="16">
        <f t="shared" si="119"/>
        <v>40960.948773148149</v>
      </c>
      <c r="U1235" s="16">
        <f t="shared" si="118"/>
        <v>40939.948773148149</v>
      </c>
      <c r="V1235" s="17">
        <v>40939.948773148149</v>
      </c>
      <c r="W1235" s="18">
        <v>40939.948773148149</v>
      </c>
    </row>
    <row r="1236" spans="1:23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9">
        <f t="shared" si="115"/>
        <v>0</v>
      </c>
      <c r="Q1236" t="str">
        <f t="shared" si="116"/>
        <v>music</v>
      </c>
      <c r="R1236" t="str">
        <f t="shared" si="117"/>
        <v>world music</v>
      </c>
      <c r="S1236" t="s">
        <v>8220</v>
      </c>
      <c r="T1236" s="16">
        <f t="shared" si="119"/>
        <v>42037.788680555561</v>
      </c>
      <c r="U1236" s="16">
        <f t="shared" si="118"/>
        <v>42007.788680555561</v>
      </c>
      <c r="V1236" s="17">
        <v>42007.788680555561</v>
      </c>
      <c r="W1236" s="18">
        <v>42007.788680555561</v>
      </c>
    </row>
    <row r="1237" spans="1:23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 s="9">
        <f t="shared" si="115"/>
        <v>35</v>
      </c>
      <c r="Q1237" t="str">
        <f t="shared" si="116"/>
        <v>music</v>
      </c>
      <c r="R1237" t="str">
        <f t="shared" si="117"/>
        <v>world music</v>
      </c>
      <c r="S1237" t="s">
        <v>8220</v>
      </c>
      <c r="T1237" s="16">
        <f t="shared" si="119"/>
        <v>41623.135405092595</v>
      </c>
      <c r="U1237" s="16">
        <f t="shared" si="118"/>
        <v>41583.135405092595</v>
      </c>
      <c r="V1237" s="17">
        <v>41583.135405092595</v>
      </c>
      <c r="W1237" s="18">
        <v>41583.135405092595</v>
      </c>
    </row>
    <row r="1238" spans="1:23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9">
        <f t="shared" si="115"/>
        <v>0</v>
      </c>
      <c r="Q1238" t="str">
        <f t="shared" si="116"/>
        <v>music</v>
      </c>
      <c r="R1238" t="str">
        <f t="shared" si="117"/>
        <v>world music</v>
      </c>
      <c r="S1238" t="s">
        <v>8220</v>
      </c>
      <c r="T1238" s="16">
        <f t="shared" si="119"/>
        <v>41118.666666666664</v>
      </c>
      <c r="U1238" s="16">
        <f t="shared" si="118"/>
        <v>41110.680138888885</v>
      </c>
      <c r="V1238" s="17">
        <v>41110.680138888885</v>
      </c>
      <c r="W1238" s="18">
        <v>41110.680138888885</v>
      </c>
    </row>
    <row r="1239" spans="1:23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9">
        <f t="shared" si="115"/>
        <v>0</v>
      </c>
      <c r="Q1239" t="str">
        <f t="shared" si="116"/>
        <v>music</v>
      </c>
      <c r="R1239" t="str">
        <f t="shared" si="117"/>
        <v>world music</v>
      </c>
      <c r="S1239" t="s">
        <v>8220</v>
      </c>
      <c r="T1239" s="16">
        <f t="shared" si="119"/>
        <v>41145.283159722225</v>
      </c>
      <c r="U1239" s="16">
        <f t="shared" si="118"/>
        <v>41125.283159722225</v>
      </c>
      <c r="V1239" s="17">
        <v>41125.283159722225</v>
      </c>
      <c r="W1239" s="18">
        <v>41125.283159722225</v>
      </c>
    </row>
    <row r="1240" spans="1:23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 s="9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t="s">
        <v>8220</v>
      </c>
      <c r="T1240" s="16">
        <f t="shared" si="119"/>
        <v>40761.61037037037</v>
      </c>
      <c r="U1240" s="16">
        <f t="shared" si="118"/>
        <v>40731.61037037037</v>
      </c>
      <c r="V1240" s="17">
        <v>40731.61037037037</v>
      </c>
      <c r="W1240" s="18">
        <v>40731.61037037037</v>
      </c>
    </row>
    <row r="1241" spans="1:23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9">
        <f t="shared" si="115"/>
        <v>0</v>
      </c>
      <c r="Q1241" t="str">
        <f t="shared" si="116"/>
        <v>music</v>
      </c>
      <c r="R1241" t="str">
        <f t="shared" si="117"/>
        <v>world music</v>
      </c>
      <c r="S1241" t="s">
        <v>8220</v>
      </c>
      <c r="T1241" s="16">
        <f t="shared" si="119"/>
        <v>40913.962581018517</v>
      </c>
      <c r="U1241" s="16">
        <f t="shared" si="118"/>
        <v>40883.962581018517</v>
      </c>
      <c r="V1241" s="17">
        <v>40883.962581018517</v>
      </c>
      <c r="W1241" s="18">
        <v>40883.962581018517</v>
      </c>
    </row>
    <row r="1242" spans="1:23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 s="9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t="s">
        <v>8220</v>
      </c>
      <c r="T1242" s="16">
        <f t="shared" si="119"/>
        <v>41467.910416666666</v>
      </c>
      <c r="U1242" s="16">
        <f t="shared" si="118"/>
        <v>41409.040011574078</v>
      </c>
      <c r="V1242" s="17">
        <v>41409.040011574078</v>
      </c>
      <c r="W1242" s="18">
        <v>41409.040011574078</v>
      </c>
    </row>
    <row r="1243" spans="1:23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 s="9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t="s">
        <v>8220</v>
      </c>
      <c r="T1243" s="16">
        <f t="shared" si="119"/>
        <v>41946.249305555553</v>
      </c>
      <c r="U1243" s="16">
        <f t="shared" si="118"/>
        <v>41923.837731481479</v>
      </c>
      <c r="V1243" s="17">
        <v>41923.837731481479</v>
      </c>
      <c r="W1243" s="18">
        <v>41923.837731481479</v>
      </c>
    </row>
    <row r="1244" spans="1:23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 s="9">
        <f t="shared" si="115"/>
        <v>5</v>
      </c>
      <c r="Q1244" t="str">
        <f t="shared" si="116"/>
        <v>music</v>
      </c>
      <c r="R1244" t="str">
        <f t="shared" si="117"/>
        <v>world music</v>
      </c>
      <c r="S1244" t="s">
        <v>8220</v>
      </c>
      <c r="T1244" s="16">
        <f t="shared" si="119"/>
        <v>40797.554166666669</v>
      </c>
      <c r="U1244" s="16">
        <f t="shared" si="118"/>
        <v>40782.165532407409</v>
      </c>
      <c r="V1244" s="17">
        <v>40782.165532407409</v>
      </c>
      <c r="W1244" s="18">
        <v>40782.165532407409</v>
      </c>
    </row>
    <row r="1245" spans="1:23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 s="9">
        <f t="shared" si="115"/>
        <v>44.5</v>
      </c>
      <c r="Q1245" t="str">
        <f t="shared" si="116"/>
        <v>music</v>
      </c>
      <c r="R1245" t="str">
        <f t="shared" si="117"/>
        <v>world music</v>
      </c>
      <c r="S1245" t="s">
        <v>8220</v>
      </c>
      <c r="T1245" s="16">
        <f t="shared" si="119"/>
        <v>40732.875</v>
      </c>
      <c r="U1245" s="16">
        <f t="shared" si="118"/>
        <v>40671.879293981481</v>
      </c>
      <c r="V1245" s="17">
        <v>40671.879293981481</v>
      </c>
      <c r="W1245" s="18">
        <v>40671.879293981481</v>
      </c>
    </row>
    <row r="1246" spans="1:23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 s="9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t="s">
        <v>8219</v>
      </c>
      <c r="T1246" s="16">
        <f t="shared" si="119"/>
        <v>41386.875</v>
      </c>
      <c r="U1246" s="16">
        <f t="shared" si="118"/>
        <v>41355.825497685182</v>
      </c>
      <c r="V1246" s="17">
        <v>41355.825497685182</v>
      </c>
      <c r="W1246" s="18">
        <v>41355.825497685182</v>
      </c>
    </row>
    <row r="1247" spans="1:23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 s="9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t="s">
        <v>8219</v>
      </c>
      <c r="T1247" s="16">
        <f t="shared" si="119"/>
        <v>41804.599930555552</v>
      </c>
      <c r="U1247" s="16">
        <f t="shared" si="118"/>
        <v>41774.599930555552</v>
      </c>
      <c r="V1247" s="17">
        <v>41774.599930555552</v>
      </c>
      <c r="W1247" s="18">
        <v>41774.599930555552</v>
      </c>
    </row>
    <row r="1248" spans="1:23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9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t="s">
        <v>8219</v>
      </c>
      <c r="T1248" s="16">
        <f t="shared" si="119"/>
        <v>40883.085057870368</v>
      </c>
      <c r="U1248" s="16">
        <f t="shared" si="118"/>
        <v>40838.043391203704</v>
      </c>
      <c r="V1248" s="17">
        <v>40838.043391203704</v>
      </c>
      <c r="W1248" s="18">
        <v>40838.043391203704</v>
      </c>
    </row>
    <row r="1249" spans="1:23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 s="9">
        <f t="shared" si="115"/>
        <v>85.5</v>
      </c>
      <c r="Q1249" t="str">
        <f t="shared" si="116"/>
        <v>music</v>
      </c>
      <c r="R1249" t="str">
        <f t="shared" si="117"/>
        <v>rock</v>
      </c>
      <c r="S1249" t="s">
        <v>8219</v>
      </c>
      <c r="T1249" s="16">
        <f t="shared" si="119"/>
        <v>41400.292303240742</v>
      </c>
      <c r="U1249" s="16">
        <f t="shared" si="118"/>
        <v>41370.292303240742</v>
      </c>
      <c r="V1249" s="17">
        <v>41370.292303240742</v>
      </c>
      <c r="W1249" s="18">
        <v>41370.292303240742</v>
      </c>
    </row>
    <row r="1250" spans="1:23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 s="9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t="s">
        <v>8219</v>
      </c>
      <c r="T1250" s="16">
        <f t="shared" si="119"/>
        <v>41803.290972222225</v>
      </c>
      <c r="U1250" s="16">
        <f t="shared" si="118"/>
        <v>41767.656863425924</v>
      </c>
      <c r="V1250" s="17">
        <v>41767.656863425924</v>
      </c>
      <c r="W1250" s="18">
        <v>41767.656863425924</v>
      </c>
    </row>
    <row r="1251" spans="1:23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 s="9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t="s">
        <v>8219</v>
      </c>
      <c r="T1251" s="16">
        <f t="shared" si="119"/>
        <v>41097.74086805556</v>
      </c>
      <c r="U1251" s="16">
        <f t="shared" si="118"/>
        <v>41067.74086805556</v>
      </c>
      <c r="V1251" s="17">
        <v>41067.74086805556</v>
      </c>
      <c r="W1251" s="18">
        <v>41067.74086805556</v>
      </c>
    </row>
    <row r="1252" spans="1:23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 s="9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t="s">
        <v>8219</v>
      </c>
      <c r="T1252" s="16">
        <f t="shared" si="119"/>
        <v>41888.64271990741</v>
      </c>
      <c r="U1252" s="16">
        <f t="shared" si="118"/>
        <v>41843.64271990741</v>
      </c>
      <c r="V1252" s="17">
        <v>41843.64271990741</v>
      </c>
      <c r="W1252" s="18">
        <v>41843.64271990741</v>
      </c>
    </row>
    <row r="1253" spans="1:23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 s="9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t="s">
        <v>8219</v>
      </c>
      <c r="T1253" s="16">
        <f t="shared" si="119"/>
        <v>40811.814432870371</v>
      </c>
      <c r="U1253" s="16">
        <f t="shared" si="118"/>
        <v>40751.814432870371</v>
      </c>
      <c r="V1253" s="17">
        <v>40751.814432870371</v>
      </c>
      <c r="W1253" s="18">
        <v>40751.814432870371</v>
      </c>
    </row>
    <row r="1254" spans="1:23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 s="9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t="s">
        <v>8219</v>
      </c>
      <c r="T1254" s="16">
        <f t="shared" si="119"/>
        <v>41571.988067129627</v>
      </c>
      <c r="U1254" s="16">
        <f t="shared" si="118"/>
        <v>41543.988067129627</v>
      </c>
      <c r="V1254" s="17">
        <v>41543.988067129627</v>
      </c>
      <c r="W1254" s="18">
        <v>41543.988067129627</v>
      </c>
    </row>
    <row r="1255" spans="1:23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 s="9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t="s">
        <v>8219</v>
      </c>
      <c r="T1255" s="16">
        <f t="shared" si="119"/>
        <v>41885.783645833333</v>
      </c>
      <c r="U1255" s="16">
        <f t="shared" si="118"/>
        <v>41855.783645833333</v>
      </c>
      <c r="V1255" s="17">
        <v>41855.783645833333</v>
      </c>
      <c r="W1255" s="18">
        <v>41855.783645833333</v>
      </c>
    </row>
    <row r="1256" spans="1:23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 s="9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t="s">
        <v>8219</v>
      </c>
      <c r="T1256" s="16">
        <f t="shared" si="119"/>
        <v>40544.207638888889</v>
      </c>
      <c r="U1256" s="16">
        <f t="shared" si="118"/>
        <v>40487.621365740742</v>
      </c>
      <c r="V1256" s="17">
        <v>40487.621365740742</v>
      </c>
      <c r="W1256" s="18">
        <v>40487.621365740742</v>
      </c>
    </row>
    <row r="1257" spans="1:23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 s="9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t="s">
        <v>8219</v>
      </c>
      <c r="T1257" s="16">
        <f t="shared" si="119"/>
        <v>41609.887175925927</v>
      </c>
      <c r="U1257" s="16">
        <f t="shared" si="118"/>
        <v>41579.845509259263</v>
      </c>
      <c r="V1257" s="17">
        <v>41579.845509259263</v>
      </c>
      <c r="W1257" s="18">
        <v>41579.845509259263</v>
      </c>
    </row>
    <row r="1258" spans="1:23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 s="9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t="s">
        <v>8219</v>
      </c>
      <c r="T1258" s="16">
        <f t="shared" si="119"/>
        <v>40951.919340277782</v>
      </c>
      <c r="U1258" s="16">
        <f t="shared" si="118"/>
        <v>40921.919340277782</v>
      </c>
      <c r="V1258" s="17">
        <v>40921.919340277782</v>
      </c>
      <c r="W1258" s="18">
        <v>40921.919340277782</v>
      </c>
    </row>
    <row r="1259" spans="1:23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 s="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t="s">
        <v>8219</v>
      </c>
      <c r="T1259" s="16">
        <f t="shared" si="119"/>
        <v>40636.043865740743</v>
      </c>
      <c r="U1259" s="16">
        <f t="shared" si="118"/>
        <v>40587.085532407407</v>
      </c>
      <c r="V1259" s="17">
        <v>40587.085532407407</v>
      </c>
      <c r="W1259" s="18">
        <v>40587.085532407407</v>
      </c>
    </row>
    <row r="1260" spans="1:23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 s="9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t="s">
        <v>8219</v>
      </c>
      <c r="T1260" s="16">
        <f t="shared" si="119"/>
        <v>41517.611250000002</v>
      </c>
      <c r="U1260" s="16">
        <f t="shared" si="118"/>
        <v>41487.611250000002</v>
      </c>
      <c r="V1260" s="17">
        <v>41487.611250000002</v>
      </c>
      <c r="W1260" s="18">
        <v>41487.611250000002</v>
      </c>
    </row>
    <row r="1261" spans="1:23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 s="9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t="s">
        <v>8219</v>
      </c>
      <c r="T1261" s="16">
        <f t="shared" si="119"/>
        <v>41799.165972222225</v>
      </c>
      <c r="U1261" s="16">
        <f t="shared" si="118"/>
        <v>41766.970648148148</v>
      </c>
      <c r="V1261" s="17">
        <v>41766.970648148148</v>
      </c>
      <c r="W1261" s="18">
        <v>41766.970648148148</v>
      </c>
    </row>
    <row r="1262" spans="1:23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 s="9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t="s">
        <v>8219</v>
      </c>
      <c r="T1262" s="16">
        <f t="shared" si="119"/>
        <v>41696.842824074076</v>
      </c>
      <c r="U1262" s="16">
        <f t="shared" si="118"/>
        <v>41666.842824074076</v>
      </c>
      <c r="V1262" s="17">
        <v>41666.842824074076</v>
      </c>
      <c r="W1262" s="18">
        <v>41666.842824074076</v>
      </c>
    </row>
    <row r="1263" spans="1:23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 s="9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t="s">
        <v>8219</v>
      </c>
      <c r="T1263" s="16">
        <f t="shared" si="119"/>
        <v>41668.342905092592</v>
      </c>
      <c r="U1263" s="16">
        <f t="shared" si="118"/>
        <v>41638.342905092592</v>
      </c>
      <c r="V1263" s="17">
        <v>41638.342905092592</v>
      </c>
      <c r="W1263" s="18">
        <v>41638.342905092592</v>
      </c>
    </row>
    <row r="1264" spans="1:23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 s="9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t="s">
        <v>8219</v>
      </c>
      <c r="T1264" s="16">
        <f t="shared" si="119"/>
        <v>41686.762638888889</v>
      </c>
      <c r="U1264" s="16">
        <f t="shared" si="118"/>
        <v>41656.762638888889</v>
      </c>
      <c r="V1264" s="17">
        <v>41656.762638888889</v>
      </c>
      <c r="W1264" s="18">
        <v>41656.762638888889</v>
      </c>
    </row>
    <row r="1265" spans="1:23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9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t="s">
        <v>8219</v>
      </c>
      <c r="T1265" s="16">
        <f t="shared" si="119"/>
        <v>41727.041666666664</v>
      </c>
      <c r="U1265" s="16">
        <f t="shared" si="118"/>
        <v>41692.084143518521</v>
      </c>
      <c r="V1265" s="17">
        <v>41692.084143518521</v>
      </c>
      <c r="W1265" s="18">
        <v>41692.084143518521</v>
      </c>
    </row>
    <row r="1266" spans="1:23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 s="9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t="s">
        <v>8219</v>
      </c>
      <c r="T1266" s="16">
        <f t="shared" si="119"/>
        <v>41576.662997685184</v>
      </c>
      <c r="U1266" s="16">
        <f t="shared" si="118"/>
        <v>41547.662997685184</v>
      </c>
      <c r="V1266" s="17">
        <v>41547.662997685184</v>
      </c>
      <c r="W1266" s="18">
        <v>41547.662997685184</v>
      </c>
    </row>
    <row r="1267" spans="1:23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 s="9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t="s">
        <v>8219</v>
      </c>
      <c r="T1267" s="16">
        <f t="shared" si="119"/>
        <v>40512.655266203699</v>
      </c>
      <c r="U1267" s="16">
        <f t="shared" si="118"/>
        <v>40465.655266203699</v>
      </c>
      <c r="V1267" s="17">
        <v>40465.655266203699</v>
      </c>
      <c r="W1267" s="18">
        <v>40465.655266203699</v>
      </c>
    </row>
    <row r="1268" spans="1:23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 s="9">
        <f t="shared" si="115"/>
        <v>190.9</v>
      </c>
      <c r="Q1268" t="str">
        <f t="shared" si="116"/>
        <v>music</v>
      </c>
      <c r="R1268" t="str">
        <f t="shared" si="117"/>
        <v>rock</v>
      </c>
      <c r="S1268" t="s">
        <v>8219</v>
      </c>
      <c r="T1268" s="16">
        <f t="shared" si="119"/>
        <v>41650.87667824074</v>
      </c>
      <c r="U1268" s="16">
        <f t="shared" si="118"/>
        <v>41620.87667824074</v>
      </c>
      <c r="V1268" s="17">
        <v>41620.87667824074</v>
      </c>
      <c r="W1268" s="18">
        <v>41620.87667824074</v>
      </c>
    </row>
    <row r="1269" spans="1:23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 s="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t="s">
        <v>8219</v>
      </c>
      <c r="T1269" s="16">
        <f t="shared" si="119"/>
        <v>41479.585162037038</v>
      </c>
      <c r="U1269" s="16">
        <f t="shared" si="118"/>
        <v>41449.585162037038</v>
      </c>
      <c r="V1269" s="17">
        <v>41449.585162037038</v>
      </c>
      <c r="W1269" s="18">
        <v>41449.585162037038</v>
      </c>
    </row>
    <row r="1270" spans="1:23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 s="9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t="s">
        <v>8219</v>
      </c>
      <c r="T1270" s="16">
        <f t="shared" si="119"/>
        <v>41537.845451388886</v>
      </c>
      <c r="U1270" s="16">
        <f t="shared" si="118"/>
        <v>41507.845451388886</v>
      </c>
      <c r="V1270" s="17">
        <v>41507.845451388886</v>
      </c>
      <c r="W1270" s="18">
        <v>41507.845451388886</v>
      </c>
    </row>
    <row r="1271" spans="1:23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 s="9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t="s">
        <v>8219</v>
      </c>
      <c r="T1271" s="16">
        <f t="shared" si="119"/>
        <v>42476</v>
      </c>
      <c r="U1271" s="16">
        <f t="shared" si="118"/>
        <v>42445.823055555549</v>
      </c>
      <c r="V1271" s="17">
        <v>42445.823055555549</v>
      </c>
      <c r="W1271" s="18">
        <v>42445.823055555549</v>
      </c>
    </row>
    <row r="1272" spans="1:23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 s="9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t="s">
        <v>8219</v>
      </c>
      <c r="T1272" s="16">
        <f t="shared" si="119"/>
        <v>40993.815300925926</v>
      </c>
      <c r="U1272" s="16">
        <f t="shared" si="118"/>
        <v>40933.856967592597</v>
      </c>
      <c r="V1272" s="17">
        <v>40933.856967592597</v>
      </c>
      <c r="W1272" s="18">
        <v>40933.856967592597</v>
      </c>
    </row>
    <row r="1273" spans="1:23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 s="9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t="s">
        <v>8219</v>
      </c>
      <c r="T1273" s="16">
        <f t="shared" si="119"/>
        <v>41591.725219907406</v>
      </c>
      <c r="U1273" s="16">
        <f t="shared" si="118"/>
        <v>41561.683553240742</v>
      </c>
      <c r="V1273" s="17">
        <v>41561.683553240742</v>
      </c>
      <c r="W1273" s="18">
        <v>41561.683553240742</v>
      </c>
    </row>
    <row r="1274" spans="1:23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9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t="s">
        <v>8219</v>
      </c>
      <c r="T1274" s="16">
        <f t="shared" si="119"/>
        <v>40344.166666666664</v>
      </c>
      <c r="U1274" s="16">
        <f t="shared" si="118"/>
        <v>40274.745127314818</v>
      </c>
      <c r="V1274" s="17">
        <v>40274.745127314818</v>
      </c>
      <c r="W1274" s="18">
        <v>40274.745127314818</v>
      </c>
    </row>
    <row r="1275" spans="1:23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 s="9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t="s">
        <v>8219</v>
      </c>
      <c r="T1275" s="16">
        <f t="shared" si="119"/>
        <v>41882.730219907404</v>
      </c>
      <c r="U1275" s="16">
        <f t="shared" si="118"/>
        <v>41852.730219907404</v>
      </c>
      <c r="V1275" s="17">
        <v>41852.730219907404</v>
      </c>
      <c r="W1275" s="18">
        <v>41852.730219907404</v>
      </c>
    </row>
    <row r="1276" spans="1:23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 s="9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t="s">
        <v>8219</v>
      </c>
      <c r="T1276" s="16">
        <f t="shared" si="119"/>
        <v>41151.690104166664</v>
      </c>
      <c r="U1276" s="16">
        <f t="shared" si="118"/>
        <v>41116.690104166664</v>
      </c>
      <c r="V1276" s="17">
        <v>41116.690104166664</v>
      </c>
      <c r="W1276" s="18">
        <v>41116.690104166664</v>
      </c>
    </row>
    <row r="1277" spans="1:23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 s="9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t="s">
        <v>8219</v>
      </c>
      <c r="T1277" s="16">
        <f t="shared" si="119"/>
        <v>41493.867905092593</v>
      </c>
      <c r="U1277" s="16">
        <f t="shared" si="118"/>
        <v>41458.867905092593</v>
      </c>
      <c r="V1277" s="17">
        <v>41458.867905092593</v>
      </c>
      <c r="W1277" s="18">
        <v>41458.867905092593</v>
      </c>
    </row>
    <row r="1278" spans="1:23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 s="9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t="s">
        <v>8219</v>
      </c>
      <c r="T1278" s="16">
        <f t="shared" si="119"/>
        <v>40057.166666666664</v>
      </c>
      <c r="U1278" s="16">
        <f t="shared" si="118"/>
        <v>40007.704247685186</v>
      </c>
      <c r="V1278" s="17">
        <v>40007.704247685186</v>
      </c>
      <c r="W1278" s="18">
        <v>40007.704247685186</v>
      </c>
    </row>
    <row r="1279" spans="1:23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 s="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t="s">
        <v>8219</v>
      </c>
      <c r="T1279" s="16">
        <f t="shared" si="119"/>
        <v>41156.561886574076</v>
      </c>
      <c r="U1279" s="16">
        <f t="shared" si="118"/>
        <v>41121.561886574076</v>
      </c>
      <c r="V1279" s="17">
        <v>41121.561886574076</v>
      </c>
      <c r="W1279" s="18">
        <v>41121.561886574076</v>
      </c>
    </row>
    <row r="1280" spans="1:23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 s="9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t="s">
        <v>8219</v>
      </c>
      <c r="T1280" s="16">
        <f t="shared" si="119"/>
        <v>41815.083333333336</v>
      </c>
      <c r="U1280" s="16">
        <f t="shared" si="118"/>
        <v>41786.555162037039</v>
      </c>
      <c r="V1280" s="17">
        <v>41786.555162037039</v>
      </c>
      <c r="W1280" s="18">
        <v>41786.555162037039</v>
      </c>
    </row>
    <row r="1281" spans="1:23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 s="9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t="s">
        <v>8219</v>
      </c>
      <c r="T1281" s="16">
        <f t="shared" si="119"/>
        <v>41722.057523148149</v>
      </c>
      <c r="U1281" s="16">
        <f t="shared" si="118"/>
        <v>41682.099189814813</v>
      </c>
      <c r="V1281" s="17">
        <v>41682.099189814813</v>
      </c>
      <c r="W1281" s="18">
        <v>41682.099189814813</v>
      </c>
    </row>
    <row r="1282" spans="1:23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 s="9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t="s">
        <v>8219</v>
      </c>
      <c r="T1282" s="16">
        <f t="shared" si="119"/>
        <v>40603.757569444446</v>
      </c>
      <c r="U1282" s="16">
        <f t="shared" si="118"/>
        <v>40513.757569444446</v>
      </c>
      <c r="V1282" s="17">
        <v>40513.757569444446</v>
      </c>
      <c r="W1282" s="18">
        <v>40513.757569444446</v>
      </c>
    </row>
    <row r="1283" spans="1:23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</f>
        <v>1.1071428571428572</v>
      </c>
      <c r="P1283" s="9">
        <f t="shared" ref="P1283:P1346" si="121">IF(ISERROR(E1283/L1283),0,(E1283/L1283))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t="s">
        <v>8219</v>
      </c>
      <c r="T1283" s="16">
        <f t="shared" si="119"/>
        <v>41483.743472222224</v>
      </c>
      <c r="U1283" s="16">
        <f t="shared" ref="U1283:U1346" si="124">(((J1283/60)/60)/24)+DATE(1970,1,1)</f>
        <v>41463.743472222224</v>
      </c>
      <c r="V1283" s="17">
        <v>41463.743472222224</v>
      </c>
      <c r="W1283" s="18">
        <v>41463.743472222224</v>
      </c>
    </row>
    <row r="1284" spans="1:23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 s="9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t="s">
        <v>8219</v>
      </c>
      <c r="T1284" s="16">
        <f t="shared" ref="T1284:T1347" si="125">(((I1284/60)/60)/24)+DATE(1970,1,1)</f>
        <v>41617.207638888889</v>
      </c>
      <c r="U1284" s="16">
        <f t="shared" si="124"/>
        <v>41586.475173611114</v>
      </c>
      <c r="V1284" s="17">
        <v>41586.475173611114</v>
      </c>
      <c r="W1284" s="18">
        <v>41586.475173611114</v>
      </c>
    </row>
    <row r="1285" spans="1:23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 s="9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t="s">
        <v>8219</v>
      </c>
      <c r="T1285" s="16">
        <f t="shared" si="125"/>
        <v>41344.166666666664</v>
      </c>
      <c r="U1285" s="16">
        <f t="shared" si="124"/>
        <v>41320.717465277776</v>
      </c>
      <c r="V1285" s="17">
        <v>41320.717465277776</v>
      </c>
      <c r="W1285" s="18">
        <v>41320.717465277776</v>
      </c>
    </row>
    <row r="1286" spans="1:23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9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t="s">
        <v>8219</v>
      </c>
      <c r="T1286" s="16">
        <f t="shared" si="125"/>
        <v>42735.707638888889</v>
      </c>
      <c r="U1286" s="16">
        <f t="shared" si="124"/>
        <v>42712.23474537037</v>
      </c>
      <c r="V1286" s="17">
        <v>42712.23474537037</v>
      </c>
      <c r="W1286" s="18">
        <v>42712.23474537037</v>
      </c>
    </row>
    <row r="1287" spans="1:23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 s="9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t="s">
        <v>8219</v>
      </c>
      <c r="T1287" s="16">
        <f t="shared" si="125"/>
        <v>42175.583043981482</v>
      </c>
      <c r="U1287" s="16">
        <f t="shared" si="124"/>
        <v>42160.583043981482</v>
      </c>
      <c r="V1287" s="17">
        <v>42160.583043981482</v>
      </c>
      <c r="W1287" s="18">
        <v>42160.583043981482</v>
      </c>
    </row>
    <row r="1288" spans="1:23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 s="9">
        <f t="shared" si="121"/>
        <v>81.25</v>
      </c>
      <c r="Q1288" t="str">
        <f t="shared" si="122"/>
        <v>theater</v>
      </c>
      <c r="R1288" t="str">
        <f t="shared" si="123"/>
        <v>plays</v>
      </c>
      <c r="S1288" t="s">
        <v>8219</v>
      </c>
      <c r="T1288" s="16">
        <f t="shared" si="125"/>
        <v>42052.583333333328</v>
      </c>
      <c r="U1288" s="16">
        <f t="shared" si="124"/>
        <v>42039.384571759263</v>
      </c>
      <c r="V1288" s="17">
        <v>42039.384571759263</v>
      </c>
      <c r="W1288" s="18">
        <v>42039.384571759263</v>
      </c>
    </row>
    <row r="1289" spans="1:23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9">
        <f t="shared" si="121"/>
        <v>24.2</v>
      </c>
      <c r="Q1289" t="str">
        <f t="shared" si="122"/>
        <v>theater</v>
      </c>
      <c r="R1289" t="str">
        <f t="shared" si="123"/>
        <v>plays</v>
      </c>
      <c r="S1289" t="s">
        <v>8219</v>
      </c>
      <c r="T1289" s="16">
        <f t="shared" si="125"/>
        <v>42167.621018518519</v>
      </c>
      <c r="U1289" s="16">
        <f t="shared" si="124"/>
        <v>42107.621018518519</v>
      </c>
      <c r="V1289" s="17">
        <v>42107.621018518519</v>
      </c>
      <c r="W1289" s="18">
        <v>42107.621018518519</v>
      </c>
    </row>
    <row r="1290" spans="1:23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 s="9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t="s">
        <v>8219</v>
      </c>
      <c r="T1290" s="16">
        <f t="shared" si="125"/>
        <v>42592.166666666672</v>
      </c>
      <c r="U1290" s="16">
        <f t="shared" si="124"/>
        <v>42561.154664351852</v>
      </c>
      <c r="V1290" s="17">
        <v>42561.154664351852</v>
      </c>
      <c r="W1290" s="18">
        <v>42561.154664351852</v>
      </c>
    </row>
    <row r="1291" spans="1:23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 s="9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t="s">
        <v>8219</v>
      </c>
      <c r="T1291" s="16">
        <f t="shared" si="125"/>
        <v>42739.134780092587</v>
      </c>
      <c r="U1291" s="16">
        <f t="shared" si="124"/>
        <v>42709.134780092587</v>
      </c>
      <c r="V1291" s="17">
        <v>42709.134780092587</v>
      </c>
      <c r="W1291" s="18">
        <v>42709.134780092587</v>
      </c>
    </row>
    <row r="1292" spans="1:23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 s="9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t="s">
        <v>8219</v>
      </c>
      <c r="T1292" s="16">
        <f t="shared" si="125"/>
        <v>42117.290972222225</v>
      </c>
      <c r="U1292" s="16">
        <f t="shared" si="124"/>
        <v>42086.614942129629</v>
      </c>
      <c r="V1292" s="17">
        <v>42086.614942129629</v>
      </c>
      <c r="W1292" s="18">
        <v>42086.614942129629</v>
      </c>
    </row>
    <row r="1293" spans="1:23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 s="9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t="s">
        <v>8219</v>
      </c>
      <c r="T1293" s="16">
        <f t="shared" si="125"/>
        <v>42101.291666666672</v>
      </c>
      <c r="U1293" s="16">
        <f t="shared" si="124"/>
        <v>42064.652673611112</v>
      </c>
      <c r="V1293" s="17">
        <v>42064.652673611112</v>
      </c>
      <c r="W1293" s="18">
        <v>42064.652673611112</v>
      </c>
    </row>
    <row r="1294" spans="1:23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9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t="s">
        <v>8219</v>
      </c>
      <c r="T1294" s="16">
        <f t="shared" si="125"/>
        <v>42283.957638888889</v>
      </c>
      <c r="U1294" s="16">
        <f t="shared" si="124"/>
        <v>42256.764212962968</v>
      </c>
      <c r="V1294" s="17">
        <v>42256.764212962968</v>
      </c>
      <c r="W1294" s="18">
        <v>42256.764212962968</v>
      </c>
    </row>
    <row r="1295" spans="1:23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 s="9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t="s">
        <v>8219</v>
      </c>
      <c r="T1295" s="16">
        <f t="shared" si="125"/>
        <v>42322.742719907401</v>
      </c>
      <c r="U1295" s="16">
        <f t="shared" si="124"/>
        <v>42292.701053240744</v>
      </c>
      <c r="V1295" s="17">
        <v>42292.701053240744</v>
      </c>
      <c r="W1295" s="18">
        <v>42292.701053240744</v>
      </c>
    </row>
    <row r="1296" spans="1:23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9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t="s">
        <v>8219</v>
      </c>
      <c r="T1296" s="16">
        <f t="shared" si="125"/>
        <v>42296.458333333328</v>
      </c>
      <c r="U1296" s="16">
        <f t="shared" si="124"/>
        <v>42278.453668981485</v>
      </c>
      <c r="V1296" s="17">
        <v>42278.453668981485</v>
      </c>
      <c r="W1296" s="18">
        <v>42278.453668981485</v>
      </c>
    </row>
    <row r="1297" spans="1:23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 s="9">
        <f t="shared" si="121"/>
        <v>39.828125</v>
      </c>
      <c r="Q1297" t="str">
        <f t="shared" si="122"/>
        <v>theater</v>
      </c>
      <c r="R1297" t="str">
        <f t="shared" si="123"/>
        <v>plays</v>
      </c>
      <c r="S1297" t="s">
        <v>8219</v>
      </c>
      <c r="T1297" s="16">
        <f t="shared" si="125"/>
        <v>42214.708333333328</v>
      </c>
      <c r="U1297" s="16">
        <f t="shared" si="124"/>
        <v>42184.572881944448</v>
      </c>
      <c r="V1297" s="17">
        <v>42184.572881944448</v>
      </c>
      <c r="W1297" s="18">
        <v>42184.572881944448</v>
      </c>
    </row>
    <row r="1298" spans="1:23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 s="9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t="s">
        <v>8219</v>
      </c>
      <c r="T1298" s="16">
        <f t="shared" si="125"/>
        <v>42443.008946759262</v>
      </c>
      <c r="U1298" s="16">
        <f t="shared" si="124"/>
        <v>42423.050613425927</v>
      </c>
      <c r="V1298" s="17">
        <v>42423.050613425927</v>
      </c>
      <c r="W1298" s="18">
        <v>42423.050613425927</v>
      </c>
    </row>
    <row r="1299" spans="1:23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 s="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t="s">
        <v>8219</v>
      </c>
      <c r="T1299" s="16">
        <f t="shared" si="125"/>
        <v>42491.747199074074</v>
      </c>
      <c r="U1299" s="16">
        <f t="shared" si="124"/>
        <v>42461.747199074074</v>
      </c>
      <c r="V1299" s="17">
        <v>42461.747199074074</v>
      </c>
      <c r="W1299" s="18">
        <v>42461.747199074074</v>
      </c>
    </row>
    <row r="1300" spans="1:23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 s="9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t="s">
        <v>8219</v>
      </c>
      <c r="T1300" s="16">
        <f t="shared" si="125"/>
        <v>42488.680925925932</v>
      </c>
      <c r="U1300" s="16">
        <f t="shared" si="124"/>
        <v>42458.680925925932</v>
      </c>
      <c r="V1300" s="17">
        <v>42458.680925925932</v>
      </c>
      <c r="W1300" s="18">
        <v>42458.680925925932</v>
      </c>
    </row>
    <row r="1301" spans="1:23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9">
        <f t="shared" si="121"/>
        <v>135.625</v>
      </c>
      <c r="Q1301" t="str">
        <f t="shared" si="122"/>
        <v>theater</v>
      </c>
      <c r="R1301" t="str">
        <f t="shared" si="123"/>
        <v>plays</v>
      </c>
      <c r="S1301" t="s">
        <v>8219</v>
      </c>
      <c r="T1301" s="16">
        <f t="shared" si="125"/>
        <v>42199.814340277779</v>
      </c>
      <c r="U1301" s="16">
        <f t="shared" si="124"/>
        <v>42169.814340277779</v>
      </c>
      <c r="V1301" s="17">
        <v>42169.814340277779</v>
      </c>
      <c r="W1301" s="18">
        <v>42169.814340277779</v>
      </c>
    </row>
    <row r="1302" spans="1:23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9">
        <f t="shared" si="121"/>
        <v>168.75</v>
      </c>
      <c r="Q1302" t="str">
        <f t="shared" si="122"/>
        <v>theater</v>
      </c>
      <c r="R1302" t="str">
        <f t="shared" si="123"/>
        <v>plays</v>
      </c>
      <c r="S1302" t="s">
        <v>8219</v>
      </c>
      <c r="T1302" s="16">
        <f t="shared" si="125"/>
        <v>42522.789583333331</v>
      </c>
      <c r="U1302" s="16">
        <f t="shared" si="124"/>
        <v>42483.675208333334</v>
      </c>
      <c r="V1302" s="17">
        <v>42483.675208333334</v>
      </c>
      <c r="W1302" s="18">
        <v>42483.675208333334</v>
      </c>
    </row>
    <row r="1303" spans="1:23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 s="9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t="s">
        <v>8219</v>
      </c>
      <c r="T1303" s="16">
        <f t="shared" si="125"/>
        <v>42206.125</v>
      </c>
      <c r="U1303" s="16">
        <f t="shared" si="124"/>
        <v>42195.749745370369</v>
      </c>
      <c r="V1303" s="17">
        <v>42195.749745370369</v>
      </c>
      <c r="W1303" s="18">
        <v>42195.749745370369</v>
      </c>
    </row>
    <row r="1304" spans="1:23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9">
        <f t="shared" si="121"/>
        <v>50</v>
      </c>
      <c r="Q1304" t="str">
        <f t="shared" si="122"/>
        <v>theater</v>
      </c>
      <c r="R1304" t="str">
        <f t="shared" si="123"/>
        <v>plays</v>
      </c>
      <c r="S1304" t="s">
        <v>8219</v>
      </c>
      <c r="T1304" s="16">
        <f t="shared" si="125"/>
        <v>42705.099664351852</v>
      </c>
      <c r="U1304" s="16">
        <f t="shared" si="124"/>
        <v>42675.057997685188</v>
      </c>
      <c r="V1304" s="17">
        <v>42675.057997685188</v>
      </c>
      <c r="W1304" s="18">
        <v>42675.057997685188</v>
      </c>
    </row>
    <row r="1305" spans="1:23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 s="9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t="s">
        <v>8219</v>
      </c>
      <c r="T1305" s="16">
        <f t="shared" si="125"/>
        <v>42582.458333333328</v>
      </c>
      <c r="U1305" s="16">
        <f t="shared" si="124"/>
        <v>42566.441203703704</v>
      </c>
      <c r="V1305" s="17">
        <v>42566.441203703704</v>
      </c>
      <c r="W1305" s="18">
        <v>42566.441203703704</v>
      </c>
    </row>
    <row r="1306" spans="1:23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 s="9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t="s">
        <v>8220</v>
      </c>
      <c r="T1306" s="16">
        <f t="shared" si="125"/>
        <v>42807.152835648143</v>
      </c>
      <c r="U1306" s="16">
        <f t="shared" si="124"/>
        <v>42747.194502314815</v>
      </c>
      <c r="V1306" s="17">
        <v>42747.194502314815</v>
      </c>
      <c r="W1306" s="18">
        <v>42747.194502314815</v>
      </c>
    </row>
    <row r="1307" spans="1:23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 s="9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t="s">
        <v>8220</v>
      </c>
      <c r="T1307" s="16">
        <f t="shared" si="125"/>
        <v>42572.729166666672</v>
      </c>
      <c r="U1307" s="16">
        <f t="shared" si="124"/>
        <v>42543.665601851855</v>
      </c>
      <c r="V1307" s="17">
        <v>42543.665601851855</v>
      </c>
      <c r="W1307" s="18">
        <v>42543.665601851855</v>
      </c>
    </row>
    <row r="1308" spans="1:23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 s="9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t="s">
        <v>8220</v>
      </c>
      <c r="T1308" s="16">
        <f t="shared" si="125"/>
        <v>41977.457569444443</v>
      </c>
      <c r="U1308" s="16">
        <f t="shared" si="124"/>
        <v>41947.457569444443</v>
      </c>
      <c r="V1308" s="17">
        <v>41947.457569444443</v>
      </c>
      <c r="W1308" s="18">
        <v>41947.457569444443</v>
      </c>
    </row>
    <row r="1309" spans="1:23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 s="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t="s">
        <v>8220</v>
      </c>
      <c r="T1309" s="16">
        <f t="shared" si="125"/>
        <v>42417.503229166665</v>
      </c>
      <c r="U1309" s="16">
        <f t="shared" si="124"/>
        <v>42387.503229166665</v>
      </c>
      <c r="V1309" s="17">
        <v>42387.503229166665</v>
      </c>
      <c r="W1309" s="18">
        <v>42387.503229166665</v>
      </c>
    </row>
    <row r="1310" spans="1:23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 s="9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t="s">
        <v>8220</v>
      </c>
      <c r="T1310" s="16">
        <f t="shared" si="125"/>
        <v>42651.613564814819</v>
      </c>
      <c r="U1310" s="16">
        <f t="shared" si="124"/>
        <v>42611.613564814819</v>
      </c>
      <c r="V1310" s="17">
        <v>42611.613564814819</v>
      </c>
      <c r="W1310" s="18">
        <v>42611.613564814819</v>
      </c>
    </row>
    <row r="1311" spans="1:23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 s="9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t="s">
        <v>8220</v>
      </c>
      <c r="T1311" s="16">
        <f t="shared" si="125"/>
        <v>42292.882731481484</v>
      </c>
      <c r="U1311" s="16">
        <f t="shared" si="124"/>
        <v>42257.882731481484</v>
      </c>
      <c r="V1311" s="17">
        <v>42257.882731481484</v>
      </c>
      <c r="W1311" s="18">
        <v>42257.882731481484</v>
      </c>
    </row>
    <row r="1312" spans="1:23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 s="9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t="s">
        <v>8220</v>
      </c>
      <c r="T1312" s="16">
        <f t="shared" si="125"/>
        <v>42601.667245370365</v>
      </c>
      <c r="U1312" s="16">
        <f t="shared" si="124"/>
        <v>42556.667245370365</v>
      </c>
      <c r="V1312" s="17">
        <v>42556.667245370365</v>
      </c>
      <c r="W1312" s="18">
        <v>42556.667245370365</v>
      </c>
    </row>
    <row r="1313" spans="1:23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 s="9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t="s">
        <v>8220</v>
      </c>
      <c r="T1313" s="16">
        <f t="shared" si="125"/>
        <v>42704.843969907408</v>
      </c>
      <c r="U1313" s="16">
        <f t="shared" si="124"/>
        <v>42669.802303240736</v>
      </c>
      <c r="V1313" s="17">
        <v>42669.802303240736</v>
      </c>
      <c r="W1313" s="18">
        <v>42669.802303240736</v>
      </c>
    </row>
    <row r="1314" spans="1:23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 s="9">
        <f t="shared" si="121"/>
        <v>28</v>
      </c>
      <c r="Q1314" t="str">
        <f t="shared" si="122"/>
        <v>technology</v>
      </c>
      <c r="R1314" t="str">
        <f t="shared" si="123"/>
        <v>wearables</v>
      </c>
      <c r="S1314" t="s">
        <v>8220</v>
      </c>
      <c r="T1314" s="16">
        <f t="shared" si="125"/>
        <v>42112.702800925923</v>
      </c>
      <c r="U1314" s="16">
        <f t="shared" si="124"/>
        <v>42082.702800925923</v>
      </c>
      <c r="V1314" s="17">
        <v>42082.702800925923</v>
      </c>
      <c r="W1314" s="18">
        <v>42082.702800925923</v>
      </c>
    </row>
    <row r="1315" spans="1:23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 s="9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t="s">
        <v>8220</v>
      </c>
      <c r="T1315" s="16">
        <f t="shared" si="125"/>
        <v>42432.709652777776</v>
      </c>
      <c r="U1315" s="16">
        <f t="shared" si="124"/>
        <v>42402.709652777776</v>
      </c>
      <c r="V1315" s="17">
        <v>42402.709652777776</v>
      </c>
      <c r="W1315" s="18">
        <v>42402.709652777776</v>
      </c>
    </row>
    <row r="1316" spans="1:23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 s="9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t="s">
        <v>8220</v>
      </c>
      <c r="T1316" s="16">
        <f t="shared" si="125"/>
        <v>42664.669675925921</v>
      </c>
      <c r="U1316" s="16">
        <f t="shared" si="124"/>
        <v>42604.669675925921</v>
      </c>
      <c r="V1316" s="17">
        <v>42604.669675925921</v>
      </c>
      <c r="W1316" s="18">
        <v>42604.669675925921</v>
      </c>
    </row>
    <row r="1317" spans="1:23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 s="9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t="s">
        <v>8220</v>
      </c>
      <c r="T1317" s="16">
        <f t="shared" si="125"/>
        <v>42314.041666666672</v>
      </c>
      <c r="U1317" s="16">
        <f t="shared" si="124"/>
        <v>42278.498240740737</v>
      </c>
      <c r="V1317" s="17">
        <v>42278.498240740737</v>
      </c>
      <c r="W1317" s="18">
        <v>42278.498240740737</v>
      </c>
    </row>
    <row r="1318" spans="1:23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 s="9">
        <f t="shared" si="121"/>
        <v>1</v>
      </c>
      <c r="Q1318" t="str">
        <f t="shared" si="122"/>
        <v>technology</v>
      </c>
      <c r="R1318" t="str">
        <f t="shared" si="123"/>
        <v>wearables</v>
      </c>
      <c r="S1318" t="s">
        <v>8220</v>
      </c>
      <c r="T1318" s="16">
        <f t="shared" si="125"/>
        <v>42428.961909722217</v>
      </c>
      <c r="U1318" s="16">
        <f t="shared" si="124"/>
        <v>42393.961909722217</v>
      </c>
      <c r="V1318" s="17">
        <v>42393.961909722217</v>
      </c>
      <c r="W1318" s="18">
        <v>42393.961909722217</v>
      </c>
    </row>
    <row r="1319" spans="1:23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 s="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t="s">
        <v>8220</v>
      </c>
      <c r="T1319" s="16">
        <f t="shared" si="125"/>
        <v>42572.583333333328</v>
      </c>
      <c r="U1319" s="16">
        <f t="shared" si="124"/>
        <v>42520.235486111109</v>
      </c>
      <c r="V1319" s="17">
        <v>42520.235486111109</v>
      </c>
      <c r="W1319" s="18">
        <v>42520.235486111109</v>
      </c>
    </row>
    <row r="1320" spans="1:23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 s="9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t="s">
        <v>8220</v>
      </c>
      <c r="T1320" s="16">
        <f t="shared" si="125"/>
        <v>42015.043657407412</v>
      </c>
      <c r="U1320" s="16">
        <f t="shared" si="124"/>
        <v>41985.043657407412</v>
      </c>
      <c r="V1320" s="17">
        <v>41985.043657407412</v>
      </c>
      <c r="W1320" s="18">
        <v>41985.043657407412</v>
      </c>
    </row>
    <row r="1321" spans="1:23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 s="9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t="s">
        <v>8220</v>
      </c>
      <c r="T1321" s="16">
        <f t="shared" si="125"/>
        <v>41831.666666666664</v>
      </c>
      <c r="U1321" s="16">
        <f t="shared" si="124"/>
        <v>41816.812094907407</v>
      </c>
      <c r="V1321" s="17">
        <v>41816.812094907407</v>
      </c>
      <c r="W1321" s="18">
        <v>41816.812094907407</v>
      </c>
    </row>
    <row r="1322" spans="1:23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 s="9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t="s">
        <v>8220</v>
      </c>
      <c r="T1322" s="16">
        <f t="shared" si="125"/>
        <v>42734.958333333328</v>
      </c>
      <c r="U1322" s="16">
        <f t="shared" si="124"/>
        <v>42705.690347222218</v>
      </c>
      <c r="V1322" s="17">
        <v>42705.690347222218</v>
      </c>
      <c r="W1322" s="18">
        <v>42705.690347222218</v>
      </c>
    </row>
    <row r="1323" spans="1:23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 s="9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t="s">
        <v>8220</v>
      </c>
      <c r="T1323" s="16">
        <f t="shared" si="125"/>
        <v>42727.74927083333</v>
      </c>
      <c r="U1323" s="16">
        <f t="shared" si="124"/>
        <v>42697.74927083333</v>
      </c>
      <c r="V1323" s="17">
        <v>42697.74927083333</v>
      </c>
      <c r="W1323" s="18">
        <v>42697.74927083333</v>
      </c>
    </row>
    <row r="1324" spans="1:23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 s="9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t="s">
        <v>8220</v>
      </c>
      <c r="T1324" s="16">
        <f t="shared" si="125"/>
        <v>42145.656539351854</v>
      </c>
      <c r="U1324" s="16">
        <f t="shared" si="124"/>
        <v>42115.656539351854</v>
      </c>
      <c r="V1324" s="17">
        <v>42115.656539351854</v>
      </c>
      <c r="W1324" s="18">
        <v>42115.656539351854</v>
      </c>
    </row>
    <row r="1325" spans="1:23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 s="9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t="s">
        <v>8220</v>
      </c>
      <c r="T1325" s="16">
        <f t="shared" si="125"/>
        <v>42486.288194444445</v>
      </c>
      <c r="U1325" s="16">
        <f t="shared" si="124"/>
        <v>42451.698449074072</v>
      </c>
      <c r="V1325" s="17">
        <v>42451.698449074072</v>
      </c>
      <c r="W1325" s="18">
        <v>42451.698449074072</v>
      </c>
    </row>
    <row r="1326" spans="1:23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 s="9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t="s">
        <v>8220</v>
      </c>
      <c r="T1326" s="16">
        <f t="shared" si="125"/>
        <v>42656.633703703701</v>
      </c>
      <c r="U1326" s="16">
        <f t="shared" si="124"/>
        <v>42626.633703703701</v>
      </c>
      <c r="V1326" s="17">
        <v>42626.633703703701</v>
      </c>
      <c r="W1326" s="18">
        <v>42626.633703703701</v>
      </c>
    </row>
    <row r="1327" spans="1:23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 s="9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t="s">
        <v>8220</v>
      </c>
      <c r="T1327" s="16">
        <f t="shared" si="125"/>
        <v>42734.086053240739</v>
      </c>
      <c r="U1327" s="16">
        <f t="shared" si="124"/>
        <v>42704.086053240739</v>
      </c>
      <c r="V1327" s="17">
        <v>42704.086053240739</v>
      </c>
      <c r="W1327" s="18">
        <v>42704.086053240739</v>
      </c>
    </row>
    <row r="1328" spans="1:23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 s="9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t="s">
        <v>8220</v>
      </c>
      <c r="T1328" s="16">
        <f t="shared" si="125"/>
        <v>42019.791990740734</v>
      </c>
      <c r="U1328" s="16">
        <f t="shared" si="124"/>
        <v>41974.791990740734</v>
      </c>
      <c r="V1328" s="17">
        <v>41974.791990740734</v>
      </c>
      <c r="W1328" s="18">
        <v>41974.791990740734</v>
      </c>
    </row>
    <row r="1329" spans="1:23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 s="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t="s">
        <v>8220</v>
      </c>
      <c r="T1329" s="16">
        <f t="shared" si="125"/>
        <v>42153.678645833337</v>
      </c>
      <c r="U1329" s="16">
        <f t="shared" si="124"/>
        <v>42123.678645833337</v>
      </c>
      <c r="V1329" s="17">
        <v>42123.678645833337</v>
      </c>
      <c r="W1329" s="18">
        <v>42123.678645833337</v>
      </c>
    </row>
    <row r="1330" spans="1:23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 s="9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t="s">
        <v>8220</v>
      </c>
      <c r="T1330" s="16">
        <f t="shared" si="125"/>
        <v>42657.642754629633</v>
      </c>
      <c r="U1330" s="16">
        <f t="shared" si="124"/>
        <v>42612.642754629633</v>
      </c>
      <c r="V1330" s="17">
        <v>42612.642754629633</v>
      </c>
      <c r="W1330" s="18">
        <v>42612.642754629633</v>
      </c>
    </row>
    <row r="1331" spans="1:23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 s="9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t="s">
        <v>8220</v>
      </c>
      <c r="T1331" s="16">
        <f t="shared" si="125"/>
        <v>41975.263252314813</v>
      </c>
      <c r="U1331" s="16">
        <f t="shared" si="124"/>
        <v>41935.221585648149</v>
      </c>
      <c r="V1331" s="17">
        <v>41935.221585648149</v>
      </c>
      <c r="W1331" s="18">
        <v>41935.221585648149</v>
      </c>
    </row>
    <row r="1332" spans="1:23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 s="9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t="s">
        <v>8220</v>
      </c>
      <c r="T1332" s="16">
        <f t="shared" si="125"/>
        <v>42553.166666666672</v>
      </c>
      <c r="U1332" s="16">
        <f t="shared" si="124"/>
        <v>42522.276724537034</v>
      </c>
      <c r="V1332" s="17">
        <v>42522.276724537034</v>
      </c>
      <c r="W1332" s="18">
        <v>42522.276724537034</v>
      </c>
    </row>
    <row r="1333" spans="1:23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 s="9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t="s">
        <v>8220</v>
      </c>
      <c r="T1333" s="16">
        <f t="shared" si="125"/>
        <v>42599.50409722222</v>
      </c>
      <c r="U1333" s="16">
        <f t="shared" si="124"/>
        <v>42569.50409722222</v>
      </c>
      <c r="V1333" s="17">
        <v>42569.50409722222</v>
      </c>
      <c r="W1333" s="18">
        <v>42569.50409722222</v>
      </c>
    </row>
    <row r="1334" spans="1:23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9">
        <f t="shared" si="121"/>
        <v>0</v>
      </c>
      <c r="Q1334" t="str">
        <f t="shared" si="122"/>
        <v>technology</v>
      </c>
      <c r="R1334" t="str">
        <f t="shared" si="123"/>
        <v>wearables</v>
      </c>
      <c r="S1334" t="s">
        <v>8220</v>
      </c>
      <c r="T1334" s="16">
        <f t="shared" si="125"/>
        <v>42762.060277777782</v>
      </c>
      <c r="U1334" s="16">
        <f t="shared" si="124"/>
        <v>42732.060277777782</v>
      </c>
      <c r="V1334" s="17">
        <v>42732.060277777782</v>
      </c>
      <c r="W1334" s="18">
        <v>42732.060277777782</v>
      </c>
    </row>
    <row r="1335" spans="1:23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9">
        <f t="shared" si="121"/>
        <v>0</v>
      </c>
      <c r="Q1335" t="str">
        <f t="shared" si="122"/>
        <v>technology</v>
      </c>
      <c r="R1335" t="str">
        <f t="shared" si="123"/>
        <v>wearables</v>
      </c>
      <c r="S1335" t="s">
        <v>8220</v>
      </c>
      <c r="T1335" s="16">
        <f t="shared" si="125"/>
        <v>41836.106770833336</v>
      </c>
      <c r="U1335" s="16">
        <f t="shared" si="124"/>
        <v>41806.106770833336</v>
      </c>
      <c r="V1335" s="17">
        <v>41806.106770833336</v>
      </c>
      <c r="W1335" s="18">
        <v>41806.106770833336</v>
      </c>
    </row>
    <row r="1336" spans="1:23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 s="9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t="s">
        <v>8220</v>
      </c>
      <c r="T1336" s="16">
        <f t="shared" si="125"/>
        <v>42440.774155092593</v>
      </c>
      <c r="U1336" s="16">
        <f t="shared" si="124"/>
        <v>42410.774155092593</v>
      </c>
      <c r="V1336" s="17">
        <v>42410.774155092593</v>
      </c>
      <c r="W1336" s="18">
        <v>42410.774155092593</v>
      </c>
    </row>
    <row r="1337" spans="1:23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 s="9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t="s">
        <v>8220</v>
      </c>
      <c r="T1337" s="16">
        <f t="shared" si="125"/>
        <v>42343.936365740738</v>
      </c>
      <c r="U1337" s="16">
        <f t="shared" si="124"/>
        <v>42313.936365740738</v>
      </c>
      <c r="V1337" s="17">
        <v>42313.936365740738</v>
      </c>
      <c r="W1337" s="18">
        <v>42313.936365740738</v>
      </c>
    </row>
    <row r="1338" spans="1:23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 s="9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t="s">
        <v>8220</v>
      </c>
      <c r="T1338" s="16">
        <f t="shared" si="125"/>
        <v>41990.863750000004</v>
      </c>
      <c r="U1338" s="16">
        <f t="shared" si="124"/>
        <v>41955.863750000004</v>
      </c>
      <c r="V1338" s="17">
        <v>41955.863750000004</v>
      </c>
      <c r="W1338" s="18">
        <v>41955.863750000004</v>
      </c>
    </row>
    <row r="1339" spans="1:23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 s="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t="s">
        <v>8220</v>
      </c>
      <c r="T1339" s="16">
        <f t="shared" si="125"/>
        <v>42797.577303240745</v>
      </c>
      <c r="U1339" s="16">
        <f t="shared" si="124"/>
        <v>42767.577303240745</v>
      </c>
      <c r="V1339" s="17">
        <v>42767.577303240745</v>
      </c>
      <c r="W1339" s="18">
        <v>42767.577303240745</v>
      </c>
    </row>
    <row r="1340" spans="1:23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 s="9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t="s">
        <v>8220</v>
      </c>
      <c r="T1340" s="16">
        <f t="shared" si="125"/>
        <v>42218.803622685184</v>
      </c>
      <c r="U1340" s="16">
        <f t="shared" si="124"/>
        <v>42188.803622685184</v>
      </c>
      <c r="V1340" s="17">
        <v>42188.803622685184</v>
      </c>
      <c r="W1340" s="18">
        <v>42188.803622685184</v>
      </c>
    </row>
    <row r="1341" spans="1:23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 s="9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t="s">
        <v>8220</v>
      </c>
      <c r="T1341" s="16">
        <f t="shared" si="125"/>
        <v>41981.688831018517</v>
      </c>
      <c r="U1341" s="16">
        <f t="shared" si="124"/>
        <v>41936.647164351853</v>
      </c>
      <c r="V1341" s="17">
        <v>41936.647164351853</v>
      </c>
      <c r="W1341" s="18">
        <v>41936.647164351853</v>
      </c>
    </row>
    <row r="1342" spans="1:23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9">
        <f t="shared" si="121"/>
        <v>0</v>
      </c>
      <c r="Q1342" t="str">
        <f t="shared" si="122"/>
        <v>technology</v>
      </c>
      <c r="R1342" t="str">
        <f t="shared" si="123"/>
        <v>wearables</v>
      </c>
      <c r="S1342" t="s">
        <v>8220</v>
      </c>
      <c r="T1342" s="16">
        <f t="shared" si="125"/>
        <v>41866.595520833333</v>
      </c>
      <c r="U1342" s="16">
        <f t="shared" si="124"/>
        <v>41836.595520833333</v>
      </c>
      <c r="V1342" s="17">
        <v>41836.595520833333</v>
      </c>
      <c r="W1342" s="18">
        <v>41836.595520833333</v>
      </c>
    </row>
    <row r="1343" spans="1:23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 s="9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t="s">
        <v>8220</v>
      </c>
      <c r="T1343" s="16">
        <f t="shared" si="125"/>
        <v>42644.624039351853</v>
      </c>
      <c r="U1343" s="16">
        <f t="shared" si="124"/>
        <v>42612.624039351853</v>
      </c>
      <c r="V1343" s="17">
        <v>42612.624039351853</v>
      </c>
      <c r="W1343" s="18">
        <v>42612.624039351853</v>
      </c>
    </row>
    <row r="1344" spans="1:23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 s="9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t="s">
        <v>8220</v>
      </c>
      <c r="T1344" s="16">
        <f t="shared" si="125"/>
        <v>42202.816423611104</v>
      </c>
      <c r="U1344" s="16">
        <f t="shared" si="124"/>
        <v>42172.816423611104</v>
      </c>
      <c r="V1344" s="17">
        <v>42172.816423611104</v>
      </c>
      <c r="W1344" s="18">
        <v>42172.816423611104</v>
      </c>
    </row>
    <row r="1345" spans="1:23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 s="9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t="s">
        <v>8220</v>
      </c>
      <c r="T1345" s="16">
        <f t="shared" si="125"/>
        <v>42601.165972222225</v>
      </c>
      <c r="U1345" s="16">
        <f t="shared" si="124"/>
        <v>42542.526423611111</v>
      </c>
      <c r="V1345" s="17">
        <v>42542.526423611111</v>
      </c>
      <c r="W1345" s="18">
        <v>42542.526423611111</v>
      </c>
    </row>
    <row r="1346" spans="1:23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 s="9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t="s">
        <v>8219</v>
      </c>
      <c r="T1346" s="16">
        <f t="shared" si="125"/>
        <v>42551.789803240739</v>
      </c>
      <c r="U1346" s="16">
        <f t="shared" si="124"/>
        <v>42522.789803240739</v>
      </c>
      <c r="V1346" s="17">
        <v>42522.789803240739</v>
      </c>
      <c r="W1346" s="18">
        <v>42522.789803240739</v>
      </c>
    </row>
    <row r="1347" spans="1:23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</f>
        <v>1.25</v>
      </c>
      <c r="P1347" s="9">
        <f t="shared" ref="P1347:P1410" si="127">IF(ISERROR(E1347/L1347),0,(E1347/L1347))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t="s">
        <v>8219</v>
      </c>
      <c r="T1347" s="16">
        <f t="shared" si="125"/>
        <v>41834.814340277779</v>
      </c>
      <c r="U1347" s="16">
        <f t="shared" ref="U1347:U1410" si="130">(((J1347/60)/60)/24)+DATE(1970,1,1)</f>
        <v>41799.814340277779</v>
      </c>
      <c r="V1347" s="17">
        <v>41799.814340277779</v>
      </c>
      <c r="W1347" s="18">
        <v>41799.814340277779</v>
      </c>
    </row>
    <row r="1348" spans="1:23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9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t="s">
        <v>8219</v>
      </c>
      <c r="T1348" s="16">
        <f t="shared" ref="T1348:T1411" si="131">(((I1348/60)/60)/24)+DATE(1970,1,1)</f>
        <v>41452.075821759259</v>
      </c>
      <c r="U1348" s="16">
        <f t="shared" si="130"/>
        <v>41422.075821759259</v>
      </c>
      <c r="V1348" s="17">
        <v>41422.075821759259</v>
      </c>
      <c r="W1348" s="18">
        <v>41422.075821759259</v>
      </c>
    </row>
    <row r="1349" spans="1:23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t="s">
        <v>8219</v>
      </c>
      <c r="T1349" s="16">
        <f t="shared" si="131"/>
        <v>42070.638020833328</v>
      </c>
      <c r="U1349" s="16">
        <f t="shared" si="130"/>
        <v>42040.638020833328</v>
      </c>
      <c r="V1349" s="17">
        <v>42040.638020833328</v>
      </c>
      <c r="W1349" s="18">
        <v>42040.638020833328</v>
      </c>
    </row>
    <row r="1350" spans="1:23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9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t="s">
        <v>8219</v>
      </c>
      <c r="T1350" s="16">
        <f t="shared" si="131"/>
        <v>41991.506168981476</v>
      </c>
      <c r="U1350" s="16">
        <f t="shared" si="130"/>
        <v>41963.506168981476</v>
      </c>
      <c r="V1350" s="17">
        <v>41963.506168981476</v>
      </c>
      <c r="W1350" s="18">
        <v>41963.506168981476</v>
      </c>
    </row>
    <row r="1351" spans="1:23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9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t="s">
        <v>8219</v>
      </c>
      <c r="T1351" s="16">
        <f t="shared" si="131"/>
        <v>42354.290972222225</v>
      </c>
      <c r="U1351" s="16">
        <f t="shared" si="130"/>
        <v>42317.33258101852</v>
      </c>
      <c r="V1351" s="17">
        <v>42317.33258101852</v>
      </c>
      <c r="W1351" s="18">
        <v>42317.33258101852</v>
      </c>
    </row>
    <row r="1352" spans="1:23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9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t="s">
        <v>8219</v>
      </c>
      <c r="T1352" s="16">
        <f t="shared" si="131"/>
        <v>42364.013124999998</v>
      </c>
      <c r="U1352" s="16">
        <f t="shared" si="130"/>
        <v>42334.013124999998</v>
      </c>
      <c r="V1352" s="17">
        <v>42334.013124999998</v>
      </c>
      <c r="W1352" s="18">
        <v>42334.013124999998</v>
      </c>
    </row>
    <row r="1353" spans="1:23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9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t="s">
        <v>8219</v>
      </c>
      <c r="T1353" s="16">
        <f t="shared" si="131"/>
        <v>42412.74009259259</v>
      </c>
      <c r="U1353" s="16">
        <f t="shared" si="130"/>
        <v>42382.74009259259</v>
      </c>
      <c r="V1353" s="17">
        <v>42382.74009259259</v>
      </c>
      <c r="W1353" s="18">
        <v>42382.74009259259</v>
      </c>
    </row>
    <row r="1354" spans="1:23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9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t="s">
        <v>8219</v>
      </c>
      <c r="T1354" s="16">
        <f t="shared" si="131"/>
        <v>42252.165972222225</v>
      </c>
      <c r="U1354" s="16">
        <f t="shared" si="130"/>
        <v>42200.578310185185</v>
      </c>
      <c r="V1354" s="17">
        <v>42200.578310185185</v>
      </c>
      <c r="W1354" s="18">
        <v>42200.578310185185</v>
      </c>
    </row>
    <row r="1355" spans="1:23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9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t="s">
        <v>8219</v>
      </c>
      <c r="T1355" s="16">
        <f t="shared" si="131"/>
        <v>41344</v>
      </c>
      <c r="U1355" s="16">
        <f t="shared" si="130"/>
        <v>41309.11791666667</v>
      </c>
      <c r="V1355" s="17">
        <v>41309.11791666667</v>
      </c>
      <c r="W1355" s="18">
        <v>41309.11791666667</v>
      </c>
    </row>
    <row r="1356" spans="1:23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9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t="s">
        <v>8219</v>
      </c>
      <c r="T1356" s="16">
        <f t="shared" si="131"/>
        <v>42532.807627314818</v>
      </c>
      <c r="U1356" s="16">
        <f t="shared" si="130"/>
        <v>42502.807627314818</v>
      </c>
      <c r="V1356" s="17">
        <v>42502.807627314818</v>
      </c>
      <c r="W1356" s="18">
        <v>42502.807627314818</v>
      </c>
    </row>
    <row r="1357" spans="1:23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9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t="s">
        <v>8219</v>
      </c>
      <c r="T1357" s="16">
        <f t="shared" si="131"/>
        <v>41243.416666666664</v>
      </c>
      <c r="U1357" s="16">
        <f t="shared" si="130"/>
        <v>41213.254687499997</v>
      </c>
      <c r="V1357" s="17">
        <v>41213.254687499997</v>
      </c>
      <c r="W1357" s="18">
        <v>41213.254687499997</v>
      </c>
    </row>
    <row r="1358" spans="1:23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9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t="s">
        <v>8219</v>
      </c>
      <c r="T1358" s="16">
        <f t="shared" si="131"/>
        <v>41460.038888888892</v>
      </c>
      <c r="U1358" s="16">
        <f t="shared" si="130"/>
        <v>41430.038888888892</v>
      </c>
      <c r="V1358" s="17">
        <v>41430.038888888892</v>
      </c>
      <c r="W1358" s="18">
        <v>41430.038888888892</v>
      </c>
    </row>
    <row r="1359" spans="1:23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t="s">
        <v>8219</v>
      </c>
      <c r="T1359" s="16">
        <f t="shared" si="131"/>
        <v>41334.249305555553</v>
      </c>
      <c r="U1359" s="16">
        <f t="shared" si="130"/>
        <v>41304.962233796294</v>
      </c>
      <c r="V1359" s="17">
        <v>41304.962233796294</v>
      </c>
      <c r="W1359" s="18">
        <v>41304.962233796294</v>
      </c>
    </row>
    <row r="1360" spans="1:23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9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t="s">
        <v>8219</v>
      </c>
      <c r="T1360" s="16">
        <f t="shared" si="131"/>
        <v>40719.570868055554</v>
      </c>
      <c r="U1360" s="16">
        <f t="shared" si="130"/>
        <v>40689.570868055554</v>
      </c>
      <c r="V1360" s="17">
        <v>40689.570868055554</v>
      </c>
      <c r="W1360" s="18">
        <v>40689.570868055554</v>
      </c>
    </row>
    <row r="1361" spans="1:23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9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t="s">
        <v>8219</v>
      </c>
      <c r="T1361" s="16">
        <f t="shared" si="131"/>
        <v>40730.814699074072</v>
      </c>
      <c r="U1361" s="16">
        <f t="shared" si="130"/>
        <v>40668.814699074072</v>
      </c>
      <c r="V1361" s="17">
        <v>40668.814699074072</v>
      </c>
      <c r="W1361" s="18">
        <v>40668.814699074072</v>
      </c>
    </row>
    <row r="1362" spans="1:23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9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t="s">
        <v>8219</v>
      </c>
      <c r="T1362" s="16">
        <f t="shared" si="131"/>
        <v>41123.900694444441</v>
      </c>
      <c r="U1362" s="16">
        <f t="shared" si="130"/>
        <v>41095.900694444441</v>
      </c>
      <c r="V1362" s="17">
        <v>41095.900694444441</v>
      </c>
      <c r="W1362" s="18">
        <v>41095.900694444441</v>
      </c>
    </row>
    <row r="1363" spans="1:23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 s="9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t="s">
        <v>8219</v>
      </c>
      <c r="T1363" s="16">
        <f t="shared" si="131"/>
        <v>41811.717268518521</v>
      </c>
      <c r="U1363" s="16">
        <f t="shared" si="130"/>
        <v>41781.717268518521</v>
      </c>
      <c r="V1363" s="17">
        <v>41781.717268518521</v>
      </c>
      <c r="W1363" s="18">
        <v>41781.717268518521</v>
      </c>
    </row>
    <row r="1364" spans="1:23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 s="9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t="s">
        <v>8219</v>
      </c>
      <c r="T1364" s="16">
        <f t="shared" si="131"/>
        <v>41524.934386574074</v>
      </c>
      <c r="U1364" s="16">
        <f t="shared" si="130"/>
        <v>41464.934386574074</v>
      </c>
      <c r="V1364" s="17">
        <v>41464.934386574074</v>
      </c>
      <c r="W1364" s="18">
        <v>41464.934386574074</v>
      </c>
    </row>
    <row r="1365" spans="1:23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9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t="s">
        <v>8219</v>
      </c>
      <c r="T1365" s="16">
        <f t="shared" si="131"/>
        <v>42415.332638888889</v>
      </c>
      <c r="U1365" s="16">
        <f t="shared" si="130"/>
        <v>42396.8440625</v>
      </c>
      <c r="V1365" s="17">
        <v>42396.8440625</v>
      </c>
      <c r="W1365" s="18">
        <v>42396.8440625</v>
      </c>
    </row>
    <row r="1366" spans="1:23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 s="9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t="s">
        <v>8219</v>
      </c>
      <c r="T1366" s="16">
        <f t="shared" si="131"/>
        <v>42011.6956712963</v>
      </c>
      <c r="U1366" s="16">
        <f t="shared" si="130"/>
        <v>41951.695671296293</v>
      </c>
      <c r="V1366" s="17">
        <v>41951.695671296293</v>
      </c>
      <c r="W1366" s="18">
        <v>41951.695671296293</v>
      </c>
    </row>
    <row r="1367" spans="1:23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 s="9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t="s">
        <v>8219</v>
      </c>
      <c r="T1367" s="16">
        <f t="shared" si="131"/>
        <v>42079.691574074073</v>
      </c>
      <c r="U1367" s="16">
        <f t="shared" si="130"/>
        <v>42049.733240740738</v>
      </c>
      <c r="V1367" s="17">
        <v>42049.733240740738</v>
      </c>
      <c r="W1367" s="18">
        <v>42049.733240740738</v>
      </c>
    </row>
    <row r="1368" spans="1:23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 s="9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t="s">
        <v>8219</v>
      </c>
      <c r="T1368" s="16">
        <f t="shared" si="131"/>
        <v>41970.037766203706</v>
      </c>
      <c r="U1368" s="16">
        <f t="shared" si="130"/>
        <v>41924.996099537035</v>
      </c>
      <c r="V1368" s="17">
        <v>41924.996099537035</v>
      </c>
      <c r="W1368" s="18">
        <v>41924.996099537035</v>
      </c>
    </row>
    <row r="1369" spans="1:23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 s="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t="s">
        <v>8219</v>
      </c>
      <c r="T1369" s="16">
        <f t="shared" si="131"/>
        <v>42322.044560185182</v>
      </c>
      <c r="U1369" s="16">
        <f t="shared" si="130"/>
        <v>42292.002893518518</v>
      </c>
      <c r="V1369" s="17">
        <v>42292.002893518518</v>
      </c>
      <c r="W1369" s="18">
        <v>42292.002893518518</v>
      </c>
    </row>
    <row r="1370" spans="1:23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 s="9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t="s">
        <v>8219</v>
      </c>
      <c r="T1370" s="16">
        <f t="shared" si="131"/>
        <v>42170.190902777773</v>
      </c>
      <c r="U1370" s="16">
        <f t="shared" si="130"/>
        <v>42146.190902777773</v>
      </c>
      <c r="V1370" s="17">
        <v>42146.190902777773</v>
      </c>
      <c r="W1370" s="18">
        <v>42146.190902777773</v>
      </c>
    </row>
    <row r="1371" spans="1:23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 s="9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t="s">
        <v>8219</v>
      </c>
      <c r="T1371" s="16">
        <f t="shared" si="131"/>
        <v>41740.594282407408</v>
      </c>
      <c r="U1371" s="16">
        <f t="shared" si="130"/>
        <v>41710.594282407408</v>
      </c>
      <c r="V1371" s="17">
        <v>41710.594282407408</v>
      </c>
      <c r="W1371" s="18">
        <v>41710.594282407408</v>
      </c>
    </row>
    <row r="1372" spans="1:23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 s="9">
        <f t="shared" si="127"/>
        <v>77.75</v>
      </c>
      <c r="Q1372" t="str">
        <f t="shared" si="128"/>
        <v>music</v>
      </c>
      <c r="R1372" t="str">
        <f t="shared" si="129"/>
        <v>rock</v>
      </c>
      <c r="S1372" t="s">
        <v>8219</v>
      </c>
      <c r="T1372" s="16">
        <f t="shared" si="131"/>
        <v>41563.00335648148</v>
      </c>
      <c r="U1372" s="16">
        <f t="shared" si="130"/>
        <v>41548.00335648148</v>
      </c>
      <c r="V1372" s="17">
        <v>41548.00335648148</v>
      </c>
      <c r="W1372" s="18">
        <v>41548.00335648148</v>
      </c>
    </row>
    <row r="1373" spans="1:23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 s="9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t="s">
        <v>8219</v>
      </c>
      <c r="T1373" s="16">
        <f t="shared" si="131"/>
        <v>42131.758587962962</v>
      </c>
      <c r="U1373" s="16">
        <f t="shared" si="130"/>
        <v>42101.758587962962</v>
      </c>
      <c r="V1373" s="17">
        <v>42101.758587962962</v>
      </c>
      <c r="W1373" s="18">
        <v>42101.758587962962</v>
      </c>
    </row>
    <row r="1374" spans="1:23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9">
        <f t="shared" si="127"/>
        <v>38.75</v>
      </c>
      <c r="Q1374" t="str">
        <f t="shared" si="128"/>
        <v>music</v>
      </c>
      <c r="R1374" t="str">
        <f t="shared" si="129"/>
        <v>rock</v>
      </c>
      <c r="S1374" t="s">
        <v>8219</v>
      </c>
      <c r="T1374" s="16">
        <f t="shared" si="131"/>
        <v>41102.739953703705</v>
      </c>
      <c r="U1374" s="16">
        <f t="shared" si="130"/>
        <v>41072.739953703705</v>
      </c>
      <c r="V1374" s="17">
        <v>41072.739953703705</v>
      </c>
      <c r="W1374" s="18">
        <v>41072.739953703705</v>
      </c>
    </row>
    <row r="1375" spans="1:23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 s="9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t="s">
        <v>8219</v>
      </c>
      <c r="T1375" s="16">
        <f t="shared" si="131"/>
        <v>42734.95177083333</v>
      </c>
      <c r="U1375" s="16">
        <f t="shared" si="130"/>
        <v>42704.95177083333</v>
      </c>
      <c r="V1375" s="17">
        <v>42704.95177083333</v>
      </c>
      <c r="W1375" s="18">
        <v>42704.95177083333</v>
      </c>
    </row>
    <row r="1376" spans="1:23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 s="9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t="s">
        <v>8219</v>
      </c>
      <c r="T1376" s="16">
        <f t="shared" si="131"/>
        <v>42454.12023148148</v>
      </c>
      <c r="U1376" s="16">
        <f t="shared" si="130"/>
        <v>42424.161898148144</v>
      </c>
      <c r="V1376" s="17">
        <v>42424.161898148144</v>
      </c>
      <c r="W1376" s="18">
        <v>42424.161898148144</v>
      </c>
    </row>
    <row r="1377" spans="1:23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 s="9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t="s">
        <v>8219</v>
      </c>
      <c r="T1377" s="16">
        <f t="shared" si="131"/>
        <v>42750.066192129627</v>
      </c>
      <c r="U1377" s="16">
        <f t="shared" si="130"/>
        <v>42720.066192129627</v>
      </c>
      <c r="V1377" s="17">
        <v>42720.066192129627</v>
      </c>
      <c r="W1377" s="18">
        <v>42720.066192129627</v>
      </c>
    </row>
    <row r="1378" spans="1:23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 s="9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t="s">
        <v>8219</v>
      </c>
      <c r="T1378" s="16">
        <f t="shared" si="131"/>
        <v>42707.710717592592</v>
      </c>
      <c r="U1378" s="16">
        <f t="shared" si="130"/>
        <v>42677.669050925921</v>
      </c>
      <c r="V1378" s="17">
        <v>42677.669050925921</v>
      </c>
      <c r="W1378" s="18">
        <v>42677.669050925921</v>
      </c>
    </row>
    <row r="1379" spans="1:23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 s="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t="s">
        <v>8219</v>
      </c>
      <c r="T1379" s="16">
        <f t="shared" si="131"/>
        <v>42769.174305555556</v>
      </c>
      <c r="U1379" s="16">
        <f t="shared" si="130"/>
        <v>42747.219560185185</v>
      </c>
      <c r="V1379" s="17">
        <v>42747.219560185185</v>
      </c>
      <c r="W1379" s="18">
        <v>42747.219560185185</v>
      </c>
    </row>
    <row r="1380" spans="1:23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 s="9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t="s">
        <v>8219</v>
      </c>
      <c r="T1380" s="16">
        <f t="shared" si="131"/>
        <v>42583.759374999994</v>
      </c>
      <c r="U1380" s="16">
        <f t="shared" si="130"/>
        <v>42568.759374999994</v>
      </c>
      <c r="V1380" s="17">
        <v>42568.759374999994</v>
      </c>
      <c r="W1380" s="18">
        <v>42568.759374999994</v>
      </c>
    </row>
    <row r="1381" spans="1:23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 s="9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t="s">
        <v>8219</v>
      </c>
      <c r="T1381" s="16">
        <f t="shared" si="131"/>
        <v>42160.491620370376</v>
      </c>
      <c r="U1381" s="16">
        <f t="shared" si="130"/>
        <v>42130.491620370376</v>
      </c>
      <c r="V1381" s="17">
        <v>42130.491620370376</v>
      </c>
      <c r="W1381" s="18">
        <v>42130.491620370376</v>
      </c>
    </row>
    <row r="1382" spans="1:23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9">
        <f t="shared" si="127"/>
        <v>21.2</v>
      </c>
      <c r="Q1382" t="str">
        <f t="shared" si="128"/>
        <v>music</v>
      </c>
      <c r="R1382" t="str">
        <f t="shared" si="129"/>
        <v>rock</v>
      </c>
      <c r="S1382" t="s">
        <v>8219</v>
      </c>
      <c r="T1382" s="16">
        <f t="shared" si="131"/>
        <v>42164.083333333328</v>
      </c>
      <c r="U1382" s="16">
        <f t="shared" si="130"/>
        <v>42141.762800925921</v>
      </c>
      <c r="V1382" s="17">
        <v>42141.762800925921</v>
      </c>
      <c r="W1382" s="18">
        <v>42141.762800925921</v>
      </c>
    </row>
    <row r="1383" spans="1:23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 s="9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t="s">
        <v>8219</v>
      </c>
      <c r="T1383" s="16">
        <f t="shared" si="131"/>
        <v>42733.214409722219</v>
      </c>
      <c r="U1383" s="16">
        <f t="shared" si="130"/>
        <v>42703.214409722219</v>
      </c>
      <c r="V1383" s="17">
        <v>42703.214409722219</v>
      </c>
      <c r="W1383" s="18">
        <v>42703.214409722219</v>
      </c>
    </row>
    <row r="1384" spans="1:23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 s="9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t="s">
        <v>8219</v>
      </c>
      <c r="T1384" s="16">
        <f t="shared" si="131"/>
        <v>41400.800185185188</v>
      </c>
      <c r="U1384" s="16">
        <f t="shared" si="130"/>
        <v>41370.800185185188</v>
      </c>
      <c r="V1384" s="17">
        <v>41370.800185185188</v>
      </c>
      <c r="W1384" s="18">
        <v>41370.800185185188</v>
      </c>
    </row>
    <row r="1385" spans="1:23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 s="9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t="s">
        <v>8219</v>
      </c>
      <c r="T1385" s="16">
        <f t="shared" si="131"/>
        <v>42727.074976851851</v>
      </c>
      <c r="U1385" s="16">
        <f t="shared" si="130"/>
        <v>42707.074976851851</v>
      </c>
      <c r="V1385" s="17">
        <v>42707.074976851851</v>
      </c>
      <c r="W1385" s="18">
        <v>42707.074976851851</v>
      </c>
    </row>
    <row r="1386" spans="1:23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 s="9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t="s">
        <v>8219</v>
      </c>
      <c r="T1386" s="16">
        <f t="shared" si="131"/>
        <v>42190.735208333332</v>
      </c>
      <c r="U1386" s="16">
        <f t="shared" si="130"/>
        <v>42160.735208333332</v>
      </c>
      <c r="V1386" s="17">
        <v>42160.735208333332</v>
      </c>
      <c r="W1386" s="18">
        <v>42160.735208333332</v>
      </c>
    </row>
    <row r="1387" spans="1:23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 s="9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t="s">
        <v>8219</v>
      </c>
      <c r="T1387" s="16">
        <f t="shared" si="131"/>
        <v>42489.507638888885</v>
      </c>
      <c r="U1387" s="16">
        <f t="shared" si="130"/>
        <v>42433.688900462963</v>
      </c>
      <c r="V1387" s="17">
        <v>42433.688900462963</v>
      </c>
      <c r="W1387" s="18">
        <v>42433.688900462963</v>
      </c>
    </row>
    <row r="1388" spans="1:23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 s="9">
        <f t="shared" si="127"/>
        <v>62.5</v>
      </c>
      <c r="Q1388" t="str">
        <f t="shared" si="128"/>
        <v>music</v>
      </c>
      <c r="R1388" t="str">
        <f t="shared" si="129"/>
        <v>rock</v>
      </c>
      <c r="S1388" t="s">
        <v>8219</v>
      </c>
      <c r="T1388" s="16">
        <f t="shared" si="131"/>
        <v>42214.646863425922</v>
      </c>
      <c r="U1388" s="16">
        <f t="shared" si="130"/>
        <v>42184.646863425922</v>
      </c>
      <c r="V1388" s="17">
        <v>42184.646863425922</v>
      </c>
      <c r="W1388" s="18">
        <v>42184.646863425922</v>
      </c>
    </row>
    <row r="1389" spans="1:23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 s="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t="s">
        <v>8219</v>
      </c>
      <c r="T1389" s="16">
        <f t="shared" si="131"/>
        <v>42158.1875</v>
      </c>
      <c r="U1389" s="16">
        <f t="shared" si="130"/>
        <v>42126.92123842593</v>
      </c>
      <c r="V1389" s="17">
        <v>42126.92123842593</v>
      </c>
      <c r="W1389" s="18">
        <v>42126.92123842593</v>
      </c>
    </row>
    <row r="1390" spans="1:23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 s="9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t="s">
        <v>8219</v>
      </c>
      <c r="T1390" s="16">
        <f t="shared" si="131"/>
        <v>42660.676388888889</v>
      </c>
      <c r="U1390" s="16">
        <f t="shared" si="130"/>
        <v>42634.614780092597</v>
      </c>
      <c r="V1390" s="17">
        <v>42634.614780092597</v>
      </c>
      <c r="W1390" s="18">
        <v>42634.614780092597</v>
      </c>
    </row>
    <row r="1391" spans="1:23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 s="9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t="s">
        <v>8219</v>
      </c>
      <c r="T1391" s="16">
        <f t="shared" si="131"/>
        <v>42595.480983796297</v>
      </c>
      <c r="U1391" s="16">
        <f t="shared" si="130"/>
        <v>42565.480983796297</v>
      </c>
      <c r="V1391" s="17">
        <v>42565.480983796297</v>
      </c>
      <c r="W1391" s="18">
        <v>42565.480983796297</v>
      </c>
    </row>
    <row r="1392" spans="1:23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 s="9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t="s">
        <v>8219</v>
      </c>
      <c r="T1392" s="16">
        <f t="shared" si="131"/>
        <v>42121.716666666667</v>
      </c>
      <c r="U1392" s="16">
        <f t="shared" si="130"/>
        <v>42087.803310185183</v>
      </c>
      <c r="V1392" s="17">
        <v>42087.803310185183</v>
      </c>
      <c r="W1392" s="18">
        <v>42087.803310185183</v>
      </c>
    </row>
    <row r="1393" spans="1:23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 s="9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t="s">
        <v>8219</v>
      </c>
      <c r="T1393" s="16">
        <f t="shared" si="131"/>
        <v>42238.207638888889</v>
      </c>
      <c r="U1393" s="16">
        <f t="shared" si="130"/>
        <v>42193.650671296295</v>
      </c>
      <c r="V1393" s="17">
        <v>42193.650671296295</v>
      </c>
      <c r="W1393" s="18">
        <v>42193.650671296295</v>
      </c>
    </row>
    <row r="1394" spans="1:23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 s="9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t="s">
        <v>8219</v>
      </c>
      <c r="T1394" s="16">
        <f t="shared" si="131"/>
        <v>42432.154930555553</v>
      </c>
      <c r="U1394" s="16">
        <f t="shared" si="130"/>
        <v>42401.154930555553</v>
      </c>
      <c r="V1394" s="17">
        <v>42401.154930555553</v>
      </c>
      <c r="W1394" s="18">
        <v>42401.154930555553</v>
      </c>
    </row>
    <row r="1395" spans="1:23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 s="9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t="s">
        <v>8219</v>
      </c>
      <c r="T1395" s="16">
        <f t="shared" si="131"/>
        <v>42583.681979166664</v>
      </c>
      <c r="U1395" s="16">
        <f t="shared" si="130"/>
        <v>42553.681979166664</v>
      </c>
      <c r="V1395" s="17">
        <v>42553.681979166664</v>
      </c>
      <c r="W1395" s="18">
        <v>42553.681979166664</v>
      </c>
    </row>
    <row r="1396" spans="1:23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 s="9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t="s">
        <v>8219</v>
      </c>
      <c r="T1396" s="16">
        <f t="shared" si="131"/>
        <v>42795.125</v>
      </c>
      <c r="U1396" s="16">
        <f t="shared" si="130"/>
        <v>42752.144976851851</v>
      </c>
      <c r="V1396" s="17">
        <v>42752.144976851851</v>
      </c>
      <c r="W1396" s="18">
        <v>42752.144976851851</v>
      </c>
    </row>
    <row r="1397" spans="1:23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 s="9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t="s">
        <v>8219</v>
      </c>
      <c r="T1397" s="16">
        <f t="shared" si="131"/>
        <v>42749.90834490741</v>
      </c>
      <c r="U1397" s="16">
        <f t="shared" si="130"/>
        <v>42719.90834490741</v>
      </c>
      <c r="V1397" s="17">
        <v>42719.90834490741</v>
      </c>
      <c r="W1397" s="18">
        <v>42719.90834490741</v>
      </c>
    </row>
    <row r="1398" spans="1:23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 s="9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t="s">
        <v>8219</v>
      </c>
      <c r="T1398" s="16">
        <f t="shared" si="131"/>
        <v>42048.99863425926</v>
      </c>
      <c r="U1398" s="16">
        <f t="shared" si="130"/>
        <v>42018.99863425926</v>
      </c>
      <c r="V1398" s="17">
        <v>42018.99863425926</v>
      </c>
      <c r="W1398" s="18">
        <v>42018.99863425926</v>
      </c>
    </row>
    <row r="1399" spans="1:23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 s="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t="s">
        <v>8219</v>
      </c>
      <c r="T1399" s="16">
        <f t="shared" si="131"/>
        <v>42670.888194444444</v>
      </c>
      <c r="U1399" s="16">
        <f t="shared" si="130"/>
        <v>42640.917939814812</v>
      </c>
      <c r="V1399" s="17">
        <v>42640.917939814812</v>
      </c>
      <c r="W1399" s="18">
        <v>42640.917939814812</v>
      </c>
    </row>
    <row r="1400" spans="1:23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 s="9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t="s">
        <v>8219</v>
      </c>
      <c r="T1400" s="16">
        <f t="shared" si="131"/>
        <v>42556.874236111107</v>
      </c>
      <c r="U1400" s="16">
        <f t="shared" si="130"/>
        <v>42526.874236111107</v>
      </c>
      <c r="V1400" s="17">
        <v>42526.874236111107</v>
      </c>
      <c r="W1400" s="18">
        <v>42526.874236111107</v>
      </c>
    </row>
    <row r="1401" spans="1:23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 s="9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t="s">
        <v>8219</v>
      </c>
      <c r="T1401" s="16">
        <f t="shared" si="131"/>
        <v>41919.004317129627</v>
      </c>
      <c r="U1401" s="16">
        <f t="shared" si="130"/>
        <v>41889.004317129627</v>
      </c>
      <c r="V1401" s="17">
        <v>41889.004317129627</v>
      </c>
      <c r="W1401" s="18">
        <v>41889.004317129627</v>
      </c>
    </row>
    <row r="1402" spans="1:23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 s="9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t="s">
        <v>8219</v>
      </c>
      <c r="T1402" s="16">
        <f t="shared" si="131"/>
        <v>42533.229166666672</v>
      </c>
      <c r="U1402" s="16">
        <f t="shared" si="130"/>
        <v>42498.341122685189</v>
      </c>
      <c r="V1402" s="17">
        <v>42498.341122685189</v>
      </c>
      <c r="W1402" s="18">
        <v>42498.341122685189</v>
      </c>
    </row>
    <row r="1403" spans="1:23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 s="9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t="s">
        <v>8219</v>
      </c>
      <c r="T1403" s="16">
        <f t="shared" si="131"/>
        <v>41420.99622685185</v>
      </c>
      <c r="U1403" s="16">
        <f t="shared" si="130"/>
        <v>41399.99622685185</v>
      </c>
      <c r="V1403" s="17">
        <v>41399.99622685185</v>
      </c>
      <c r="W1403" s="18">
        <v>41399.99622685185</v>
      </c>
    </row>
    <row r="1404" spans="1:23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 s="9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t="s">
        <v>8219</v>
      </c>
      <c r="T1404" s="16">
        <f t="shared" si="131"/>
        <v>42125.011701388896</v>
      </c>
      <c r="U1404" s="16">
        <f t="shared" si="130"/>
        <v>42065.053368055553</v>
      </c>
      <c r="V1404" s="17">
        <v>42065.053368055553</v>
      </c>
      <c r="W1404" s="18">
        <v>42065.053368055553</v>
      </c>
    </row>
    <row r="1405" spans="1:23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 s="9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t="s">
        <v>8219</v>
      </c>
      <c r="T1405" s="16">
        <f t="shared" si="131"/>
        <v>41481.062905092593</v>
      </c>
      <c r="U1405" s="16">
        <f t="shared" si="130"/>
        <v>41451.062905092593</v>
      </c>
      <c r="V1405" s="17">
        <v>41451.062905092593</v>
      </c>
      <c r="W1405" s="18">
        <v>41451.062905092593</v>
      </c>
    </row>
    <row r="1406" spans="1:23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 s="9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t="s">
        <v>8221</v>
      </c>
      <c r="T1406" s="16">
        <f t="shared" si="131"/>
        <v>42057.510243055556</v>
      </c>
      <c r="U1406" s="16">
        <f t="shared" si="130"/>
        <v>42032.510243055556</v>
      </c>
      <c r="V1406" s="17">
        <v>42032.510243055556</v>
      </c>
      <c r="W1406" s="18">
        <v>42032.510243055556</v>
      </c>
    </row>
    <row r="1407" spans="1:23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 s="9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t="s">
        <v>8221</v>
      </c>
      <c r="T1407" s="16">
        <f t="shared" si="131"/>
        <v>41971.722233796296</v>
      </c>
      <c r="U1407" s="16">
        <f t="shared" si="130"/>
        <v>41941.680567129632</v>
      </c>
      <c r="V1407" s="17">
        <v>41941.680567129632</v>
      </c>
      <c r="W1407" s="18">
        <v>41941.680567129632</v>
      </c>
    </row>
    <row r="1408" spans="1:23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 s="9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t="s">
        <v>8221</v>
      </c>
      <c r="T1408" s="16">
        <f t="shared" si="131"/>
        <v>42350.416666666672</v>
      </c>
      <c r="U1408" s="16">
        <f t="shared" si="130"/>
        <v>42297.432951388888</v>
      </c>
      <c r="V1408" s="17">
        <v>42297.432951388888</v>
      </c>
      <c r="W1408" s="18">
        <v>42297.432951388888</v>
      </c>
    </row>
    <row r="1409" spans="1:23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 s="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t="s">
        <v>8221</v>
      </c>
      <c r="T1409" s="16">
        <f t="shared" si="131"/>
        <v>41863.536782407406</v>
      </c>
      <c r="U1409" s="16">
        <f t="shared" si="130"/>
        <v>41838.536782407406</v>
      </c>
      <c r="V1409" s="17">
        <v>41838.536782407406</v>
      </c>
      <c r="W1409" s="18">
        <v>41838.536782407406</v>
      </c>
    </row>
    <row r="1410" spans="1:23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 s="9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t="s">
        <v>8221</v>
      </c>
      <c r="T1410" s="16">
        <f t="shared" si="131"/>
        <v>42321.913842592592</v>
      </c>
      <c r="U1410" s="16">
        <f t="shared" si="130"/>
        <v>42291.872175925921</v>
      </c>
      <c r="V1410" s="17">
        <v>42291.872175925921</v>
      </c>
      <c r="W1410" s="18">
        <v>42291.872175925921</v>
      </c>
    </row>
    <row r="1411" spans="1:23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</f>
        <v>0</v>
      </c>
      <c r="P1411" s="9">
        <f t="shared" ref="P1411:P1474" si="133">IF(ISERROR(E1411/L1411),0,(E1411/L1411))</f>
        <v>0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t="s">
        <v>8221</v>
      </c>
      <c r="T1411" s="16">
        <f t="shared" si="131"/>
        <v>42005.175173611111</v>
      </c>
      <c r="U1411" s="16">
        <f t="shared" ref="U1411:U1474" si="136">(((J1411/60)/60)/24)+DATE(1970,1,1)</f>
        <v>41945.133506944447</v>
      </c>
      <c r="V1411" s="17">
        <v>41945.133506944447</v>
      </c>
      <c r="W1411" s="18">
        <v>41945.133506944447</v>
      </c>
    </row>
    <row r="1412" spans="1:23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9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t="s">
        <v>8221</v>
      </c>
      <c r="T1412" s="16">
        <f t="shared" ref="T1412:T1475" si="137">(((I1412/60)/60)/24)+DATE(1970,1,1)</f>
        <v>42524.318518518514</v>
      </c>
      <c r="U1412" s="16">
        <f t="shared" si="136"/>
        <v>42479.318518518514</v>
      </c>
      <c r="V1412" s="17">
        <v>42479.318518518514</v>
      </c>
      <c r="W1412" s="18">
        <v>42479.318518518514</v>
      </c>
    </row>
    <row r="1413" spans="1:23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9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t="s">
        <v>8221</v>
      </c>
      <c r="T1413" s="16">
        <f t="shared" si="137"/>
        <v>42041.059027777781</v>
      </c>
      <c r="U1413" s="16">
        <f t="shared" si="136"/>
        <v>42013.059027777781</v>
      </c>
      <c r="V1413" s="17">
        <v>42013.059027777781</v>
      </c>
      <c r="W1413" s="18">
        <v>42013.059027777781</v>
      </c>
    </row>
    <row r="1414" spans="1:23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9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t="s">
        <v>8221</v>
      </c>
      <c r="T1414" s="16">
        <f t="shared" si="137"/>
        <v>41977.063645833332</v>
      </c>
      <c r="U1414" s="16">
        <f t="shared" si="136"/>
        <v>41947.063645833332</v>
      </c>
      <c r="V1414" s="17">
        <v>41947.063645833332</v>
      </c>
      <c r="W1414" s="18">
        <v>41947.063645833332</v>
      </c>
    </row>
    <row r="1415" spans="1:23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9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t="s">
        <v>8221</v>
      </c>
      <c r="T1415" s="16">
        <f t="shared" si="137"/>
        <v>42420.437152777777</v>
      </c>
      <c r="U1415" s="16">
        <f t="shared" si="136"/>
        <v>42360.437152777777</v>
      </c>
      <c r="V1415" s="17">
        <v>42360.437152777777</v>
      </c>
      <c r="W1415" s="18">
        <v>42360.437152777777</v>
      </c>
    </row>
    <row r="1416" spans="1:23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9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t="s">
        <v>8221</v>
      </c>
      <c r="T1416" s="16">
        <f t="shared" si="137"/>
        <v>42738.25309027778</v>
      </c>
      <c r="U1416" s="16">
        <f t="shared" si="136"/>
        <v>42708.25309027778</v>
      </c>
      <c r="V1416" s="17">
        <v>42708.25309027778</v>
      </c>
      <c r="W1416" s="18">
        <v>42708.25309027778</v>
      </c>
    </row>
    <row r="1417" spans="1:23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9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t="s">
        <v>8221</v>
      </c>
      <c r="T1417" s="16">
        <f t="shared" si="137"/>
        <v>42232.675821759258</v>
      </c>
      <c r="U1417" s="16">
        <f t="shared" si="136"/>
        <v>42192.675821759258</v>
      </c>
      <c r="V1417" s="17">
        <v>42192.675821759258</v>
      </c>
      <c r="W1417" s="18">
        <v>42192.675821759258</v>
      </c>
    </row>
    <row r="1418" spans="1:23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9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t="s">
        <v>8221</v>
      </c>
      <c r="T1418" s="16">
        <f t="shared" si="137"/>
        <v>42329.967812499999</v>
      </c>
      <c r="U1418" s="16">
        <f t="shared" si="136"/>
        <v>42299.926145833335</v>
      </c>
      <c r="V1418" s="17">
        <v>42299.926145833335</v>
      </c>
      <c r="W1418" s="18">
        <v>42299.926145833335</v>
      </c>
    </row>
    <row r="1419" spans="1:23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t="s">
        <v>8221</v>
      </c>
      <c r="T1419" s="16">
        <f t="shared" si="137"/>
        <v>42262.465972222228</v>
      </c>
      <c r="U1419" s="16">
        <f t="shared" si="136"/>
        <v>42232.15016203704</v>
      </c>
      <c r="V1419" s="17">
        <v>42232.15016203704</v>
      </c>
      <c r="W1419" s="18">
        <v>42232.15016203704</v>
      </c>
    </row>
    <row r="1420" spans="1:23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9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t="s">
        <v>8221</v>
      </c>
      <c r="T1420" s="16">
        <f t="shared" si="137"/>
        <v>42425.456412037034</v>
      </c>
      <c r="U1420" s="16">
        <f t="shared" si="136"/>
        <v>42395.456412037034</v>
      </c>
      <c r="V1420" s="17">
        <v>42395.456412037034</v>
      </c>
      <c r="W1420" s="18">
        <v>42395.456412037034</v>
      </c>
    </row>
    <row r="1421" spans="1:23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9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t="s">
        <v>8221</v>
      </c>
      <c r="T1421" s="16">
        <f t="shared" si="137"/>
        <v>42652.456238425926</v>
      </c>
      <c r="U1421" s="16">
        <f t="shared" si="136"/>
        <v>42622.456238425926</v>
      </c>
      <c r="V1421" s="17">
        <v>42622.456238425926</v>
      </c>
      <c r="W1421" s="18">
        <v>42622.456238425926</v>
      </c>
    </row>
    <row r="1422" spans="1:23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9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t="s">
        <v>8221</v>
      </c>
      <c r="T1422" s="16">
        <f t="shared" si="137"/>
        <v>42549.667662037042</v>
      </c>
      <c r="U1422" s="16">
        <f t="shared" si="136"/>
        <v>42524.667662037042</v>
      </c>
      <c r="V1422" s="17">
        <v>42524.667662037042</v>
      </c>
      <c r="W1422" s="18">
        <v>42524.667662037042</v>
      </c>
    </row>
    <row r="1423" spans="1:23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9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t="s">
        <v>8221</v>
      </c>
      <c r="T1423" s="16">
        <f t="shared" si="137"/>
        <v>42043.915613425925</v>
      </c>
      <c r="U1423" s="16">
        <f t="shared" si="136"/>
        <v>42013.915613425925</v>
      </c>
      <c r="V1423" s="17">
        <v>42013.915613425925</v>
      </c>
      <c r="W1423" s="18">
        <v>42013.915613425925</v>
      </c>
    </row>
    <row r="1424" spans="1:23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9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t="s">
        <v>8221</v>
      </c>
      <c r="T1424" s="16">
        <f t="shared" si="137"/>
        <v>42634.239629629628</v>
      </c>
      <c r="U1424" s="16">
        <f t="shared" si="136"/>
        <v>42604.239629629628</v>
      </c>
      <c r="V1424" s="17">
        <v>42604.239629629628</v>
      </c>
      <c r="W1424" s="18">
        <v>42604.239629629628</v>
      </c>
    </row>
    <row r="1425" spans="1:23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9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t="s">
        <v>8221</v>
      </c>
      <c r="T1425" s="16">
        <f t="shared" si="137"/>
        <v>42370.360312500001</v>
      </c>
      <c r="U1425" s="16">
        <f t="shared" si="136"/>
        <v>42340.360312500001</v>
      </c>
      <c r="V1425" s="17">
        <v>42340.360312500001</v>
      </c>
      <c r="W1425" s="18">
        <v>42340.360312500001</v>
      </c>
    </row>
    <row r="1426" spans="1:23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9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t="s">
        <v>8221</v>
      </c>
      <c r="T1426" s="16">
        <f t="shared" si="137"/>
        <v>42689.759282407409</v>
      </c>
      <c r="U1426" s="16">
        <f t="shared" si="136"/>
        <v>42676.717615740738</v>
      </c>
      <c r="V1426" s="17">
        <v>42676.717615740738</v>
      </c>
      <c r="W1426" s="18">
        <v>42676.717615740738</v>
      </c>
    </row>
    <row r="1427" spans="1:23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9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t="s">
        <v>8221</v>
      </c>
      <c r="T1427" s="16">
        <f t="shared" si="137"/>
        <v>42123.131469907406</v>
      </c>
      <c r="U1427" s="16">
        <f t="shared" si="136"/>
        <v>42093.131469907406</v>
      </c>
      <c r="V1427" s="17">
        <v>42093.131469907406</v>
      </c>
      <c r="W1427" s="18">
        <v>42093.131469907406</v>
      </c>
    </row>
    <row r="1428" spans="1:23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9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t="s">
        <v>8221</v>
      </c>
      <c r="T1428" s="16">
        <f t="shared" si="137"/>
        <v>42240.390277777777</v>
      </c>
      <c r="U1428" s="16">
        <f t="shared" si="136"/>
        <v>42180.390277777777</v>
      </c>
      <c r="V1428" s="17">
        <v>42180.390277777777</v>
      </c>
      <c r="W1428" s="18">
        <v>42180.390277777777</v>
      </c>
    </row>
    <row r="1429" spans="1:23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 s="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t="s">
        <v>8221</v>
      </c>
      <c r="T1429" s="16">
        <f t="shared" si="137"/>
        <v>42631.851678240739</v>
      </c>
      <c r="U1429" s="16">
        <f t="shared" si="136"/>
        <v>42601.851678240739</v>
      </c>
      <c r="V1429" s="17">
        <v>42601.851678240739</v>
      </c>
      <c r="W1429" s="18">
        <v>42601.851678240739</v>
      </c>
    </row>
    <row r="1430" spans="1:23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 s="9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t="s">
        <v>8221</v>
      </c>
      <c r="T1430" s="16">
        <f t="shared" si="137"/>
        <v>42462.338159722218</v>
      </c>
      <c r="U1430" s="16">
        <f t="shared" si="136"/>
        <v>42432.379826388889</v>
      </c>
      <c r="V1430" s="17">
        <v>42432.379826388889</v>
      </c>
      <c r="W1430" s="18">
        <v>42432.379826388889</v>
      </c>
    </row>
    <row r="1431" spans="1:23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9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t="s">
        <v>8221</v>
      </c>
      <c r="T1431" s="16">
        <f t="shared" si="137"/>
        <v>42104.060671296291</v>
      </c>
      <c r="U1431" s="16">
        <f t="shared" si="136"/>
        <v>42074.060671296291</v>
      </c>
      <c r="V1431" s="17">
        <v>42074.060671296291</v>
      </c>
      <c r="W1431" s="18">
        <v>42074.060671296291</v>
      </c>
    </row>
    <row r="1432" spans="1:23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 s="9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t="s">
        <v>8221</v>
      </c>
      <c r="T1432" s="16">
        <f t="shared" si="137"/>
        <v>41992.813518518517</v>
      </c>
      <c r="U1432" s="16">
        <f t="shared" si="136"/>
        <v>41961.813518518517</v>
      </c>
      <c r="V1432" s="17">
        <v>41961.813518518517</v>
      </c>
      <c r="W1432" s="18">
        <v>41961.813518518517</v>
      </c>
    </row>
    <row r="1433" spans="1:23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 s="9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t="s">
        <v>8221</v>
      </c>
      <c r="T1433" s="16">
        <f t="shared" si="137"/>
        <v>42334.252500000002</v>
      </c>
      <c r="U1433" s="16">
        <f t="shared" si="136"/>
        <v>42304.210833333331</v>
      </c>
      <c r="V1433" s="17">
        <v>42304.210833333331</v>
      </c>
      <c r="W1433" s="18">
        <v>42304.210833333331</v>
      </c>
    </row>
    <row r="1434" spans="1:23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9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t="s">
        <v>8221</v>
      </c>
      <c r="T1434" s="16">
        <f t="shared" si="137"/>
        <v>42205.780416666668</v>
      </c>
      <c r="U1434" s="16">
        <f t="shared" si="136"/>
        <v>42175.780416666668</v>
      </c>
      <c r="V1434" s="17">
        <v>42175.780416666668</v>
      </c>
      <c r="W1434" s="18">
        <v>42175.780416666668</v>
      </c>
    </row>
    <row r="1435" spans="1:23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 s="9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t="s">
        <v>8221</v>
      </c>
      <c r="T1435" s="16">
        <f t="shared" si="137"/>
        <v>42714.458333333328</v>
      </c>
      <c r="U1435" s="16">
        <f t="shared" si="136"/>
        <v>42673.625868055555</v>
      </c>
      <c r="V1435" s="17">
        <v>42673.625868055555</v>
      </c>
      <c r="W1435" s="18">
        <v>42673.625868055555</v>
      </c>
    </row>
    <row r="1436" spans="1:23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 s="9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t="s">
        <v>8221</v>
      </c>
      <c r="T1436" s="16">
        <f t="shared" si="137"/>
        <v>42163.625</v>
      </c>
      <c r="U1436" s="16">
        <f t="shared" si="136"/>
        <v>42142.767106481479</v>
      </c>
      <c r="V1436" s="17">
        <v>42142.767106481479</v>
      </c>
      <c r="W1436" s="18">
        <v>42142.767106481479</v>
      </c>
    </row>
    <row r="1437" spans="1:23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 s="9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t="s">
        <v>8221</v>
      </c>
      <c r="T1437" s="16">
        <f t="shared" si="137"/>
        <v>42288.780324074076</v>
      </c>
      <c r="U1437" s="16">
        <f t="shared" si="136"/>
        <v>42258.780324074076</v>
      </c>
      <c r="V1437" s="17">
        <v>42258.780324074076</v>
      </c>
      <c r="W1437" s="18">
        <v>42258.780324074076</v>
      </c>
    </row>
    <row r="1438" spans="1:23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 s="9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t="s">
        <v>8221</v>
      </c>
      <c r="T1438" s="16">
        <f t="shared" si="137"/>
        <v>42421.35019675926</v>
      </c>
      <c r="U1438" s="16">
        <f t="shared" si="136"/>
        <v>42391.35019675926</v>
      </c>
      <c r="V1438" s="17">
        <v>42391.35019675926</v>
      </c>
      <c r="W1438" s="18">
        <v>42391.35019675926</v>
      </c>
    </row>
    <row r="1439" spans="1:23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 s="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t="s">
        <v>8221</v>
      </c>
      <c r="T1439" s="16">
        <f t="shared" si="137"/>
        <v>41833.207638888889</v>
      </c>
      <c r="U1439" s="16">
        <f t="shared" si="136"/>
        <v>41796.531701388885</v>
      </c>
      <c r="V1439" s="17">
        <v>41796.531701388885</v>
      </c>
      <c r="W1439" s="18">
        <v>41796.531701388885</v>
      </c>
    </row>
    <row r="1440" spans="1:23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9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t="s">
        <v>8221</v>
      </c>
      <c r="T1440" s="16">
        <f t="shared" si="137"/>
        <v>42487.579861111109</v>
      </c>
      <c r="U1440" s="16">
        <f t="shared" si="136"/>
        <v>42457.871516203704</v>
      </c>
      <c r="V1440" s="17">
        <v>42457.871516203704</v>
      </c>
      <c r="W1440" s="18">
        <v>42457.871516203704</v>
      </c>
    </row>
    <row r="1441" spans="1:23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 s="9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t="s">
        <v>8221</v>
      </c>
      <c r="T1441" s="16">
        <f t="shared" si="137"/>
        <v>42070.829872685179</v>
      </c>
      <c r="U1441" s="16">
        <f t="shared" si="136"/>
        <v>42040.829872685179</v>
      </c>
      <c r="V1441" s="17">
        <v>42040.829872685179</v>
      </c>
      <c r="W1441" s="18">
        <v>42040.829872685179</v>
      </c>
    </row>
    <row r="1442" spans="1:23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 s="9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t="s">
        <v>8221</v>
      </c>
      <c r="T1442" s="16">
        <f t="shared" si="137"/>
        <v>42516.748414351852</v>
      </c>
      <c r="U1442" s="16">
        <f t="shared" si="136"/>
        <v>42486.748414351852</v>
      </c>
      <c r="V1442" s="17">
        <v>42486.748414351852</v>
      </c>
      <c r="W1442" s="18">
        <v>42486.748414351852</v>
      </c>
    </row>
    <row r="1443" spans="1:23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 s="9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t="s">
        <v>8221</v>
      </c>
      <c r="T1443" s="16">
        <f t="shared" si="137"/>
        <v>42258.765844907408</v>
      </c>
      <c r="U1443" s="16">
        <f t="shared" si="136"/>
        <v>42198.765844907408</v>
      </c>
      <c r="V1443" s="17">
        <v>42198.765844907408</v>
      </c>
      <c r="W1443" s="18">
        <v>42198.765844907408</v>
      </c>
    </row>
    <row r="1444" spans="1:23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9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t="s">
        <v>8221</v>
      </c>
      <c r="T1444" s="16">
        <f t="shared" si="137"/>
        <v>42515.64534722222</v>
      </c>
      <c r="U1444" s="16">
        <f t="shared" si="136"/>
        <v>42485.64534722222</v>
      </c>
      <c r="V1444" s="17">
        <v>42485.64534722222</v>
      </c>
      <c r="W1444" s="18">
        <v>42485.64534722222</v>
      </c>
    </row>
    <row r="1445" spans="1:23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9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t="s">
        <v>8221</v>
      </c>
      <c r="T1445" s="16">
        <f t="shared" si="137"/>
        <v>42737.926030092596</v>
      </c>
      <c r="U1445" s="16">
        <f t="shared" si="136"/>
        <v>42707.926030092596</v>
      </c>
      <c r="V1445" s="17">
        <v>42707.926030092596</v>
      </c>
      <c r="W1445" s="18">
        <v>42707.926030092596</v>
      </c>
    </row>
    <row r="1446" spans="1:23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9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t="s">
        <v>8221</v>
      </c>
      <c r="T1446" s="16">
        <f t="shared" si="137"/>
        <v>42259.873402777783</v>
      </c>
      <c r="U1446" s="16">
        <f t="shared" si="136"/>
        <v>42199.873402777783</v>
      </c>
      <c r="V1446" s="17">
        <v>42199.873402777783</v>
      </c>
      <c r="W1446" s="18">
        <v>42199.873402777783</v>
      </c>
    </row>
    <row r="1447" spans="1:23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9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t="s">
        <v>8221</v>
      </c>
      <c r="T1447" s="16">
        <f t="shared" si="137"/>
        <v>42169.542303240742</v>
      </c>
      <c r="U1447" s="16">
        <f t="shared" si="136"/>
        <v>42139.542303240742</v>
      </c>
      <c r="V1447" s="17">
        <v>42139.542303240742</v>
      </c>
      <c r="W1447" s="18">
        <v>42139.542303240742</v>
      </c>
    </row>
    <row r="1448" spans="1:23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9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t="s">
        <v>8221</v>
      </c>
      <c r="T1448" s="16">
        <f t="shared" si="137"/>
        <v>42481.447662037041</v>
      </c>
      <c r="U1448" s="16">
        <f t="shared" si="136"/>
        <v>42461.447662037041</v>
      </c>
      <c r="V1448" s="17">
        <v>42461.447662037041</v>
      </c>
      <c r="W1448" s="18">
        <v>42461.447662037041</v>
      </c>
    </row>
    <row r="1449" spans="1:23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 s="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t="s">
        <v>8221</v>
      </c>
      <c r="T1449" s="16">
        <f t="shared" si="137"/>
        <v>42559.730717592596</v>
      </c>
      <c r="U1449" s="16">
        <f t="shared" si="136"/>
        <v>42529.730717592596</v>
      </c>
      <c r="V1449" s="17">
        <v>42529.730717592596</v>
      </c>
      <c r="W1449" s="18">
        <v>42529.730717592596</v>
      </c>
    </row>
    <row r="1450" spans="1:23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9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t="s">
        <v>8221</v>
      </c>
      <c r="T1450" s="16">
        <f t="shared" si="137"/>
        <v>42146.225694444445</v>
      </c>
      <c r="U1450" s="16">
        <f t="shared" si="136"/>
        <v>42115.936550925922</v>
      </c>
      <c r="V1450" s="17">
        <v>42115.936550925922</v>
      </c>
      <c r="W1450" s="18">
        <v>42115.936550925922</v>
      </c>
    </row>
    <row r="1451" spans="1:23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9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t="s">
        <v>8221</v>
      </c>
      <c r="T1451" s="16">
        <f t="shared" si="137"/>
        <v>42134.811400462961</v>
      </c>
      <c r="U1451" s="16">
        <f t="shared" si="136"/>
        <v>42086.811400462961</v>
      </c>
      <c r="V1451" s="17">
        <v>42086.811400462961</v>
      </c>
      <c r="W1451" s="18">
        <v>42086.811400462961</v>
      </c>
    </row>
    <row r="1452" spans="1:23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 s="9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t="s">
        <v>8221</v>
      </c>
      <c r="T1452" s="16">
        <f t="shared" si="137"/>
        <v>42420.171261574069</v>
      </c>
      <c r="U1452" s="16">
        <f t="shared" si="136"/>
        <v>42390.171261574069</v>
      </c>
      <c r="V1452" s="17">
        <v>42390.171261574069</v>
      </c>
      <c r="W1452" s="18">
        <v>42390.171261574069</v>
      </c>
    </row>
    <row r="1453" spans="1:23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 s="9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t="s">
        <v>8220</v>
      </c>
      <c r="T1453" s="16">
        <f t="shared" si="137"/>
        <v>41962.00068287037</v>
      </c>
      <c r="U1453" s="16">
        <f t="shared" si="136"/>
        <v>41931.959016203706</v>
      </c>
      <c r="V1453" s="17">
        <v>41931.959016203706</v>
      </c>
      <c r="W1453" s="18">
        <v>41931.959016203706</v>
      </c>
    </row>
    <row r="1454" spans="1:23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9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t="s">
        <v>8220</v>
      </c>
      <c r="T1454" s="16">
        <f t="shared" si="137"/>
        <v>41848.703275462962</v>
      </c>
      <c r="U1454" s="16">
        <f t="shared" si="136"/>
        <v>41818.703275462962</v>
      </c>
      <c r="V1454" s="17">
        <v>41818.703275462962</v>
      </c>
      <c r="W1454" s="18">
        <v>41818.703275462962</v>
      </c>
    </row>
    <row r="1455" spans="1:23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9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t="s">
        <v>8220</v>
      </c>
      <c r="T1455" s="16">
        <f t="shared" si="137"/>
        <v>42840.654479166667</v>
      </c>
      <c r="U1455" s="16">
        <f t="shared" si="136"/>
        <v>42795.696145833332</v>
      </c>
      <c r="V1455" s="17">
        <v>42795.696145833332</v>
      </c>
      <c r="W1455" s="18">
        <v>42795.696145833332</v>
      </c>
    </row>
    <row r="1456" spans="1:23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 s="9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t="s">
        <v>8220</v>
      </c>
      <c r="T1456" s="16">
        <f t="shared" si="137"/>
        <v>42484.915972222225</v>
      </c>
      <c r="U1456" s="16">
        <f t="shared" si="136"/>
        <v>42463.866666666669</v>
      </c>
      <c r="V1456" s="17">
        <v>42463.866666666669</v>
      </c>
      <c r="W1456" s="18">
        <v>42463.866666666669</v>
      </c>
    </row>
    <row r="1457" spans="1:23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 s="9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t="s">
        <v>8220</v>
      </c>
      <c r="T1457" s="16">
        <f t="shared" si="137"/>
        <v>41887.568749999999</v>
      </c>
      <c r="U1457" s="16">
        <f t="shared" si="136"/>
        <v>41832.672685185185</v>
      </c>
      <c r="V1457" s="17">
        <v>41832.672685185185</v>
      </c>
      <c r="W1457" s="18">
        <v>41832.672685185185</v>
      </c>
    </row>
    <row r="1458" spans="1:23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 s="9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t="s">
        <v>8220</v>
      </c>
      <c r="T1458" s="16">
        <f t="shared" si="137"/>
        <v>42738.668576388889</v>
      </c>
      <c r="U1458" s="16">
        <f t="shared" si="136"/>
        <v>42708.668576388889</v>
      </c>
      <c r="V1458" s="17">
        <v>42708.668576388889</v>
      </c>
      <c r="W1458" s="18">
        <v>42708.668576388889</v>
      </c>
    </row>
    <row r="1459" spans="1:23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9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t="s">
        <v>8220</v>
      </c>
      <c r="T1459" s="16">
        <f t="shared" si="137"/>
        <v>42319.938009259262</v>
      </c>
      <c r="U1459" s="16">
        <f t="shared" si="136"/>
        <v>42289.89634259259</v>
      </c>
      <c r="V1459" s="17">
        <v>42289.89634259259</v>
      </c>
      <c r="W1459" s="18">
        <v>42289.89634259259</v>
      </c>
    </row>
    <row r="1460" spans="1:23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9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t="s">
        <v>8220</v>
      </c>
      <c r="T1460" s="16">
        <f t="shared" si="137"/>
        <v>41862.166666666664</v>
      </c>
      <c r="U1460" s="16">
        <f t="shared" si="136"/>
        <v>41831.705555555556</v>
      </c>
      <c r="V1460" s="17">
        <v>41831.705555555556</v>
      </c>
      <c r="W1460" s="18">
        <v>41831.705555555556</v>
      </c>
    </row>
    <row r="1461" spans="1:23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9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t="s">
        <v>8220</v>
      </c>
      <c r="T1461" s="16">
        <f t="shared" si="137"/>
        <v>42340.725694444445</v>
      </c>
      <c r="U1461" s="16">
        <f t="shared" si="136"/>
        <v>42312.204814814817</v>
      </c>
      <c r="V1461" s="17">
        <v>42312.204814814817</v>
      </c>
      <c r="W1461" s="18">
        <v>42312.204814814817</v>
      </c>
    </row>
    <row r="1462" spans="1:23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9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t="s">
        <v>8220</v>
      </c>
      <c r="T1462" s="16">
        <f t="shared" si="137"/>
        <v>41973.989583333328</v>
      </c>
      <c r="U1462" s="16">
        <f t="shared" si="136"/>
        <v>41915.896967592591</v>
      </c>
      <c r="V1462" s="17">
        <v>41915.896967592591</v>
      </c>
      <c r="W1462" s="18">
        <v>41915.896967592591</v>
      </c>
    </row>
    <row r="1463" spans="1:23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 s="9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t="s">
        <v>8219</v>
      </c>
      <c r="T1463" s="16">
        <f t="shared" si="137"/>
        <v>41933</v>
      </c>
      <c r="U1463" s="16">
        <f t="shared" si="136"/>
        <v>41899.645300925928</v>
      </c>
      <c r="V1463" s="17">
        <v>41899.645300925928</v>
      </c>
      <c r="W1463" s="18">
        <v>41899.645300925928</v>
      </c>
    </row>
    <row r="1464" spans="1:23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 s="9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t="s">
        <v>8219</v>
      </c>
      <c r="T1464" s="16">
        <f t="shared" si="137"/>
        <v>41374.662858796299</v>
      </c>
      <c r="U1464" s="16">
        <f t="shared" si="136"/>
        <v>41344.662858796299</v>
      </c>
      <c r="V1464" s="17">
        <v>41344.662858796299</v>
      </c>
      <c r="W1464" s="18">
        <v>41344.662858796299</v>
      </c>
    </row>
    <row r="1465" spans="1:23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 s="9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t="s">
        <v>8219</v>
      </c>
      <c r="T1465" s="16">
        <f t="shared" si="137"/>
        <v>41371.869652777779</v>
      </c>
      <c r="U1465" s="16">
        <f t="shared" si="136"/>
        <v>41326.911319444444</v>
      </c>
      <c r="V1465" s="17">
        <v>41326.911319444444</v>
      </c>
      <c r="W1465" s="18">
        <v>41326.911319444444</v>
      </c>
    </row>
    <row r="1466" spans="1:23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 s="9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t="s">
        <v>8219</v>
      </c>
      <c r="T1466" s="16">
        <f t="shared" si="137"/>
        <v>41321.661550925928</v>
      </c>
      <c r="U1466" s="16">
        <f t="shared" si="136"/>
        <v>41291.661550925928</v>
      </c>
      <c r="V1466" s="17">
        <v>41291.661550925928</v>
      </c>
      <c r="W1466" s="18">
        <v>41291.661550925928</v>
      </c>
    </row>
    <row r="1467" spans="1:23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 s="9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t="s">
        <v>8219</v>
      </c>
      <c r="T1467" s="16">
        <f t="shared" si="137"/>
        <v>40990.125</v>
      </c>
      <c r="U1467" s="16">
        <f t="shared" si="136"/>
        <v>40959.734398148146</v>
      </c>
      <c r="V1467" s="17">
        <v>40959.734398148146</v>
      </c>
      <c r="W1467" s="18">
        <v>40959.734398148146</v>
      </c>
    </row>
    <row r="1468" spans="1:23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 s="9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t="s">
        <v>8219</v>
      </c>
      <c r="T1468" s="16">
        <f t="shared" si="137"/>
        <v>42381.208333333328</v>
      </c>
      <c r="U1468" s="16">
        <f t="shared" si="136"/>
        <v>42340.172060185185</v>
      </c>
      <c r="V1468" s="17">
        <v>42340.172060185185</v>
      </c>
      <c r="W1468" s="18">
        <v>42340.172060185185</v>
      </c>
    </row>
    <row r="1469" spans="1:23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 s="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t="s">
        <v>8219</v>
      </c>
      <c r="T1469" s="16">
        <f t="shared" si="137"/>
        <v>40993.760243055556</v>
      </c>
      <c r="U1469" s="16">
        <f t="shared" si="136"/>
        <v>40933.80190972222</v>
      </c>
      <c r="V1469" s="17">
        <v>40933.80190972222</v>
      </c>
      <c r="W1469" s="18">
        <v>40933.80190972222</v>
      </c>
    </row>
    <row r="1470" spans="1:23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 s="9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t="s">
        <v>8219</v>
      </c>
      <c r="T1470" s="16">
        <f t="shared" si="137"/>
        <v>40706.014456018522</v>
      </c>
      <c r="U1470" s="16">
        <f t="shared" si="136"/>
        <v>40646.014456018522</v>
      </c>
      <c r="V1470" s="17">
        <v>40646.014456018522</v>
      </c>
      <c r="W1470" s="18">
        <v>40646.014456018522</v>
      </c>
    </row>
    <row r="1471" spans="1:23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 s="9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t="s">
        <v>8219</v>
      </c>
      <c r="T1471" s="16">
        <f t="shared" si="137"/>
        <v>41320.598483796297</v>
      </c>
      <c r="U1471" s="16">
        <f t="shared" si="136"/>
        <v>41290.598483796297</v>
      </c>
      <c r="V1471" s="17">
        <v>41290.598483796297</v>
      </c>
      <c r="W1471" s="18">
        <v>41290.598483796297</v>
      </c>
    </row>
    <row r="1472" spans="1:23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 s="9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t="s">
        <v>8219</v>
      </c>
      <c r="T1472" s="16">
        <f t="shared" si="137"/>
        <v>41271.827118055553</v>
      </c>
      <c r="U1472" s="16">
        <f t="shared" si="136"/>
        <v>41250.827118055553</v>
      </c>
      <c r="V1472" s="17">
        <v>41250.827118055553</v>
      </c>
      <c r="W1472" s="18">
        <v>41250.827118055553</v>
      </c>
    </row>
    <row r="1473" spans="1:23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 s="9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t="s">
        <v>8219</v>
      </c>
      <c r="T1473" s="16">
        <f t="shared" si="137"/>
        <v>42103.957569444443</v>
      </c>
      <c r="U1473" s="16">
        <f t="shared" si="136"/>
        <v>42073.957569444443</v>
      </c>
      <c r="V1473" s="17">
        <v>42073.957569444443</v>
      </c>
      <c r="W1473" s="18">
        <v>42073.957569444443</v>
      </c>
    </row>
    <row r="1474" spans="1:23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 s="9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t="s">
        <v>8219</v>
      </c>
      <c r="T1474" s="16">
        <f t="shared" si="137"/>
        <v>41563.542858796296</v>
      </c>
      <c r="U1474" s="16">
        <f t="shared" si="136"/>
        <v>41533.542858796296</v>
      </c>
      <c r="V1474" s="17">
        <v>41533.542858796296</v>
      </c>
      <c r="W1474" s="18">
        <v>41533.542858796296</v>
      </c>
    </row>
    <row r="1475" spans="1:23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</f>
        <v>1.20516</v>
      </c>
      <c r="P1475" s="9">
        <f t="shared" ref="P1475:P1538" si="139">IF(ISERROR(E1475/L1475),0,(E1475/L1475))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t="s">
        <v>8219</v>
      </c>
      <c r="T1475" s="16">
        <f t="shared" si="137"/>
        <v>40969.979618055557</v>
      </c>
      <c r="U1475" s="16">
        <f t="shared" ref="U1475:U1538" si="142">(((J1475/60)/60)/24)+DATE(1970,1,1)</f>
        <v>40939.979618055557</v>
      </c>
      <c r="V1475" s="17">
        <v>40939.979618055557</v>
      </c>
      <c r="W1475" s="18">
        <v>40939.979618055557</v>
      </c>
    </row>
    <row r="1476" spans="1:23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9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t="s">
        <v>8219</v>
      </c>
      <c r="T1476" s="16">
        <f t="shared" ref="T1476:T1539" si="143">(((I1476/60)/60)/24)+DATE(1970,1,1)</f>
        <v>41530.727916666663</v>
      </c>
      <c r="U1476" s="16">
        <f t="shared" si="142"/>
        <v>41500.727916666663</v>
      </c>
      <c r="V1476" s="17">
        <v>41500.727916666663</v>
      </c>
      <c r="W1476" s="18">
        <v>41500.727916666663</v>
      </c>
    </row>
    <row r="1477" spans="1:23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9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t="s">
        <v>8219</v>
      </c>
      <c r="T1477" s="16">
        <f t="shared" si="143"/>
        <v>41993.207638888889</v>
      </c>
      <c r="U1477" s="16">
        <f t="shared" si="142"/>
        <v>41960.722951388889</v>
      </c>
      <c r="V1477" s="17">
        <v>41960.722951388889</v>
      </c>
      <c r="W1477" s="18">
        <v>41960.722951388889</v>
      </c>
    </row>
    <row r="1478" spans="1:23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9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t="s">
        <v>8219</v>
      </c>
      <c r="T1478" s="16">
        <f t="shared" si="143"/>
        <v>40796.041921296295</v>
      </c>
      <c r="U1478" s="16">
        <f t="shared" si="142"/>
        <v>40766.041921296295</v>
      </c>
      <c r="V1478" s="17">
        <v>40766.041921296295</v>
      </c>
      <c r="W1478" s="18">
        <v>40766.041921296295</v>
      </c>
    </row>
    <row r="1479" spans="1:23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t="s">
        <v>8219</v>
      </c>
      <c r="T1479" s="16">
        <f t="shared" si="143"/>
        <v>40900.125</v>
      </c>
      <c r="U1479" s="16">
        <f t="shared" si="142"/>
        <v>40840.615787037037</v>
      </c>
      <c r="V1479" s="17">
        <v>40840.615787037037</v>
      </c>
      <c r="W1479" s="18">
        <v>40840.615787037037</v>
      </c>
    </row>
    <row r="1480" spans="1:23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9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t="s">
        <v>8219</v>
      </c>
      <c r="T1480" s="16">
        <f t="shared" si="143"/>
        <v>41408.871678240743</v>
      </c>
      <c r="U1480" s="16">
        <f t="shared" si="142"/>
        <v>41394.871678240743</v>
      </c>
      <c r="V1480" s="17">
        <v>41394.871678240743</v>
      </c>
      <c r="W1480" s="18">
        <v>41394.871678240743</v>
      </c>
    </row>
    <row r="1481" spans="1:23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9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t="s">
        <v>8219</v>
      </c>
      <c r="T1481" s="16">
        <f t="shared" si="143"/>
        <v>41769.165972222225</v>
      </c>
      <c r="U1481" s="16">
        <f t="shared" si="142"/>
        <v>41754.745243055557</v>
      </c>
      <c r="V1481" s="17">
        <v>41754.745243055557</v>
      </c>
      <c r="W1481" s="18">
        <v>41754.745243055557</v>
      </c>
    </row>
    <row r="1482" spans="1:23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9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t="s">
        <v>8219</v>
      </c>
      <c r="T1482" s="16">
        <f t="shared" si="143"/>
        <v>41481.708333333336</v>
      </c>
      <c r="U1482" s="16">
        <f t="shared" si="142"/>
        <v>41464.934016203704</v>
      </c>
      <c r="V1482" s="17">
        <v>41464.934016203704</v>
      </c>
      <c r="W1482" s="18">
        <v>41464.934016203704</v>
      </c>
    </row>
    <row r="1483" spans="1:23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9">
        <f t="shared" si="139"/>
        <v>17.5</v>
      </c>
      <c r="Q1483" t="str">
        <f t="shared" si="140"/>
        <v>publishing</v>
      </c>
      <c r="R1483" t="str">
        <f t="shared" si="141"/>
        <v>fiction</v>
      </c>
      <c r="S1483" t="s">
        <v>8221</v>
      </c>
      <c r="T1483" s="16">
        <f t="shared" si="143"/>
        <v>41580.922974537039</v>
      </c>
      <c r="U1483" s="16">
        <f t="shared" si="142"/>
        <v>41550.922974537039</v>
      </c>
      <c r="V1483" s="17">
        <v>41550.922974537039</v>
      </c>
      <c r="W1483" s="18">
        <v>41550.922974537039</v>
      </c>
    </row>
    <row r="1484" spans="1:23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9">
        <f t="shared" si="139"/>
        <v>5</v>
      </c>
      <c r="Q1484" t="str">
        <f t="shared" si="140"/>
        <v>publishing</v>
      </c>
      <c r="R1484" t="str">
        <f t="shared" si="141"/>
        <v>fiction</v>
      </c>
      <c r="S1484" t="s">
        <v>8221</v>
      </c>
      <c r="T1484" s="16">
        <f t="shared" si="143"/>
        <v>41159.32708333333</v>
      </c>
      <c r="U1484" s="16">
        <f t="shared" si="142"/>
        <v>41136.85805555556</v>
      </c>
      <c r="V1484" s="17">
        <v>41136.85805555556</v>
      </c>
      <c r="W1484" s="18">
        <v>41136.85805555556</v>
      </c>
    </row>
    <row r="1485" spans="1:23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9">
        <f t="shared" si="139"/>
        <v>25</v>
      </c>
      <c r="Q1485" t="str">
        <f t="shared" si="140"/>
        <v>publishing</v>
      </c>
      <c r="R1485" t="str">
        <f t="shared" si="141"/>
        <v>fiction</v>
      </c>
      <c r="S1485" t="s">
        <v>8221</v>
      </c>
      <c r="T1485" s="16">
        <f t="shared" si="143"/>
        <v>42573.192997685182</v>
      </c>
      <c r="U1485" s="16">
        <f t="shared" si="142"/>
        <v>42548.192997685182</v>
      </c>
      <c r="V1485" s="17">
        <v>42548.192997685182</v>
      </c>
      <c r="W1485" s="18">
        <v>42548.192997685182</v>
      </c>
    </row>
    <row r="1486" spans="1:23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9">
        <f t="shared" si="139"/>
        <v>0</v>
      </c>
      <c r="Q1486" t="str">
        <f t="shared" si="140"/>
        <v>publishing</v>
      </c>
      <c r="R1486" t="str">
        <f t="shared" si="141"/>
        <v>fiction</v>
      </c>
      <c r="S1486" t="s">
        <v>8221</v>
      </c>
      <c r="T1486" s="16">
        <f t="shared" si="143"/>
        <v>41111.618750000001</v>
      </c>
      <c r="U1486" s="16">
        <f t="shared" si="142"/>
        <v>41053.200960648144</v>
      </c>
      <c r="V1486" s="17">
        <v>41053.200960648144</v>
      </c>
      <c r="W1486" s="18">
        <v>41053.200960648144</v>
      </c>
    </row>
    <row r="1487" spans="1:23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9">
        <f t="shared" si="139"/>
        <v>50</v>
      </c>
      <c r="Q1487" t="str">
        <f t="shared" si="140"/>
        <v>publishing</v>
      </c>
      <c r="R1487" t="str">
        <f t="shared" si="141"/>
        <v>fiction</v>
      </c>
      <c r="S1487" t="s">
        <v>8221</v>
      </c>
      <c r="T1487" s="16">
        <f t="shared" si="143"/>
        <v>42175.795983796299</v>
      </c>
      <c r="U1487" s="16">
        <f t="shared" si="142"/>
        <v>42130.795983796299</v>
      </c>
      <c r="V1487" s="17">
        <v>42130.795983796299</v>
      </c>
      <c r="W1487" s="18">
        <v>42130.795983796299</v>
      </c>
    </row>
    <row r="1488" spans="1:23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9">
        <f t="shared" si="139"/>
        <v>16</v>
      </c>
      <c r="Q1488" t="str">
        <f t="shared" si="140"/>
        <v>publishing</v>
      </c>
      <c r="R1488" t="str">
        <f t="shared" si="141"/>
        <v>fiction</v>
      </c>
      <c r="S1488" t="s">
        <v>8221</v>
      </c>
      <c r="T1488" s="16">
        <f t="shared" si="143"/>
        <v>42062.168530092589</v>
      </c>
      <c r="U1488" s="16">
        <f t="shared" si="142"/>
        <v>42032.168530092589</v>
      </c>
      <c r="V1488" s="17">
        <v>42032.168530092589</v>
      </c>
      <c r="W1488" s="18">
        <v>42032.168530092589</v>
      </c>
    </row>
    <row r="1489" spans="1:23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9">
        <f t="shared" si="139"/>
        <v>0</v>
      </c>
      <c r="Q1489" t="str">
        <f t="shared" si="140"/>
        <v>publishing</v>
      </c>
      <c r="R1489" t="str">
        <f t="shared" si="141"/>
        <v>fiction</v>
      </c>
      <c r="S1489" t="s">
        <v>8221</v>
      </c>
      <c r="T1489" s="16">
        <f t="shared" si="143"/>
        <v>42584.917488425926</v>
      </c>
      <c r="U1489" s="16">
        <f t="shared" si="142"/>
        <v>42554.917488425926</v>
      </c>
      <c r="V1489" s="17">
        <v>42554.917488425926</v>
      </c>
      <c r="W1489" s="18">
        <v>42554.917488425926</v>
      </c>
    </row>
    <row r="1490" spans="1:23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9">
        <f t="shared" si="139"/>
        <v>60</v>
      </c>
      <c r="Q1490" t="str">
        <f t="shared" si="140"/>
        <v>publishing</v>
      </c>
      <c r="R1490" t="str">
        <f t="shared" si="141"/>
        <v>fiction</v>
      </c>
      <c r="S1490" t="s">
        <v>8221</v>
      </c>
      <c r="T1490" s="16">
        <f t="shared" si="143"/>
        <v>41644.563194444447</v>
      </c>
      <c r="U1490" s="16">
        <f t="shared" si="142"/>
        <v>41614.563194444447</v>
      </c>
      <c r="V1490" s="17">
        <v>41614.563194444447</v>
      </c>
      <c r="W1490" s="18">
        <v>41614.563194444447</v>
      </c>
    </row>
    <row r="1491" spans="1:23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9">
        <f t="shared" si="139"/>
        <v>0</v>
      </c>
      <c r="Q1491" t="str">
        <f t="shared" si="140"/>
        <v>publishing</v>
      </c>
      <c r="R1491" t="str">
        <f t="shared" si="141"/>
        <v>fiction</v>
      </c>
      <c r="S1491" t="s">
        <v>8221</v>
      </c>
      <c r="T1491" s="16">
        <f t="shared" si="143"/>
        <v>41228.653379629628</v>
      </c>
      <c r="U1491" s="16">
        <f t="shared" si="142"/>
        <v>41198.611712962964</v>
      </c>
      <c r="V1491" s="17">
        <v>41198.611712962964</v>
      </c>
      <c r="W1491" s="18">
        <v>41198.611712962964</v>
      </c>
    </row>
    <row r="1492" spans="1:23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 s="9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t="s">
        <v>8221</v>
      </c>
      <c r="T1492" s="16">
        <f t="shared" si="143"/>
        <v>41549.561041666668</v>
      </c>
      <c r="U1492" s="16">
        <f t="shared" si="142"/>
        <v>41520.561041666668</v>
      </c>
      <c r="V1492" s="17">
        <v>41520.561041666668</v>
      </c>
      <c r="W1492" s="18">
        <v>41520.561041666668</v>
      </c>
    </row>
    <row r="1493" spans="1:23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 s="9">
        <f t="shared" si="139"/>
        <v>100</v>
      </c>
      <c r="Q1493" t="str">
        <f t="shared" si="140"/>
        <v>publishing</v>
      </c>
      <c r="R1493" t="str">
        <f t="shared" si="141"/>
        <v>fiction</v>
      </c>
      <c r="S1493" t="s">
        <v>8221</v>
      </c>
      <c r="T1493" s="16">
        <f t="shared" si="143"/>
        <v>42050.651388888888</v>
      </c>
      <c r="U1493" s="16">
        <f t="shared" si="142"/>
        <v>41991.713460648149</v>
      </c>
      <c r="V1493" s="17">
        <v>41991.713460648149</v>
      </c>
      <c r="W1493" s="18">
        <v>41991.713460648149</v>
      </c>
    </row>
    <row r="1494" spans="1:23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 s="9">
        <f t="shared" si="139"/>
        <v>15</v>
      </c>
      <c r="Q1494" t="str">
        <f t="shared" si="140"/>
        <v>publishing</v>
      </c>
      <c r="R1494" t="str">
        <f t="shared" si="141"/>
        <v>fiction</v>
      </c>
      <c r="S1494" t="s">
        <v>8221</v>
      </c>
      <c r="T1494" s="16">
        <f t="shared" si="143"/>
        <v>40712.884791666671</v>
      </c>
      <c r="U1494" s="16">
        <f t="shared" si="142"/>
        <v>40682.884791666671</v>
      </c>
      <c r="V1494" s="17">
        <v>40682.884791666671</v>
      </c>
      <c r="W1494" s="18">
        <v>40682.884791666671</v>
      </c>
    </row>
    <row r="1495" spans="1:23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9">
        <f t="shared" si="139"/>
        <v>0</v>
      </c>
      <c r="Q1495" t="str">
        <f t="shared" si="140"/>
        <v>publishing</v>
      </c>
      <c r="R1495" t="str">
        <f t="shared" si="141"/>
        <v>fiction</v>
      </c>
      <c r="S1495" t="s">
        <v>8221</v>
      </c>
      <c r="T1495" s="16">
        <f t="shared" si="143"/>
        <v>41441.866608796299</v>
      </c>
      <c r="U1495" s="16">
        <f t="shared" si="142"/>
        <v>41411.866608796299</v>
      </c>
      <c r="V1495" s="17">
        <v>41411.866608796299</v>
      </c>
      <c r="W1495" s="18">
        <v>41411.866608796299</v>
      </c>
    </row>
    <row r="1496" spans="1:23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 s="9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t="s">
        <v>8221</v>
      </c>
      <c r="T1496" s="16">
        <f t="shared" si="143"/>
        <v>42097.651388888888</v>
      </c>
      <c r="U1496" s="16">
        <f t="shared" si="142"/>
        <v>42067.722372685181</v>
      </c>
      <c r="V1496" s="17">
        <v>42067.722372685181</v>
      </c>
      <c r="W1496" s="18">
        <v>42067.722372685181</v>
      </c>
    </row>
    <row r="1497" spans="1:23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9">
        <f t="shared" si="139"/>
        <v>0</v>
      </c>
      <c r="Q1497" t="str">
        <f t="shared" si="140"/>
        <v>publishing</v>
      </c>
      <c r="R1497" t="str">
        <f t="shared" si="141"/>
        <v>fiction</v>
      </c>
      <c r="S1497" t="s">
        <v>8221</v>
      </c>
      <c r="T1497" s="16">
        <f t="shared" si="143"/>
        <v>40782.789710648147</v>
      </c>
      <c r="U1497" s="16">
        <f t="shared" si="142"/>
        <v>40752.789710648147</v>
      </c>
      <c r="V1497" s="17">
        <v>40752.789710648147</v>
      </c>
      <c r="W1497" s="18">
        <v>40752.789710648147</v>
      </c>
    </row>
    <row r="1498" spans="1:23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9">
        <f t="shared" si="139"/>
        <v>0</v>
      </c>
      <c r="Q1498" t="str">
        <f t="shared" si="140"/>
        <v>publishing</v>
      </c>
      <c r="R1498" t="str">
        <f t="shared" si="141"/>
        <v>fiction</v>
      </c>
      <c r="S1498" t="s">
        <v>8221</v>
      </c>
      <c r="T1498" s="16">
        <f t="shared" si="143"/>
        <v>41898.475219907406</v>
      </c>
      <c r="U1498" s="16">
        <f t="shared" si="142"/>
        <v>41838.475219907406</v>
      </c>
      <c r="V1498" s="17">
        <v>41838.475219907406</v>
      </c>
      <c r="W1498" s="18">
        <v>41838.475219907406</v>
      </c>
    </row>
    <row r="1499" spans="1:23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 s="9">
        <f t="shared" si="139"/>
        <v>1</v>
      </c>
      <c r="Q1499" t="str">
        <f t="shared" si="140"/>
        <v>publishing</v>
      </c>
      <c r="R1499" t="str">
        <f t="shared" si="141"/>
        <v>fiction</v>
      </c>
      <c r="S1499" t="s">
        <v>8221</v>
      </c>
      <c r="T1499" s="16">
        <f t="shared" si="143"/>
        <v>41486.821527777778</v>
      </c>
      <c r="U1499" s="16">
        <f t="shared" si="142"/>
        <v>41444.64261574074</v>
      </c>
      <c r="V1499" s="17">
        <v>41444.64261574074</v>
      </c>
      <c r="W1499" s="18">
        <v>41444.64261574074</v>
      </c>
    </row>
    <row r="1500" spans="1:23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 s="9">
        <f t="shared" si="139"/>
        <v>19</v>
      </c>
      <c r="Q1500" t="str">
        <f t="shared" si="140"/>
        <v>publishing</v>
      </c>
      <c r="R1500" t="str">
        <f t="shared" si="141"/>
        <v>fiction</v>
      </c>
      <c r="S1500" t="s">
        <v>8221</v>
      </c>
      <c r="T1500" s="16">
        <f t="shared" si="143"/>
        <v>41885.983541666668</v>
      </c>
      <c r="U1500" s="16">
        <f t="shared" si="142"/>
        <v>41840.983541666668</v>
      </c>
      <c r="V1500" s="17">
        <v>41840.983541666668</v>
      </c>
      <c r="W1500" s="18">
        <v>41840.983541666668</v>
      </c>
    </row>
    <row r="1501" spans="1:23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 s="9">
        <f t="shared" si="139"/>
        <v>5</v>
      </c>
      <c r="Q1501" t="str">
        <f t="shared" si="140"/>
        <v>publishing</v>
      </c>
      <c r="R1501" t="str">
        <f t="shared" si="141"/>
        <v>fiction</v>
      </c>
      <c r="S1501" t="s">
        <v>8221</v>
      </c>
      <c r="T1501" s="16">
        <f t="shared" si="143"/>
        <v>42587.007326388892</v>
      </c>
      <c r="U1501" s="16">
        <f t="shared" si="142"/>
        <v>42527.007326388892</v>
      </c>
      <c r="V1501" s="17">
        <v>42527.007326388892</v>
      </c>
      <c r="W1501" s="18">
        <v>42527.007326388892</v>
      </c>
    </row>
    <row r="1502" spans="1:23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 s="9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t="s">
        <v>8221</v>
      </c>
      <c r="T1502" s="16">
        <f t="shared" si="143"/>
        <v>41395.904594907406</v>
      </c>
      <c r="U1502" s="16">
        <f t="shared" si="142"/>
        <v>41365.904594907406</v>
      </c>
      <c r="V1502" s="17">
        <v>41365.904594907406</v>
      </c>
      <c r="W1502" s="18">
        <v>41365.904594907406</v>
      </c>
    </row>
    <row r="1503" spans="1:23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 s="9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t="s">
        <v>8219</v>
      </c>
      <c r="T1503" s="16">
        <f t="shared" si="143"/>
        <v>42193.583599537036</v>
      </c>
      <c r="U1503" s="16">
        <f t="shared" si="142"/>
        <v>42163.583599537036</v>
      </c>
      <c r="V1503" s="17">
        <v>42163.583599537036</v>
      </c>
      <c r="W1503" s="18">
        <v>42163.583599537036</v>
      </c>
    </row>
    <row r="1504" spans="1:23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 s="9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t="s">
        <v>8219</v>
      </c>
      <c r="T1504" s="16">
        <f t="shared" si="143"/>
        <v>42454.916666666672</v>
      </c>
      <c r="U1504" s="16">
        <f t="shared" si="142"/>
        <v>42426.542592592596</v>
      </c>
      <c r="V1504" s="17">
        <v>42426.542592592596</v>
      </c>
      <c r="W1504" s="18">
        <v>42426.542592592596</v>
      </c>
    </row>
    <row r="1505" spans="1:23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 s="9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t="s">
        <v>8219</v>
      </c>
      <c r="T1505" s="16">
        <f t="shared" si="143"/>
        <v>42666.347233796296</v>
      </c>
      <c r="U1505" s="16">
        <f t="shared" si="142"/>
        <v>42606.347233796296</v>
      </c>
      <c r="V1505" s="17">
        <v>42606.347233796296</v>
      </c>
      <c r="W1505" s="18">
        <v>42606.347233796296</v>
      </c>
    </row>
    <row r="1506" spans="1:23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 s="9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t="s">
        <v>8219</v>
      </c>
      <c r="T1506" s="16">
        <f t="shared" si="143"/>
        <v>41800.356249999997</v>
      </c>
      <c r="U1506" s="16">
        <f t="shared" si="142"/>
        <v>41772.657685185186</v>
      </c>
      <c r="V1506" s="17">
        <v>41772.657685185186</v>
      </c>
      <c r="W1506" s="18">
        <v>41772.657685185186</v>
      </c>
    </row>
    <row r="1507" spans="1:23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 s="9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t="s">
        <v>8219</v>
      </c>
      <c r="T1507" s="16">
        <f t="shared" si="143"/>
        <v>42451.834027777775</v>
      </c>
      <c r="U1507" s="16">
        <f t="shared" si="142"/>
        <v>42414.44332175926</v>
      </c>
      <c r="V1507" s="17">
        <v>42414.44332175926</v>
      </c>
      <c r="W1507" s="18">
        <v>42414.44332175926</v>
      </c>
    </row>
    <row r="1508" spans="1:23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 s="9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t="s">
        <v>8219</v>
      </c>
      <c r="T1508" s="16">
        <f t="shared" si="143"/>
        <v>41844.785925925928</v>
      </c>
      <c r="U1508" s="16">
        <f t="shared" si="142"/>
        <v>41814.785925925928</v>
      </c>
      <c r="V1508" s="17">
        <v>41814.785925925928</v>
      </c>
      <c r="W1508" s="18">
        <v>41814.785925925928</v>
      </c>
    </row>
    <row r="1509" spans="1:23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t="s">
        <v>8219</v>
      </c>
      <c r="T1509" s="16">
        <f t="shared" si="143"/>
        <v>40313.340277777781</v>
      </c>
      <c r="U1509" s="16">
        <f t="shared" si="142"/>
        <v>40254.450335648151</v>
      </c>
      <c r="V1509" s="17">
        <v>40254.450335648151</v>
      </c>
      <c r="W1509" s="18">
        <v>40254.450335648151</v>
      </c>
    </row>
    <row r="1510" spans="1:23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 s="9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t="s">
        <v>8219</v>
      </c>
      <c r="T1510" s="16">
        <f t="shared" si="143"/>
        <v>41817.614363425928</v>
      </c>
      <c r="U1510" s="16">
        <f t="shared" si="142"/>
        <v>41786.614363425928</v>
      </c>
      <c r="V1510" s="17">
        <v>41786.614363425928</v>
      </c>
      <c r="W1510" s="18">
        <v>41786.614363425928</v>
      </c>
    </row>
    <row r="1511" spans="1:23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 s="9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t="s">
        <v>8219</v>
      </c>
      <c r="T1511" s="16">
        <f t="shared" si="143"/>
        <v>42780.957638888889</v>
      </c>
      <c r="U1511" s="16">
        <f t="shared" si="142"/>
        <v>42751.533391203702</v>
      </c>
      <c r="V1511" s="17">
        <v>42751.533391203702</v>
      </c>
      <c r="W1511" s="18">
        <v>42751.533391203702</v>
      </c>
    </row>
    <row r="1512" spans="1:23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 s="9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t="s">
        <v>8219</v>
      </c>
      <c r="T1512" s="16">
        <f t="shared" si="143"/>
        <v>41839.385162037033</v>
      </c>
      <c r="U1512" s="16">
        <f t="shared" si="142"/>
        <v>41809.385162037033</v>
      </c>
      <c r="V1512" s="17">
        <v>41809.385162037033</v>
      </c>
      <c r="W1512" s="18">
        <v>41809.385162037033</v>
      </c>
    </row>
    <row r="1513" spans="1:23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 s="9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t="s">
        <v>8219</v>
      </c>
      <c r="T1513" s="16">
        <f t="shared" si="143"/>
        <v>42326.625046296293</v>
      </c>
      <c r="U1513" s="16">
        <f t="shared" si="142"/>
        <v>42296.583379629628</v>
      </c>
      <c r="V1513" s="17">
        <v>42296.583379629628</v>
      </c>
      <c r="W1513" s="18">
        <v>42296.583379629628</v>
      </c>
    </row>
    <row r="1514" spans="1:23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 s="9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t="s">
        <v>8219</v>
      </c>
      <c r="T1514" s="16">
        <f t="shared" si="143"/>
        <v>42771.684479166666</v>
      </c>
      <c r="U1514" s="16">
        <f t="shared" si="142"/>
        <v>42741.684479166666</v>
      </c>
      <c r="V1514" s="17">
        <v>42741.684479166666</v>
      </c>
      <c r="W1514" s="18">
        <v>42741.684479166666</v>
      </c>
    </row>
    <row r="1515" spans="1:23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 s="9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t="s">
        <v>8219</v>
      </c>
      <c r="T1515" s="16">
        <f t="shared" si="143"/>
        <v>41836.637337962966</v>
      </c>
      <c r="U1515" s="16">
        <f t="shared" si="142"/>
        <v>41806.637337962966</v>
      </c>
      <c r="V1515" s="17">
        <v>41806.637337962966</v>
      </c>
      <c r="W1515" s="18">
        <v>41806.637337962966</v>
      </c>
    </row>
    <row r="1516" spans="1:23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 s="9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t="s">
        <v>8219</v>
      </c>
      <c r="T1516" s="16">
        <f t="shared" si="143"/>
        <v>42274.597685185188</v>
      </c>
      <c r="U1516" s="16">
        <f t="shared" si="142"/>
        <v>42234.597685185188</v>
      </c>
      <c r="V1516" s="17">
        <v>42234.597685185188</v>
      </c>
      <c r="W1516" s="18">
        <v>42234.597685185188</v>
      </c>
    </row>
    <row r="1517" spans="1:23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 s="9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t="s">
        <v>8219</v>
      </c>
      <c r="T1517" s="16">
        <f t="shared" si="143"/>
        <v>42445.211770833332</v>
      </c>
      <c r="U1517" s="16">
        <f t="shared" si="142"/>
        <v>42415.253437499996</v>
      </c>
      <c r="V1517" s="17">
        <v>42415.253437499996</v>
      </c>
      <c r="W1517" s="18">
        <v>42415.253437499996</v>
      </c>
    </row>
    <row r="1518" spans="1:23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 s="9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t="s">
        <v>8219</v>
      </c>
      <c r="T1518" s="16">
        <f t="shared" si="143"/>
        <v>42649.583333333328</v>
      </c>
      <c r="U1518" s="16">
        <f t="shared" si="142"/>
        <v>42619.466342592597</v>
      </c>
      <c r="V1518" s="17">
        <v>42619.466342592597</v>
      </c>
      <c r="W1518" s="18">
        <v>42619.466342592597</v>
      </c>
    </row>
    <row r="1519" spans="1:23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 s="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t="s">
        <v>8219</v>
      </c>
      <c r="T1519" s="16">
        <f t="shared" si="143"/>
        <v>41979.25</v>
      </c>
      <c r="U1519" s="16">
        <f t="shared" si="142"/>
        <v>41948.56658564815</v>
      </c>
      <c r="V1519" s="17">
        <v>41948.56658564815</v>
      </c>
      <c r="W1519" s="18">
        <v>41948.56658564815</v>
      </c>
    </row>
    <row r="1520" spans="1:23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 s="9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t="s">
        <v>8219</v>
      </c>
      <c r="T1520" s="16">
        <f t="shared" si="143"/>
        <v>41790.8200462963</v>
      </c>
      <c r="U1520" s="16">
        <f t="shared" si="142"/>
        <v>41760.8200462963</v>
      </c>
      <c r="V1520" s="17">
        <v>41760.8200462963</v>
      </c>
      <c r="W1520" s="18">
        <v>41760.8200462963</v>
      </c>
    </row>
    <row r="1521" spans="1:23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 s="9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t="s">
        <v>8219</v>
      </c>
      <c r="T1521" s="16">
        <f t="shared" si="143"/>
        <v>41810.915972222225</v>
      </c>
      <c r="U1521" s="16">
        <f t="shared" si="142"/>
        <v>41782.741701388892</v>
      </c>
      <c r="V1521" s="17">
        <v>41782.741701388892</v>
      </c>
      <c r="W1521" s="18">
        <v>41782.741701388892</v>
      </c>
    </row>
    <row r="1522" spans="1:23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 s="9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t="s">
        <v>8219</v>
      </c>
      <c r="T1522" s="16">
        <f t="shared" si="143"/>
        <v>41992.166666666672</v>
      </c>
      <c r="U1522" s="16">
        <f t="shared" si="142"/>
        <v>41955.857789351852</v>
      </c>
      <c r="V1522" s="17">
        <v>41955.857789351852</v>
      </c>
      <c r="W1522" s="18">
        <v>41955.857789351852</v>
      </c>
    </row>
    <row r="1523" spans="1:23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 s="9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t="s">
        <v>8219</v>
      </c>
      <c r="T1523" s="16">
        <f t="shared" si="143"/>
        <v>42528.167719907404</v>
      </c>
      <c r="U1523" s="16">
        <f t="shared" si="142"/>
        <v>42493.167719907404</v>
      </c>
      <c r="V1523" s="17">
        <v>42493.167719907404</v>
      </c>
      <c r="W1523" s="18">
        <v>42493.167719907404</v>
      </c>
    </row>
    <row r="1524" spans="1:23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 s="9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t="s">
        <v>8219</v>
      </c>
      <c r="T1524" s="16">
        <f t="shared" si="143"/>
        <v>41929.830312500002</v>
      </c>
      <c r="U1524" s="16">
        <f t="shared" si="142"/>
        <v>41899.830312500002</v>
      </c>
      <c r="V1524" s="17">
        <v>41899.830312500002</v>
      </c>
      <c r="W1524" s="18">
        <v>41899.830312500002</v>
      </c>
    </row>
    <row r="1525" spans="1:23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 s="9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t="s">
        <v>8219</v>
      </c>
      <c r="T1525" s="16">
        <f t="shared" si="143"/>
        <v>41996</v>
      </c>
      <c r="U1525" s="16">
        <f t="shared" si="142"/>
        <v>41964.751342592594</v>
      </c>
      <c r="V1525" s="17">
        <v>41964.751342592594</v>
      </c>
      <c r="W1525" s="18">
        <v>41964.751342592594</v>
      </c>
    </row>
    <row r="1526" spans="1:23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9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t="s">
        <v>8219</v>
      </c>
      <c r="T1526" s="16">
        <f t="shared" si="143"/>
        <v>42786.501041666663</v>
      </c>
      <c r="U1526" s="16">
        <f t="shared" si="142"/>
        <v>42756.501041666663</v>
      </c>
      <c r="V1526" s="17">
        <v>42756.501041666663</v>
      </c>
      <c r="W1526" s="18">
        <v>42756.501041666663</v>
      </c>
    </row>
    <row r="1527" spans="1:23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 s="9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t="s">
        <v>8219</v>
      </c>
      <c r="T1527" s="16">
        <f t="shared" si="143"/>
        <v>42600.702986111108</v>
      </c>
      <c r="U1527" s="16">
        <f t="shared" si="142"/>
        <v>42570.702986111108</v>
      </c>
      <c r="V1527" s="17">
        <v>42570.702986111108</v>
      </c>
      <c r="W1527" s="18">
        <v>42570.702986111108</v>
      </c>
    </row>
    <row r="1528" spans="1:23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 s="9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t="s">
        <v>8219</v>
      </c>
      <c r="T1528" s="16">
        <f t="shared" si="143"/>
        <v>42388.276006944448</v>
      </c>
      <c r="U1528" s="16">
        <f t="shared" si="142"/>
        <v>42339.276006944448</v>
      </c>
      <c r="V1528" s="17">
        <v>42339.276006944448</v>
      </c>
      <c r="W1528" s="18">
        <v>42339.276006944448</v>
      </c>
    </row>
    <row r="1529" spans="1:23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 s="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t="s">
        <v>8219</v>
      </c>
      <c r="T1529" s="16">
        <f t="shared" si="143"/>
        <v>42808.558865740735</v>
      </c>
      <c r="U1529" s="16">
        <f t="shared" si="142"/>
        <v>42780.600532407407</v>
      </c>
      <c r="V1529" s="17">
        <v>42780.600532407407</v>
      </c>
      <c r="W1529" s="18">
        <v>42780.600532407407</v>
      </c>
    </row>
    <row r="1530" spans="1:23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 s="9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t="s">
        <v>8219</v>
      </c>
      <c r="T1530" s="16">
        <f t="shared" si="143"/>
        <v>42767</v>
      </c>
      <c r="U1530" s="16">
        <f t="shared" si="142"/>
        <v>42736.732893518521</v>
      </c>
      <c r="V1530" s="17">
        <v>42736.732893518521</v>
      </c>
      <c r="W1530" s="18">
        <v>42736.732893518521</v>
      </c>
    </row>
    <row r="1531" spans="1:23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 s="9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t="s">
        <v>8219</v>
      </c>
      <c r="T1531" s="16">
        <f t="shared" si="143"/>
        <v>42082.587037037039</v>
      </c>
      <c r="U1531" s="16">
        <f t="shared" si="142"/>
        <v>42052.628703703704</v>
      </c>
      <c r="V1531" s="17">
        <v>42052.628703703704</v>
      </c>
      <c r="W1531" s="18">
        <v>42052.628703703704</v>
      </c>
    </row>
    <row r="1532" spans="1:23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 s="9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t="s">
        <v>8219</v>
      </c>
      <c r="T1532" s="16">
        <f t="shared" si="143"/>
        <v>42300.767303240747</v>
      </c>
      <c r="U1532" s="16">
        <f t="shared" si="142"/>
        <v>42275.767303240747</v>
      </c>
      <c r="V1532" s="17">
        <v>42275.767303240747</v>
      </c>
      <c r="W1532" s="18">
        <v>42275.767303240747</v>
      </c>
    </row>
    <row r="1533" spans="1:23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 s="9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t="s">
        <v>8219</v>
      </c>
      <c r="T1533" s="16">
        <f t="shared" si="143"/>
        <v>41974.125</v>
      </c>
      <c r="U1533" s="16">
        <f t="shared" si="142"/>
        <v>41941.802384259259</v>
      </c>
      <c r="V1533" s="17">
        <v>41941.802384259259</v>
      </c>
      <c r="W1533" s="18">
        <v>41941.802384259259</v>
      </c>
    </row>
    <row r="1534" spans="1:23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 s="9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t="s">
        <v>8219</v>
      </c>
      <c r="T1534" s="16">
        <f t="shared" si="143"/>
        <v>42415.625</v>
      </c>
      <c r="U1534" s="16">
        <f t="shared" si="142"/>
        <v>42391.475289351853</v>
      </c>
      <c r="V1534" s="17">
        <v>42391.475289351853</v>
      </c>
      <c r="W1534" s="18">
        <v>42391.475289351853</v>
      </c>
    </row>
    <row r="1535" spans="1:23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 s="9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t="s">
        <v>8219</v>
      </c>
      <c r="T1535" s="16">
        <f t="shared" si="143"/>
        <v>42492.165972222225</v>
      </c>
      <c r="U1535" s="16">
        <f t="shared" si="142"/>
        <v>42443.00204861111</v>
      </c>
      <c r="V1535" s="17">
        <v>42443.00204861111</v>
      </c>
      <c r="W1535" s="18">
        <v>42443.00204861111</v>
      </c>
    </row>
    <row r="1536" spans="1:23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 s="9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t="s">
        <v>8219</v>
      </c>
      <c r="T1536" s="16">
        <f t="shared" si="143"/>
        <v>42251.67432870371</v>
      </c>
      <c r="U1536" s="16">
        <f t="shared" si="142"/>
        <v>42221.67432870371</v>
      </c>
      <c r="V1536" s="17">
        <v>42221.67432870371</v>
      </c>
      <c r="W1536" s="18">
        <v>42221.67432870371</v>
      </c>
    </row>
    <row r="1537" spans="1:23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 s="9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t="s">
        <v>8219</v>
      </c>
      <c r="T1537" s="16">
        <f t="shared" si="143"/>
        <v>42513.916666666672</v>
      </c>
      <c r="U1537" s="16">
        <f t="shared" si="142"/>
        <v>42484.829062500001</v>
      </c>
      <c r="V1537" s="17">
        <v>42484.829062500001</v>
      </c>
      <c r="W1537" s="18">
        <v>42484.829062500001</v>
      </c>
    </row>
    <row r="1538" spans="1:23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 s="9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t="s">
        <v>8219</v>
      </c>
      <c r="T1538" s="16">
        <f t="shared" si="143"/>
        <v>42243.802199074074</v>
      </c>
      <c r="U1538" s="16">
        <f t="shared" si="142"/>
        <v>42213.802199074074</v>
      </c>
      <c r="V1538" s="17">
        <v>42213.802199074074</v>
      </c>
      <c r="W1538" s="18">
        <v>42213.802199074074</v>
      </c>
    </row>
    <row r="1539" spans="1:23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</f>
        <v>1.7989999999999999</v>
      </c>
      <c r="P1539" s="9">
        <f t="shared" ref="P1539:P1602" si="145">IF(ISERROR(E1539/L1539),0,(E1539/L1539))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t="s">
        <v>8219</v>
      </c>
      <c r="T1539" s="16">
        <f t="shared" si="143"/>
        <v>42588.75</v>
      </c>
      <c r="U1539" s="16">
        <f t="shared" ref="U1539:U1602" si="148">(((J1539/60)/60)/24)+DATE(1970,1,1)</f>
        <v>42552.315127314811</v>
      </c>
      <c r="V1539" s="17">
        <v>42552.315127314811</v>
      </c>
      <c r="W1539" s="18">
        <v>42552.315127314811</v>
      </c>
    </row>
    <row r="1540" spans="1:23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9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t="s">
        <v>8219</v>
      </c>
      <c r="T1540" s="16">
        <f t="shared" ref="T1540:T1603" si="149">(((I1540/60)/60)/24)+DATE(1970,1,1)</f>
        <v>42026.782060185185</v>
      </c>
      <c r="U1540" s="16">
        <f t="shared" si="148"/>
        <v>41981.782060185185</v>
      </c>
      <c r="V1540" s="17">
        <v>41981.782060185185</v>
      </c>
      <c r="W1540" s="18">
        <v>41981.782060185185</v>
      </c>
    </row>
    <row r="1541" spans="1:23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9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t="s">
        <v>8219</v>
      </c>
      <c r="T1541" s="16">
        <f t="shared" si="149"/>
        <v>42738.919201388882</v>
      </c>
      <c r="U1541" s="16">
        <f t="shared" si="148"/>
        <v>42705.919201388882</v>
      </c>
      <c r="V1541" s="17">
        <v>42705.919201388882</v>
      </c>
      <c r="W1541" s="18">
        <v>42705.919201388882</v>
      </c>
    </row>
    <row r="1542" spans="1:23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9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t="s">
        <v>8219</v>
      </c>
      <c r="T1542" s="16">
        <f t="shared" si="149"/>
        <v>41969.052083333328</v>
      </c>
      <c r="U1542" s="16">
        <f t="shared" si="148"/>
        <v>41939.00712962963</v>
      </c>
      <c r="V1542" s="17">
        <v>41939.00712962963</v>
      </c>
      <c r="W1542" s="18">
        <v>41939.00712962963</v>
      </c>
    </row>
    <row r="1543" spans="1:23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9">
        <f t="shared" si="145"/>
        <v>3</v>
      </c>
      <c r="Q1543" t="str">
        <f t="shared" si="146"/>
        <v>photography</v>
      </c>
      <c r="R1543" t="str">
        <f t="shared" si="147"/>
        <v>nature</v>
      </c>
      <c r="S1543" t="s">
        <v>8221</v>
      </c>
      <c r="T1543" s="16">
        <f t="shared" si="149"/>
        <v>42004.712245370371</v>
      </c>
      <c r="U1543" s="16">
        <f t="shared" si="148"/>
        <v>41974.712245370371</v>
      </c>
      <c r="V1543" s="17">
        <v>41974.712245370371</v>
      </c>
      <c r="W1543" s="18">
        <v>41974.712245370371</v>
      </c>
    </row>
    <row r="1544" spans="1:23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9">
        <f t="shared" si="145"/>
        <v>20</v>
      </c>
      <c r="Q1544" t="str">
        <f t="shared" si="146"/>
        <v>photography</v>
      </c>
      <c r="R1544" t="str">
        <f t="shared" si="147"/>
        <v>nature</v>
      </c>
      <c r="S1544" t="s">
        <v>8221</v>
      </c>
      <c r="T1544" s="16">
        <f t="shared" si="149"/>
        <v>42185.996527777781</v>
      </c>
      <c r="U1544" s="16">
        <f t="shared" si="148"/>
        <v>42170.996527777781</v>
      </c>
      <c r="V1544" s="17">
        <v>42170.996527777781</v>
      </c>
      <c r="W1544" s="18">
        <v>42170.996527777781</v>
      </c>
    </row>
    <row r="1545" spans="1:23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9">
        <f t="shared" si="145"/>
        <v>10</v>
      </c>
      <c r="Q1545" t="str">
        <f t="shared" si="146"/>
        <v>photography</v>
      </c>
      <c r="R1545" t="str">
        <f t="shared" si="147"/>
        <v>nature</v>
      </c>
      <c r="S1545" t="s">
        <v>8221</v>
      </c>
      <c r="T1545" s="16">
        <f t="shared" si="149"/>
        <v>41965.551319444443</v>
      </c>
      <c r="U1545" s="16">
        <f t="shared" si="148"/>
        <v>41935.509652777779</v>
      </c>
      <c r="V1545" s="17">
        <v>41935.509652777779</v>
      </c>
      <c r="W1545" s="18">
        <v>41935.509652777779</v>
      </c>
    </row>
    <row r="1546" spans="1:23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9">
        <f t="shared" si="145"/>
        <v>0</v>
      </c>
      <c r="Q1546" t="str">
        <f t="shared" si="146"/>
        <v>photography</v>
      </c>
      <c r="R1546" t="str">
        <f t="shared" si="147"/>
        <v>nature</v>
      </c>
      <c r="S1546" t="s">
        <v>8221</v>
      </c>
      <c r="T1546" s="16">
        <f t="shared" si="149"/>
        <v>42095.012499999997</v>
      </c>
      <c r="U1546" s="16">
        <f t="shared" si="148"/>
        <v>42053.051203703704</v>
      </c>
      <c r="V1546" s="17">
        <v>42053.051203703704</v>
      </c>
      <c r="W1546" s="18">
        <v>42053.051203703704</v>
      </c>
    </row>
    <row r="1547" spans="1:23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9">
        <f t="shared" si="145"/>
        <v>1</v>
      </c>
      <c r="Q1547" t="str">
        <f t="shared" si="146"/>
        <v>photography</v>
      </c>
      <c r="R1547" t="str">
        <f t="shared" si="147"/>
        <v>nature</v>
      </c>
      <c r="S1547" t="s">
        <v>8221</v>
      </c>
      <c r="T1547" s="16">
        <f t="shared" si="149"/>
        <v>42065.886111111111</v>
      </c>
      <c r="U1547" s="16">
        <f t="shared" si="148"/>
        <v>42031.884652777779</v>
      </c>
      <c r="V1547" s="17">
        <v>42031.884652777779</v>
      </c>
      <c r="W1547" s="18">
        <v>42031.884652777779</v>
      </c>
    </row>
    <row r="1548" spans="1:23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9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t="s">
        <v>8221</v>
      </c>
      <c r="T1548" s="16">
        <f t="shared" si="149"/>
        <v>41899.212951388887</v>
      </c>
      <c r="U1548" s="16">
        <f t="shared" si="148"/>
        <v>41839.212951388887</v>
      </c>
      <c r="V1548" s="17">
        <v>41839.212951388887</v>
      </c>
      <c r="W1548" s="18">
        <v>41839.212951388887</v>
      </c>
    </row>
    <row r="1549" spans="1:23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9">
        <f t="shared" si="145"/>
        <v>0</v>
      </c>
      <c r="Q1549" t="str">
        <f t="shared" si="146"/>
        <v>photography</v>
      </c>
      <c r="R1549" t="str">
        <f t="shared" si="147"/>
        <v>nature</v>
      </c>
      <c r="S1549" t="s">
        <v>8221</v>
      </c>
      <c r="T1549" s="16">
        <f t="shared" si="149"/>
        <v>42789.426875000005</v>
      </c>
      <c r="U1549" s="16">
        <f t="shared" si="148"/>
        <v>42782.426875000005</v>
      </c>
      <c r="V1549" s="17">
        <v>42782.426875000005</v>
      </c>
      <c r="W1549" s="18">
        <v>42782.426875000005</v>
      </c>
    </row>
    <row r="1550" spans="1:23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9">
        <f t="shared" si="145"/>
        <v>60</v>
      </c>
      <c r="Q1550" t="str">
        <f t="shared" si="146"/>
        <v>photography</v>
      </c>
      <c r="R1550" t="str">
        <f t="shared" si="147"/>
        <v>nature</v>
      </c>
      <c r="S1550" t="s">
        <v>8221</v>
      </c>
      <c r="T1550" s="16">
        <f t="shared" si="149"/>
        <v>42316.923842592587</v>
      </c>
      <c r="U1550" s="16">
        <f t="shared" si="148"/>
        <v>42286.88217592593</v>
      </c>
      <c r="V1550" s="17">
        <v>42286.88217592593</v>
      </c>
      <c r="W1550" s="18">
        <v>42286.88217592593</v>
      </c>
    </row>
    <row r="1551" spans="1:23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9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t="s">
        <v>8221</v>
      </c>
      <c r="T1551" s="16">
        <f t="shared" si="149"/>
        <v>42311.177766203706</v>
      </c>
      <c r="U1551" s="16">
        <f t="shared" si="148"/>
        <v>42281.136099537034</v>
      </c>
      <c r="V1551" s="17">
        <v>42281.136099537034</v>
      </c>
      <c r="W1551" s="18">
        <v>42281.136099537034</v>
      </c>
    </row>
    <row r="1552" spans="1:23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9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t="s">
        <v>8221</v>
      </c>
      <c r="T1552" s="16">
        <f t="shared" si="149"/>
        <v>42502.449467592596</v>
      </c>
      <c r="U1552" s="16">
        <f t="shared" si="148"/>
        <v>42472.449467592596</v>
      </c>
      <c r="V1552" s="17">
        <v>42472.449467592596</v>
      </c>
      <c r="W1552" s="18">
        <v>42472.449467592596</v>
      </c>
    </row>
    <row r="1553" spans="1:23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9">
        <f t="shared" si="145"/>
        <v>0</v>
      </c>
      <c r="Q1553" t="str">
        <f t="shared" si="146"/>
        <v>photography</v>
      </c>
      <c r="R1553" t="str">
        <f t="shared" si="147"/>
        <v>nature</v>
      </c>
      <c r="S1553" t="s">
        <v>8221</v>
      </c>
      <c r="T1553" s="16">
        <f t="shared" si="149"/>
        <v>42151.824525462958</v>
      </c>
      <c r="U1553" s="16">
        <f t="shared" si="148"/>
        <v>42121.824525462958</v>
      </c>
      <c r="V1553" s="17">
        <v>42121.824525462958</v>
      </c>
      <c r="W1553" s="18">
        <v>42121.824525462958</v>
      </c>
    </row>
    <row r="1554" spans="1:23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9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t="s">
        <v>8221</v>
      </c>
      <c r="T1554" s="16">
        <f t="shared" si="149"/>
        <v>41913.165972222225</v>
      </c>
      <c r="U1554" s="16">
        <f t="shared" si="148"/>
        <v>41892.688750000001</v>
      </c>
      <c r="V1554" s="17">
        <v>41892.688750000001</v>
      </c>
      <c r="W1554" s="18">
        <v>41892.688750000001</v>
      </c>
    </row>
    <row r="1555" spans="1:23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9">
        <f t="shared" si="145"/>
        <v>0</v>
      </c>
      <c r="Q1555" t="str">
        <f t="shared" si="146"/>
        <v>photography</v>
      </c>
      <c r="R1555" t="str">
        <f t="shared" si="147"/>
        <v>nature</v>
      </c>
      <c r="S1555" t="s">
        <v>8221</v>
      </c>
      <c r="T1555" s="16">
        <f t="shared" si="149"/>
        <v>42249.282951388886</v>
      </c>
      <c r="U1555" s="16">
        <f t="shared" si="148"/>
        <v>42219.282951388886</v>
      </c>
      <c r="V1555" s="17">
        <v>42219.282951388886</v>
      </c>
      <c r="W1555" s="18">
        <v>42219.282951388886</v>
      </c>
    </row>
    <row r="1556" spans="1:23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9">
        <f t="shared" si="145"/>
        <v>0</v>
      </c>
      <c r="Q1556" t="str">
        <f t="shared" si="146"/>
        <v>photography</v>
      </c>
      <c r="R1556" t="str">
        <f t="shared" si="147"/>
        <v>nature</v>
      </c>
      <c r="S1556" t="s">
        <v>8221</v>
      </c>
      <c r="T1556" s="16">
        <f t="shared" si="149"/>
        <v>42218.252199074079</v>
      </c>
      <c r="U1556" s="16">
        <f t="shared" si="148"/>
        <v>42188.252199074079</v>
      </c>
      <c r="V1556" s="17">
        <v>42188.252199074079</v>
      </c>
      <c r="W1556" s="18">
        <v>42188.252199074079</v>
      </c>
    </row>
    <row r="1557" spans="1:23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9">
        <f t="shared" si="145"/>
        <v>0</v>
      </c>
      <c r="Q1557" t="str">
        <f t="shared" si="146"/>
        <v>photography</v>
      </c>
      <c r="R1557" t="str">
        <f t="shared" si="147"/>
        <v>nature</v>
      </c>
      <c r="S1557" t="s">
        <v>8221</v>
      </c>
      <c r="T1557" s="16">
        <f t="shared" si="149"/>
        <v>42264.708333333328</v>
      </c>
      <c r="U1557" s="16">
        <f t="shared" si="148"/>
        <v>42241.613796296297</v>
      </c>
      <c r="V1557" s="17">
        <v>42241.613796296297</v>
      </c>
      <c r="W1557" s="18">
        <v>42241.613796296297</v>
      </c>
    </row>
    <row r="1558" spans="1:23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 s="9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t="s">
        <v>8221</v>
      </c>
      <c r="T1558" s="16">
        <f t="shared" si="149"/>
        <v>42555.153055555551</v>
      </c>
      <c r="U1558" s="16">
        <f t="shared" si="148"/>
        <v>42525.153055555551</v>
      </c>
      <c r="V1558" s="17">
        <v>42525.153055555551</v>
      </c>
      <c r="W1558" s="18">
        <v>42525.153055555551</v>
      </c>
    </row>
    <row r="1559" spans="1:23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9">
        <f t="shared" si="145"/>
        <v>100</v>
      </c>
      <c r="Q1559" t="str">
        <f t="shared" si="146"/>
        <v>photography</v>
      </c>
      <c r="R1559" t="str">
        <f t="shared" si="147"/>
        <v>nature</v>
      </c>
      <c r="S1559" t="s">
        <v>8221</v>
      </c>
      <c r="T1559" s="16">
        <f t="shared" si="149"/>
        <v>41902.65315972222</v>
      </c>
      <c r="U1559" s="16">
        <f t="shared" si="148"/>
        <v>41871.65315972222</v>
      </c>
      <c r="V1559" s="17">
        <v>41871.65315972222</v>
      </c>
      <c r="W1559" s="18">
        <v>41871.65315972222</v>
      </c>
    </row>
    <row r="1560" spans="1:23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 s="9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t="s">
        <v>8221</v>
      </c>
      <c r="T1560" s="16">
        <f t="shared" si="149"/>
        <v>42244.508333333331</v>
      </c>
      <c r="U1560" s="16">
        <f t="shared" si="148"/>
        <v>42185.397673611107</v>
      </c>
      <c r="V1560" s="17">
        <v>42185.397673611107</v>
      </c>
      <c r="W1560" s="18">
        <v>42185.397673611107</v>
      </c>
    </row>
    <row r="1561" spans="1:23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 s="9">
        <f t="shared" si="145"/>
        <v>50</v>
      </c>
      <c r="Q1561" t="str">
        <f t="shared" si="146"/>
        <v>photography</v>
      </c>
      <c r="R1561" t="str">
        <f t="shared" si="147"/>
        <v>nature</v>
      </c>
      <c r="S1561" t="s">
        <v>8221</v>
      </c>
      <c r="T1561" s="16">
        <f t="shared" si="149"/>
        <v>42123.05322916666</v>
      </c>
      <c r="U1561" s="16">
        <f t="shared" si="148"/>
        <v>42108.05322916666</v>
      </c>
      <c r="V1561" s="17">
        <v>42108.05322916666</v>
      </c>
      <c r="W1561" s="18">
        <v>42108.05322916666</v>
      </c>
    </row>
    <row r="1562" spans="1:23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 s="9">
        <f t="shared" si="145"/>
        <v>23.5</v>
      </c>
      <c r="Q1562" t="str">
        <f t="shared" si="146"/>
        <v>photography</v>
      </c>
      <c r="R1562" t="str">
        <f t="shared" si="147"/>
        <v>nature</v>
      </c>
      <c r="S1562" t="s">
        <v>8221</v>
      </c>
      <c r="T1562" s="16">
        <f t="shared" si="149"/>
        <v>41956.062418981484</v>
      </c>
      <c r="U1562" s="16">
        <f t="shared" si="148"/>
        <v>41936.020752314813</v>
      </c>
      <c r="V1562" s="17">
        <v>41936.020752314813</v>
      </c>
      <c r="W1562" s="18">
        <v>41936.020752314813</v>
      </c>
    </row>
    <row r="1563" spans="1:23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 s="9">
        <f t="shared" si="145"/>
        <v>67</v>
      </c>
      <c r="Q1563" t="str">
        <f t="shared" si="146"/>
        <v>publishing</v>
      </c>
      <c r="R1563" t="str">
        <f t="shared" si="147"/>
        <v>art books</v>
      </c>
      <c r="S1563" t="s">
        <v>8220</v>
      </c>
      <c r="T1563" s="16">
        <f t="shared" si="149"/>
        <v>41585.083368055559</v>
      </c>
      <c r="U1563" s="16">
        <f t="shared" si="148"/>
        <v>41555.041701388887</v>
      </c>
      <c r="V1563" s="17">
        <v>41555.041701388887</v>
      </c>
      <c r="W1563" s="18">
        <v>41555.041701388887</v>
      </c>
    </row>
    <row r="1564" spans="1:23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9">
        <f t="shared" si="145"/>
        <v>0</v>
      </c>
      <c r="Q1564" t="str">
        <f t="shared" si="146"/>
        <v>publishing</v>
      </c>
      <c r="R1564" t="str">
        <f t="shared" si="147"/>
        <v>art books</v>
      </c>
      <c r="S1564" t="s">
        <v>8220</v>
      </c>
      <c r="T1564" s="16">
        <f t="shared" si="149"/>
        <v>40149.034722222219</v>
      </c>
      <c r="U1564" s="16">
        <f t="shared" si="148"/>
        <v>40079.566157407404</v>
      </c>
      <c r="V1564" s="17">
        <v>40079.566157407404</v>
      </c>
      <c r="W1564" s="18">
        <v>40079.566157407404</v>
      </c>
    </row>
    <row r="1565" spans="1:23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 s="9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t="s">
        <v>8220</v>
      </c>
      <c r="T1565" s="16">
        <f t="shared" si="149"/>
        <v>41712.700821759259</v>
      </c>
      <c r="U1565" s="16">
        <f t="shared" si="148"/>
        <v>41652.742488425924</v>
      </c>
      <c r="V1565" s="17">
        <v>41652.742488425924</v>
      </c>
      <c r="W1565" s="18">
        <v>41652.742488425924</v>
      </c>
    </row>
    <row r="1566" spans="1:23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 s="9">
        <f t="shared" si="145"/>
        <v>10</v>
      </c>
      <c r="Q1566" t="str">
        <f t="shared" si="146"/>
        <v>publishing</v>
      </c>
      <c r="R1566" t="str">
        <f t="shared" si="147"/>
        <v>art books</v>
      </c>
      <c r="S1566" t="s">
        <v>8220</v>
      </c>
      <c r="T1566" s="16">
        <f t="shared" si="149"/>
        <v>42152.836805555555</v>
      </c>
      <c r="U1566" s="16">
        <f t="shared" si="148"/>
        <v>42121.367002314815</v>
      </c>
      <c r="V1566" s="17">
        <v>42121.367002314815</v>
      </c>
      <c r="W1566" s="18">
        <v>42121.367002314815</v>
      </c>
    </row>
    <row r="1567" spans="1:23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 s="9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t="s">
        <v>8220</v>
      </c>
      <c r="T1567" s="16">
        <f t="shared" si="149"/>
        <v>40702.729872685188</v>
      </c>
      <c r="U1567" s="16">
        <f t="shared" si="148"/>
        <v>40672.729872685188</v>
      </c>
      <c r="V1567" s="17">
        <v>40672.729872685188</v>
      </c>
      <c r="W1567" s="18">
        <v>40672.729872685188</v>
      </c>
    </row>
    <row r="1568" spans="1:23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 s="9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t="s">
        <v>8220</v>
      </c>
      <c r="T1568" s="16">
        <f t="shared" si="149"/>
        <v>42578.916666666672</v>
      </c>
      <c r="U1568" s="16">
        <f t="shared" si="148"/>
        <v>42549.916712962964</v>
      </c>
      <c r="V1568" s="17">
        <v>42549.916712962964</v>
      </c>
      <c r="W1568" s="18">
        <v>42549.916712962964</v>
      </c>
    </row>
    <row r="1569" spans="1:23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 s="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t="s">
        <v>8220</v>
      </c>
      <c r="T1569" s="16">
        <f t="shared" si="149"/>
        <v>41687</v>
      </c>
      <c r="U1569" s="16">
        <f t="shared" si="148"/>
        <v>41671.936863425923</v>
      </c>
      <c r="V1569" s="17">
        <v>41671.936863425923</v>
      </c>
      <c r="W1569" s="18">
        <v>41671.936863425923</v>
      </c>
    </row>
    <row r="1570" spans="1:23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 s="9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t="s">
        <v>8220</v>
      </c>
      <c r="T1570" s="16">
        <f t="shared" si="149"/>
        <v>41997.062326388885</v>
      </c>
      <c r="U1570" s="16">
        <f t="shared" si="148"/>
        <v>41962.062326388885</v>
      </c>
      <c r="V1570" s="17">
        <v>41962.062326388885</v>
      </c>
      <c r="W1570" s="18">
        <v>41962.062326388885</v>
      </c>
    </row>
    <row r="1571" spans="1:23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9">
        <f t="shared" si="145"/>
        <v>0</v>
      </c>
      <c r="Q1571" t="str">
        <f t="shared" si="146"/>
        <v>publishing</v>
      </c>
      <c r="R1571" t="str">
        <f t="shared" si="147"/>
        <v>art books</v>
      </c>
      <c r="S1571" t="s">
        <v>8220</v>
      </c>
      <c r="T1571" s="16">
        <f t="shared" si="149"/>
        <v>41419.679560185185</v>
      </c>
      <c r="U1571" s="16">
        <f t="shared" si="148"/>
        <v>41389.679560185185</v>
      </c>
      <c r="V1571" s="17">
        <v>41389.679560185185</v>
      </c>
      <c r="W1571" s="18">
        <v>41389.679560185185</v>
      </c>
    </row>
    <row r="1572" spans="1:23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 s="9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t="s">
        <v>8220</v>
      </c>
      <c r="T1572" s="16">
        <f t="shared" si="149"/>
        <v>42468.771782407406</v>
      </c>
      <c r="U1572" s="16">
        <f t="shared" si="148"/>
        <v>42438.813449074078</v>
      </c>
      <c r="V1572" s="17">
        <v>42438.813449074078</v>
      </c>
      <c r="W1572" s="18">
        <v>42438.813449074078</v>
      </c>
    </row>
    <row r="1573" spans="1:23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 s="9">
        <f t="shared" si="145"/>
        <v>20</v>
      </c>
      <c r="Q1573" t="str">
        <f t="shared" si="146"/>
        <v>publishing</v>
      </c>
      <c r="R1573" t="str">
        <f t="shared" si="147"/>
        <v>art books</v>
      </c>
      <c r="S1573" t="s">
        <v>8220</v>
      </c>
      <c r="T1573" s="16">
        <f t="shared" si="149"/>
        <v>42174.769479166673</v>
      </c>
      <c r="U1573" s="16">
        <f t="shared" si="148"/>
        <v>42144.769479166673</v>
      </c>
      <c r="V1573" s="17">
        <v>42144.769479166673</v>
      </c>
      <c r="W1573" s="18">
        <v>42144.769479166673</v>
      </c>
    </row>
    <row r="1574" spans="1:23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9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t="s">
        <v>8220</v>
      </c>
      <c r="T1574" s="16">
        <f t="shared" si="149"/>
        <v>42428.999305555553</v>
      </c>
      <c r="U1574" s="16">
        <f t="shared" si="148"/>
        <v>42404.033090277779</v>
      </c>
      <c r="V1574" s="17">
        <v>42404.033090277779</v>
      </c>
      <c r="W1574" s="18">
        <v>42404.033090277779</v>
      </c>
    </row>
    <row r="1575" spans="1:23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 s="9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t="s">
        <v>8220</v>
      </c>
      <c r="T1575" s="16">
        <f t="shared" si="149"/>
        <v>42826.165972222225</v>
      </c>
      <c r="U1575" s="16">
        <f t="shared" si="148"/>
        <v>42786.000023148154</v>
      </c>
      <c r="V1575" s="17">
        <v>42786.000023148154</v>
      </c>
      <c r="W1575" s="18">
        <v>42786.000023148154</v>
      </c>
    </row>
    <row r="1576" spans="1:23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 s="9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t="s">
        <v>8220</v>
      </c>
      <c r="T1576" s="16">
        <f t="shared" si="149"/>
        <v>42052.927418981482</v>
      </c>
      <c r="U1576" s="16">
        <f t="shared" si="148"/>
        <v>42017.927418981482</v>
      </c>
      <c r="V1576" s="17">
        <v>42017.927418981482</v>
      </c>
      <c r="W1576" s="18">
        <v>42017.927418981482</v>
      </c>
    </row>
    <row r="1577" spans="1:23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 s="9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t="s">
        <v>8220</v>
      </c>
      <c r="T1577" s="16">
        <f t="shared" si="149"/>
        <v>41829.524259259262</v>
      </c>
      <c r="U1577" s="16">
        <f t="shared" si="148"/>
        <v>41799.524259259262</v>
      </c>
      <c r="V1577" s="17">
        <v>41799.524259259262</v>
      </c>
      <c r="W1577" s="18">
        <v>41799.524259259262</v>
      </c>
    </row>
    <row r="1578" spans="1:23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9">
        <f t="shared" si="145"/>
        <v>65</v>
      </c>
      <c r="Q1578" t="str">
        <f t="shared" si="146"/>
        <v>publishing</v>
      </c>
      <c r="R1578" t="str">
        <f t="shared" si="147"/>
        <v>art books</v>
      </c>
      <c r="S1578" t="s">
        <v>8220</v>
      </c>
      <c r="T1578" s="16">
        <f t="shared" si="149"/>
        <v>42185.879259259258</v>
      </c>
      <c r="U1578" s="16">
        <f t="shared" si="148"/>
        <v>42140.879259259258</v>
      </c>
      <c r="V1578" s="17">
        <v>42140.879259259258</v>
      </c>
      <c r="W1578" s="18">
        <v>42140.879259259258</v>
      </c>
    </row>
    <row r="1579" spans="1:23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 s="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t="s">
        <v>8220</v>
      </c>
      <c r="T1579" s="16">
        <f t="shared" si="149"/>
        <v>41114.847777777781</v>
      </c>
      <c r="U1579" s="16">
        <f t="shared" si="148"/>
        <v>41054.847777777781</v>
      </c>
      <c r="V1579" s="17">
        <v>41054.847777777781</v>
      </c>
      <c r="W1579" s="18">
        <v>41054.847777777781</v>
      </c>
    </row>
    <row r="1580" spans="1:23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 s="9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t="s">
        <v>8220</v>
      </c>
      <c r="T1580" s="16">
        <f t="shared" si="149"/>
        <v>40423.083333333336</v>
      </c>
      <c r="U1580" s="16">
        <f t="shared" si="148"/>
        <v>40399.065868055557</v>
      </c>
      <c r="V1580" s="17">
        <v>40399.065868055557</v>
      </c>
      <c r="W1580" s="18">
        <v>40399.065868055557</v>
      </c>
    </row>
    <row r="1581" spans="1:23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 s="9">
        <f t="shared" si="145"/>
        <v>14</v>
      </c>
      <c r="Q1581" t="str">
        <f t="shared" si="146"/>
        <v>publishing</v>
      </c>
      <c r="R1581" t="str">
        <f t="shared" si="147"/>
        <v>art books</v>
      </c>
      <c r="S1581" t="s">
        <v>8220</v>
      </c>
      <c r="T1581" s="16">
        <f t="shared" si="149"/>
        <v>41514.996423611112</v>
      </c>
      <c r="U1581" s="16">
        <f t="shared" si="148"/>
        <v>41481.996423611112</v>
      </c>
      <c r="V1581" s="17">
        <v>41481.996423611112</v>
      </c>
      <c r="W1581" s="18">
        <v>41481.996423611112</v>
      </c>
    </row>
    <row r="1582" spans="1:23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9">
        <f t="shared" si="145"/>
        <v>0</v>
      </c>
      <c r="Q1582" t="str">
        <f t="shared" si="146"/>
        <v>publishing</v>
      </c>
      <c r="R1582" t="str">
        <f t="shared" si="147"/>
        <v>art books</v>
      </c>
      <c r="S1582" t="s">
        <v>8220</v>
      </c>
      <c r="T1582" s="16">
        <f t="shared" si="149"/>
        <v>41050.050069444449</v>
      </c>
      <c r="U1582" s="16">
        <f t="shared" si="148"/>
        <v>40990.050069444449</v>
      </c>
      <c r="V1582" s="17">
        <v>40990.050069444449</v>
      </c>
      <c r="W1582" s="18">
        <v>40990.050069444449</v>
      </c>
    </row>
    <row r="1583" spans="1:23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 s="9">
        <f t="shared" si="145"/>
        <v>5</v>
      </c>
      <c r="Q1583" t="str">
        <f t="shared" si="146"/>
        <v>photography</v>
      </c>
      <c r="R1583" t="str">
        <f t="shared" si="147"/>
        <v>places</v>
      </c>
      <c r="S1583" t="s">
        <v>8221</v>
      </c>
      <c r="T1583" s="16">
        <f t="shared" si="149"/>
        <v>42357.448958333334</v>
      </c>
      <c r="U1583" s="16">
        <f t="shared" si="148"/>
        <v>42325.448958333334</v>
      </c>
      <c r="V1583" s="17">
        <v>42325.448958333334</v>
      </c>
      <c r="W1583" s="18">
        <v>42325.448958333334</v>
      </c>
    </row>
    <row r="1584" spans="1:23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 s="9">
        <f t="shared" si="145"/>
        <v>31</v>
      </c>
      <c r="Q1584" t="str">
        <f t="shared" si="146"/>
        <v>photography</v>
      </c>
      <c r="R1584" t="str">
        <f t="shared" si="147"/>
        <v>places</v>
      </c>
      <c r="S1584" t="s">
        <v>8221</v>
      </c>
      <c r="T1584" s="16">
        <f t="shared" si="149"/>
        <v>42303.888888888891</v>
      </c>
      <c r="U1584" s="16">
        <f t="shared" si="148"/>
        <v>42246.789965277778</v>
      </c>
      <c r="V1584" s="17">
        <v>42246.789965277778</v>
      </c>
      <c r="W1584" s="18">
        <v>42246.789965277778</v>
      </c>
    </row>
    <row r="1585" spans="1:23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 s="9">
        <f t="shared" si="145"/>
        <v>15</v>
      </c>
      <c r="Q1585" t="str">
        <f t="shared" si="146"/>
        <v>photography</v>
      </c>
      <c r="R1585" t="str">
        <f t="shared" si="147"/>
        <v>places</v>
      </c>
      <c r="S1585" t="s">
        <v>8221</v>
      </c>
      <c r="T1585" s="16">
        <f t="shared" si="149"/>
        <v>41907.904988425929</v>
      </c>
      <c r="U1585" s="16">
        <f t="shared" si="148"/>
        <v>41877.904988425929</v>
      </c>
      <c r="V1585" s="17">
        <v>41877.904988425929</v>
      </c>
      <c r="W1585" s="18">
        <v>41877.904988425929</v>
      </c>
    </row>
    <row r="1586" spans="1:23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9">
        <f t="shared" si="145"/>
        <v>0</v>
      </c>
      <c r="Q1586" t="str">
        <f t="shared" si="146"/>
        <v>photography</v>
      </c>
      <c r="R1586" t="str">
        <f t="shared" si="147"/>
        <v>places</v>
      </c>
      <c r="S1586" t="s">
        <v>8221</v>
      </c>
      <c r="T1586" s="16">
        <f t="shared" si="149"/>
        <v>41789.649317129632</v>
      </c>
      <c r="U1586" s="16">
        <f t="shared" si="148"/>
        <v>41779.649317129632</v>
      </c>
      <c r="V1586" s="17">
        <v>41779.649317129632</v>
      </c>
      <c r="W1586" s="18">
        <v>41779.649317129632</v>
      </c>
    </row>
    <row r="1587" spans="1:23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9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t="s">
        <v>8221</v>
      </c>
      <c r="T1587" s="16">
        <f t="shared" si="149"/>
        <v>42729.458333333328</v>
      </c>
      <c r="U1587" s="16">
        <f t="shared" si="148"/>
        <v>42707.895462962959</v>
      </c>
      <c r="V1587" s="17">
        <v>42707.895462962959</v>
      </c>
      <c r="W1587" s="18">
        <v>42707.895462962959</v>
      </c>
    </row>
    <row r="1588" spans="1:23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9">
        <f t="shared" si="145"/>
        <v>0</v>
      </c>
      <c r="Q1588" t="str">
        <f t="shared" si="146"/>
        <v>photography</v>
      </c>
      <c r="R1588" t="str">
        <f t="shared" si="147"/>
        <v>places</v>
      </c>
      <c r="S1588" t="s">
        <v>8221</v>
      </c>
      <c r="T1588" s="16">
        <f t="shared" si="149"/>
        <v>42099.062754629631</v>
      </c>
      <c r="U1588" s="16">
        <f t="shared" si="148"/>
        <v>42069.104421296302</v>
      </c>
      <c r="V1588" s="17">
        <v>42069.104421296302</v>
      </c>
      <c r="W1588" s="18">
        <v>42069.104421296302</v>
      </c>
    </row>
    <row r="1589" spans="1:23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 s="9">
        <f t="shared" si="145"/>
        <v>1</v>
      </c>
      <c r="Q1589" t="str">
        <f t="shared" si="146"/>
        <v>photography</v>
      </c>
      <c r="R1589" t="str">
        <f t="shared" si="147"/>
        <v>places</v>
      </c>
      <c r="S1589" t="s">
        <v>8221</v>
      </c>
      <c r="T1589" s="16">
        <f t="shared" si="149"/>
        <v>41986.950983796298</v>
      </c>
      <c r="U1589" s="16">
        <f t="shared" si="148"/>
        <v>41956.950983796298</v>
      </c>
      <c r="V1589" s="17">
        <v>41956.950983796298</v>
      </c>
      <c r="W1589" s="18">
        <v>41956.950983796298</v>
      </c>
    </row>
    <row r="1590" spans="1:23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9">
        <f t="shared" si="145"/>
        <v>0</v>
      </c>
      <c r="Q1590" t="str">
        <f t="shared" si="146"/>
        <v>photography</v>
      </c>
      <c r="R1590" t="str">
        <f t="shared" si="147"/>
        <v>places</v>
      </c>
      <c r="S1590" t="s">
        <v>8221</v>
      </c>
      <c r="T1590" s="16">
        <f t="shared" si="149"/>
        <v>42035.841666666667</v>
      </c>
      <c r="U1590" s="16">
        <f t="shared" si="148"/>
        <v>42005.24998842593</v>
      </c>
      <c r="V1590" s="17">
        <v>42005.24998842593</v>
      </c>
      <c r="W1590" s="18">
        <v>42005.24998842593</v>
      </c>
    </row>
    <row r="1591" spans="1:23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9">
        <f t="shared" si="145"/>
        <v>0</v>
      </c>
      <c r="Q1591" t="str">
        <f t="shared" si="146"/>
        <v>photography</v>
      </c>
      <c r="R1591" t="str">
        <f t="shared" si="147"/>
        <v>places</v>
      </c>
      <c r="S1591" t="s">
        <v>8221</v>
      </c>
      <c r="T1591" s="16">
        <f t="shared" si="149"/>
        <v>42286.984791666662</v>
      </c>
      <c r="U1591" s="16">
        <f t="shared" si="148"/>
        <v>42256.984791666662</v>
      </c>
      <c r="V1591" s="17">
        <v>42256.984791666662</v>
      </c>
      <c r="W1591" s="18">
        <v>42256.984791666662</v>
      </c>
    </row>
    <row r="1592" spans="1:23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 s="9">
        <f t="shared" si="145"/>
        <v>510</v>
      </c>
      <c r="Q1592" t="str">
        <f t="shared" si="146"/>
        <v>photography</v>
      </c>
      <c r="R1592" t="str">
        <f t="shared" si="147"/>
        <v>places</v>
      </c>
      <c r="S1592" t="s">
        <v>8221</v>
      </c>
      <c r="T1592" s="16">
        <f t="shared" si="149"/>
        <v>42270.857222222221</v>
      </c>
      <c r="U1592" s="16">
        <f t="shared" si="148"/>
        <v>42240.857222222221</v>
      </c>
      <c r="V1592" s="17">
        <v>42240.857222222221</v>
      </c>
      <c r="W1592" s="18">
        <v>42240.857222222221</v>
      </c>
    </row>
    <row r="1593" spans="1:23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 s="9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t="s">
        <v>8221</v>
      </c>
      <c r="T1593" s="16">
        <f t="shared" si="149"/>
        <v>42463.68450231482</v>
      </c>
      <c r="U1593" s="16">
        <f t="shared" si="148"/>
        <v>42433.726168981477</v>
      </c>
      <c r="V1593" s="17">
        <v>42433.726168981477</v>
      </c>
      <c r="W1593" s="18">
        <v>42433.726168981477</v>
      </c>
    </row>
    <row r="1594" spans="1:23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9">
        <f t="shared" si="145"/>
        <v>0</v>
      </c>
      <c r="Q1594" t="str">
        <f t="shared" si="146"/>
        <v>photography</v>
      </c>
      <c r="R1594" t="str">
        <f t="shared" si="147"/>
        <v>places</v>
      </c>
      <c r="S1594" t="s">
        <v>8221</v>
      </c>
      <c r="T1594" s="16">
        <f t="shared" si="149"/>
        <v>42091.031076388885</v>
      </c>
      <c r="U1594" s="16">
        <f t="shared" si="148"/>
        <v>42046.072743055556</v>
      </c>
      <c r="V1594" s="17">
        <v>42046.072743055556</v>
      </c>
      <c r="W1594" s="18">
        <v>42046.072743055556</v>
      </c>
    </row>
    <row r="1595" spans="1:23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 s="9">
        <f t="shared" si="145"/>
        <v>1</v>
      </c>
      <c r="Q1595" t="str">
        <f t="shared" si="146"/>
        <v>photography</v>
      </c>
      <c r="R1595" t="str">
        <f t="shared" si="147"/>
        <v>places</v>
      </c>
      <c r="S1595" t="s">
        <v>8221</v>
      </c>
      <c r="T1595" s="16">
        <f t="shared" si="149"/>
        <v>42063.845543981486</v>
      </c>
      <c r="U1595" s="16">
        <f t="shared" si="148"/>
        <v>42033.845543981486</v>
      </c>
      <c r="V1595" s="17">
        <v>42033.845543981486</v>
      </c>
      <c r="W1595" s="18">
        <v>42033.845543981486</v>
      </c>
    </row>
    <row r="1596" spans="1:23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 s="9">
        <f t="shared" si="145"/>
        <v>20.5</v>
      </c>
      <c r="Q1596" t="str">
        <f t="shared" si="146"/>
        <v>photography</v>
      </c>
      <c r="R1596" t="str">
        <f t="shared" si="147"/>
        <v>places</v>
      </c>
      <c r="S1596" t="s">
        <v>8221</v>
      </c>
      <c r="T1596" s="16">
        <f t="shared" si="149"/>
        <v>42505.681249999994</v>
      </c>
      <c r="U1596" s="16">
        <f t="shared" si="148"/>
        <v>42445.712754629625</v>
      </c>
      <c r="V1596" s="17">
        <v>42445.712754629625</v>
      </c>
      <c r="W1596" s="18">
        <v>42445.712754629625</v>
      </c>
    </row>
    <row r="1597" spans="1:23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 s="9">
        <f t="shared" si="145"/>
        <v>40</v>
      </c>
      <c r="Q1597" t="str">
        <f t="shared" si="146"/>
        <v>photography</v>
      </c>
      <c r="R1597" t="str">
        <f t="shared" si="147"/>
        <v>places</v>
      </c>
      <c r="S1597" t="s">
        <v>8221</v>
      </c>
      <c r="T1597" s="16">
        <f t="shared" si="149"/>
        <v>41808.842361111114</v>
      </c>
      <c r="U1597" s="16">
        <f t="shared" si="148"/>
        <v>41780.050092592595</v>
      </c>
      <c r="V1597" s="17">
        <v>41780.050092592595</v>
      </c>
      <c r="W1597" s="18">
        <v>41780.050092592595</v>
      </c>
    </row>
    <row r="1598" spans="1:23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 s="9">
        <f t="shared" si="145"/>
        <v>25</v>
      </c>
      <c r="Q1598" t="str">
        <f t="shared" si="146"/>
        <v>photography</v>
      </c>
      <c r="R1598" t="str">
        <f t="shared" si="147"/>
        <v>places</v>
      </c>
      <c r="S1598" t="s">
        <v>8221</v>
      </c>
      <c r="T1598" s="16">
        <f t="shared" si="149"/>
        <v>41986.471863425926</v>
      </c>
      <c r="U1598" s="16">
        <f t="shared" si="148"/>
        <v>41941.430196759262</v>
      </c>
      <c r="V1598" s="17">
        <v>41941.430196759262</v>
      </c>
      <c r="W1598" s="18">
        <v>41941.430196759262</v>
      </c>
    </row>
    <row r="1599" spans="1:23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9">
        <f t="shared" si="145"/>
        <v>0</v>
      </c>
      <c r="Q1599" t="str">
        <f t="shared" si="146"/>
        <v>photography</v>
      </c>
      <c r="R1599" t="str">
        <f t="shared" si="147"/>
        <v>places</v>
      </c>
      <c r="S1599" t="s">
        <v>8221</v>
      </c>
      <c r="T1599" s="16">
        <f t="shared" si="149"/>
        <v>42633.354131944448</v>
      </c>
      <c r="U1599" s="16">
        <f t="shared" si="148"/>
        <v>42603.354131944448</v>
      </c>
      <c r="V1599" s="17">
        <v>42603.354131944448</v>
      </c>
      <c r="W1599" s="18">
        <v>42603.354131944448</v>
      </c>
    </row>
    <row r="1600" spans="1:23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 s="9">
        <f t="shared" si="145"/>
        <v>1</v>
      </c>
      <c r="Q1600" t="str">
        <f t="shared" si="146"/>
        <v>photography</v>
      </c>
      <c r="R1600" t="str">
        <f t="shared" si="147"/>
        <v>places</v>
      </c>
      <c r="S1600" t="s">
        <v>8221</v>
      </c>
      <c r="T1600" s="16">
        <f t="shared" si="149"/>
        <v>42211.667337962965</v>
      </c>
      <c r="U1600" s="16">
        <f t="shared" si="148"/>
        <v>42151.667337962965</v>
      </c>
      <c r="V1600" s="17">
        <v>42151.667337962965</v>
      </c>
      <c r="W1600" s="18">
        <v>42151.667337962965</v>
      </c>
    </row>
    <row r="1601" spans="1:23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9">
        <f t="shared" si="145"/>
        <v>0</v>
      </c>
      <c r="Q1601" t="str">
        <f t="shared" si="146"/>
        <v>photography</v>
      </c>
      <c r="R1601" t="str">
        <f t="shared" si="147"/>
        <v>places</v>
      </c>
      <c r="S1601" t="s">
        <v>8221</v>
      </c>
      <c r="T1601" s="16">
        <f t="shared" si="149"/>
        <v>42468.497407407413</v>
      </c>
      <c r="U1601" s="16">
        <f t="shared" si="148"/>
        <v>42438.53907407407</v>
      </c>
      <c r="V1601" s="17">
        <v>42438.53907407407</v>
      </c>
      <c r="W1601" s="18">
        <v>42438.53907407407</v>
      </c>
    </row>
    <row r="1602" spans="1:23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 s="9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t="s">
        <v>8221</v>
      </c>
      <c r="T1602" s="16">
        <f t="shared" si="149"/>
        <v>41835.21597222222</v>
      </c>
      <c r="U1602" s="16">
        <f t="shared" si="148"/>
        <v>41791.057314814818</v>
      </c>
      <c r="V1602" s="17">
        <v>41791.057314814818</v>
      </c>
      <c r="W1602" s="18">
        <v>41791.057314814818</v>
      </c>
    </row>
    <row r="1603" spans="1:23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</f>
        <v>1.082492</v>
      </c>
      <c r="P1603" s="9">
        <f t="shared" ref="P1603:P1666" si="151">IF(ISERROR(E1603/L1603),0,(E1603/L1603))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t="s">
        <v>8219</v>
      </c>
      <c r="T1603" s="16">
        <f t="shared" si="149"/>
        <v>40668.092974537038</v>
      </c>
      <c r="U1603" s="16">
        <f t="shared" ref="U1603:U1666" si="154">(((J1603/60)/60)/24)+DATE(1970,1,1)</f>
        <v>40638.092974537038</v>
      </c>
      <c r="V1603" s="17">
        <v>40638.092974537038</v>
      </c>
      <c r="W1603" s="18">
        <v>40638.092974537038</v>
      </c>
    </row>
    <row r="1604" spans="1:23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9">
        <f t="shared" si="151"/>
        <v>46.953125</v>
      </c>
      <c r="Q1604" t="str">
        <f t="shared" si="152"/>
        <v>music</v>
      </c>
      <c r="R1604" t="str">
        <f t="shared" si="153"/>
        <v>rock</v>
      </c>
      <c r="S1604" t="s">
        <v>8219</v>
      </c>
      <c r="T1604" s="16">
        <f t="shared" ref="T1604:T1667" si="155">(((I1604/60)/60)/24)+DATE(1970,1,1)</f>
        <v>40830.958333333336</v>
      </c>
      <c r="U1604" s="16">
        <f t="shared" si="154"/>
        <v>40788.297650462962</v>
      </c>
      <c r="V1604" s="17">
        <v>40788.297650462962</v>
      </c>
      <c r="W1604" s="18">
        <v>40788.297650462962</v>
      </c>
    </row>
    <row r="1605" spans="1:23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9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t="s">
        <v>8219</v>
      </c>
      <c r="T1605" s="16">
        <f t="shared" si="155"/>
        <v>40936.169664351852</v>
      </c>
      <c r="U1605" s="16">
        <f t="shared" si="154"/>
        <v>40876.169664351852</v>
      </c>
      <c r="V1605" s="17">
        <v>40876.169664351852</v>
      </c>
      <c r="W1605" s="18">
        <v>40876.169664351852</v>
      </c>
    </row>
    <row r="1606" spans="1:23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9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t="s">
        <v>8219</v>
      </c>
      <c r="T1606" s="16">
        <f t="shared" si="155"/>
        <v>40985.80364583333</v>
      </c>
      <c r="U1606" s="16">
        <f t="shared" si="154"/>
        <v>40945.845312500001</v>
      </c>
      <c r="V1606" s="17">
        <v>40945.845312500001</v>
      </c>
      <c r="W1606" s="18">
        <v>40945.845312500001</v>
      </c>
    </row>
    <row r="1607" spans="1:23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9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t="s">
        <v>8219</v>
      </c>
      <c r="T1607" s="16">
        <f t="shared" si="155"/>
        <v>40756.291666666664</v>
      </c>
      <c r="U1607" s="16">
        <f t="shared" si="154"/>
        <v>40747.012881944444</v>
      </c>
      <c r="V1607" s="17">
        <v>40747.012881944444</v>
      </c>
      <c r="W1607" s="18">
        <v>40747.012881944444</v>
      </c>
    </row>
    <row r="1608" spans="1:23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9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t="s">
        <v>8219</v>
      </c>
      <c r="T1608" s="16">
        <f t="shared" si="155"/>
        <v>40626.069884259261</v>
      </c>
      <c r="U1608" s="16">
        <f t="shared" si="154"/>
        <v>40536.111550925925</v>
      </c>
      <c r="V1608" s="17">
        <v>40536.111550925925</v>
      </c>
      <c r="W1608" s="18">
        <v>40536.111550925925</v>
      </c>
    </row>
    <row r="1609" spans="1:23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t="s">
        <v>8219</v>
      </c>
      <c r="T1609" s="16">
        <f t="shared" si="155"/>
        <v>41074.80846064815</v>
      </c>
      <c r="U1609" s="16">
        <f t="shared" si="154"/>
        <v>41053.80846064815</v>
      </c>
      <c r="V1609" s="17">
        <v>41053.80846064815</v>
      </c>
      <c r="W1609" s="18">
        <v>41053.80846064815</v>
      </c>
    </row>
    <row r="1610" spans="1:23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9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t="s">
        <v>8219</v>
      </c>
      <c r="T1610" s="16">
        <f t="shared" si="155"/>
        <v>41640.226388888892</v>
      </c>
      <c r="U1610" s="16">
        <f t="shared" si="154"/>
        <v>41607.83085648148</v>
      </c>
      <c r="V1610" s="17">
        <v>41607.83085648148</v>
      </c>
      <c r="W1610" s="18">
        <v>41607.83085648148</v>
      </c>
    </row>
    <row r="1611" spans="1:23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9">
        <f t="shared" si="151"/>
        <v>443.75</v>
      </c>
      <c r="Q1611" t="str">
        <f t="shared" si="152"/>
        <v>music</v>
      </c>
      <c r="R1611" t="str">
        <f t="shared" si="153"/>
        <v>rock</v>
      </c>
      <c r="S1611" t="s">
        <v>8219</v>
      </c>
      <c r="T1611" s="16">
        <f t="shared" si="155"/>
        <v>40849.333333333336</v>
      </c>
      <c r="U1611" s="16">
        <f t="shared" si="154"/>
        <v>40796.001261574071</v>
      </c>
      <c r="V1611" s="17">
        <v>40796.001261574071</v>
      </c>
      <c r="W1611" s="18">
        <v>40796.001261574071</v>
      </c>
    </row>
    <row r="1612" spans="1:23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9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t="s">
        <v>8219</v>
      </c>
      <c r="T1612" s="16">
        <f t="shared" si="155"/>
        <v>41258.924884259257</v>
      </c>
      <c r="U1612" s="16">
        <f t="shared" si="154"/>
        <v>41228.924884259257</v>
      </c>
      <c r="V1612" s="17">
        <v>41228.924884259257</v>
      </c>
      <c r="W1612" s="18">
        <v>41228.924884259257</v>
      </c>
    </row>
    <row r="1613" spans="1:23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9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t="s">
        <v>8219</v>
      </c>
      <c r="T1613" s="16">
        <f t="shared" si="155"/>
        <v>41430.00037037037</v>
      </c>
      <c r="U1613" s="16">
        <f t="shared" si="154"/>
        <v>41409.00037037037</v>
      </c>
      <c r="V1613" s="17">
        <v>41409.00037037037</v>
      </c>
      <c r="W1613" s="18">
        <v>41409.00037037037</v>
      </c>
    </row>
    <row r="1614" spans="1:23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9">
        <f t="shared" si="151"/>
        <v>50</v>
      </c>
      <c r="Q1614" t="str">
        <f t="shared" si="152"/>
        <v>music</v>
      </c>
      <c r="R1614" t="str">
        <f t="shared" si="153"/>
        <v>rock</v>
      </c>
      <c r="S1614" t="s">
        <v>8219</v>
      </c>
      <c r="T1614" s="16">
        <f t="shared" si="155"/>
        <v>41276.874814814815</v>
      </c>
      <c r="U1614" s="16">
        <f t="shared" si="154"/>
        <v>41246.874814814815</v>
      </c>
      <c r="V1614" s="17">
        <v>41246.874814814815</v>
      </c>
      <c r="W1614" s="18">
        <v>41246.874814814815</v>
      </c>
    </row>
    <row r="1615" spans="1:23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9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t="s">
        <v>8219</v>
      </c>
      <c r="T1615" s="16">
        <f t="shared" si="155"/>
        <v>41112.069467592592</v>
      </c>
      <c r="U1615" s="16">
        <f t="shared" si="154"/>
        <v>41082.069467592592</v>
      </c>
      <c r="V1615" s="17">
        <v>41082.069467592592</v>
      </c>
      <c r="W1615" s="18">
        <v>41082.069467592592</v>
      </c>
    </row>
    <row r="1616" spans="1:23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9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t="s">
        <v>8219</v>
      </c>
      <c r="T1616" s="16">
        <f t="shared" si="155"/>
        <v>41854.708333333336</v>
      </c>
      <c r="U1616" s="16">
        <f t="shared" si="154"/>
        <v>41794.981122685182</v>
      </c>
      <c r="V1616" s="17">
        <v>41794.981122685182</v>
      </c>
      <c r="W1616" s="18">
        <v>41794.981122685182</v>
      </c>
    </row>
    <row r="1617" spans="1:23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9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t="s">
        <v>8219</v>
      </c>
      <c r="T1617" s="16">
        <f t="shared" si="155"/>
        <v>40890.092546296299</v>
      </c>
      <c r="U1617" s="16">
        <f t="shared" si="154"/>
        <v>40845.050879629627</v>
      </c>
      <c r="V1617" s="17">
        <v>40845.050879629627</v>
      </c>
      <c r="W1617" s="18">
        <v>40845.050879629627</v>
      </c>
    </row>
    <row r="1618" spans="1:23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9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t="s">
        <v>8219</v>
      </c>
      <c r="T1618" s="16">
        <f t="shared" si="155"/>
        <v>41235.916666666664</v>
      </c>
      <c r="U1618" s="16">
        <f t="shared" si="154"/>
        <v>41194.715520833335</v>
      </c>
      <c r="V1618" s="17">
        <v>41194.715520833335</v>
      </c>
      <c r="W1618" s="18">
        <v>41194.715520833335</v>
      </c>
    </row>
    <row r="1619" spans="1:23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 s="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t="s">
        <v>8219</v>
      </c>
      <c r="T1619" s="16">
        <f t="shared" si="155"/>
        <v>41579.791666666664</v>
      </c>
      <c r="U1619" s="16">
        <f t="shared" si="154"/>
        <v>41546.664212962962</v>
      </c>
      <c r="V1619" s="17">
        <v>41546.664212962962</v>
      </c>
      <c r="W1619" s="18">
        <v>41546.664212962962</v>
      </c>
    </row>
    <row r="1620" spans="1:23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 s="9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t="s">
        <v>8219</v>
      </c>
      <c r="T1620" s="16">
        <f t="shared" si="155"/>
        <v>41341.654340277775</v>
      </c>
      <c r="U1620" s="16">
        <f t="shared" si="154"/>
        <v>41301.654340277775</v>
      </c>
      <c r="V1620" s="17">
        <v>41301.654340277775</v>
      </c>
      <c r="W1620" s="18">
        <v>41301.654340277775</v>
      </c>
    </row>
    <row r="1621" spans="1:23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 s="9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t="s">
        <v>8219</v>
      </c>
      <c r="T1621" s="16">
        <f t="shared" si="155"/>
        <v>41897.18618055556</v>
      </c>
      <c r="U1621" s="16">
        <f t="shared" si="154"/>
        <v>41876.18618055556</v>
      </c>
      <c r="V1621" s="17">
        <v>41876.18618055556</v>
      </c>
      <c r="W1621" s="18">
        <v>41876.18618055556</v>
      </c>
    </row>
    <row r="1622" spans="1:23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9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t="s">
        <v>8219</v>
      </c>
      <c r="T1622" s="16">
        <f t="shared" si="155"/>
        <v>41328.339583333334</v>
      </c>
      <c r="U1622" s="16">
        <f t="shared" si="154"/>
        <v>41321.339583333334</v>
      </c>
      <c r="V1622" s="17">
        <v>41321.339583333334</v>
      </c>
      <c r="W1622" s="18">
        <v>41321.339583333334</v>
      </c>
    </row>
    <row r="1623" spans="1:23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 s="9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t="s">
        <v>8219</v>
      </c>
      <c r="T1623" s="16">
        <f t="shared" si="155"/>
        <v>41057.165972222225</v>
      </c>
      <c r="U1623" s="16">
        <f t="shared" si="154"/>
        <v>41003.60665509259</v>
      </c>
      <c r="V1623" s="17">
        <v>41003.60665509259</v>
      </c>
      <c r="W1623" s="18">
        <v>41003.60665509259</v>
      </c>
    </row>
    <row r="1624" spans="1:23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 s="9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t="s">
        <v>8219</v>
      </c>
      <c r="T1624" s="16">
        <f t="shared" si="155"/>
        <v>41990.332638888889</v>
      </c>
      <c r="U1624" s="16">
        <f t="shared" si="154"/>
        <v>41950.29483796296</v>
      </c>
      <c r="V1624" s="17">
        <v>41950.29483796296</v>
      </c>
      <c r="W1624" s="18">
        <v>41950.29483796296</v>
      </c>
    </row>
    <row r="1625" spans="1:23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 s="9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t="s">
        <v>8219</v>
      </c>
      <c r="T1625" s="16">
        <f t="shared" si="155"/>
        <v>41513.688530092593</v>
      </c>
      <c r="U1625" s="16">
        <f t="shared" si="154"/>
        <v>41453.688530092593</v>
      </c>
      <c r="V1625" s="17">
        <v>41453.688530092593</v>
      </c>
      <c r="W1625" s="18">
        <v>41453.688530092593</v>
      </c>
    </row>
    <row r="1626" spans="1:23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9">
        <f t="shared" si="151"/>
        <v>47.2</v>
      </c>
      <c r="Q1626" t="str">
        <f t="shared" si="152"/>
        <v>music</v>
      </c>
      <c r="R1626" t="str">
        <f t="shared" si="153"/>
        <v>rock</v>
      </c>
      <c r="S1626" t="s">
        <v>8219</v>
      </c>
      <c r="T1626" s="16">
        <f t="shared" si="155"/>
        <v>41283.367303240739</v>
      </c>
      <c r="U1626" s="16">
        <f t="shared" si="154"/>
        <v>41243.367303240739</v>
      </c>
      <c r="V1626" s="17">
        <v>41243.367303240739</v>
      </c>
      <c r="W1626" s="18">
        <v>41243.367303240739</v>
      </c>
    </row>
    <row r="1627" spans="1:23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 s="9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t="s">
        <v>8219</v>
      </c>
      <c r="T1627" s="16">
        <f t="shared" si="155"/>
        <v>41163.699687500004</v>
      </c>
      <c r="U1627" s="16">
        <f t="shared" si="154"/>
        <v>41135.699687500004</v>
      </c>
      <c r="V1627" s="17">
        <v>41135.699687500004</v>
      </c>
      <c r="W1627" s="18">
        <v>41135.699687500004</v>
      </c>
    </row>
    <row r="1628" spans="1:23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 s="9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t="s">
        <v>8219</v>
      </c>
      <c r="T1628" s="16">
        <f t="shared" si="155"/>
        <v>41609.889664351853</v>
      </c>
      <c r="U1628" s="16">
        <f t="shared" si="154"/>
        <v>41579.847997685189</v>
      </c>
      <c r="V1628" s="17">
        <v>41579.847997685189</v>
      </c>
      <c r="W1628" s="18">
        <v>41579.847997685189</v>
      </c>
    </row>
    <row r="1629" spans="1:23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t="s">
        <v>8219</v>
      </c>
      <c r="T1629" s="16">
        <f t="shared" si="155"/>
        <v>41239.207638888889</v>
      </c>
      <c r="U1629" s="16">
        <f t="shared" si="154"/>
        <v>41205.707048611112</v>
      </c>
      <c r="V1629" s="17">
        <v>41205.707048611112</v>
      </c>
      <c r="W1629" s="18">
        <v>41205.707048611112</v>
      </c>
    </row>
    <row r="1630" spans="1:23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 s="9">
        <f t="shared" si="151"/>
        <v>45.875</v>
      </c>
      <c r="Q1630" t="str">
        <f t="shared" si="152"/>
        <v>music</v>
      </c>
      <c r="R1630" t="str">
        <f t="shared" si="153"/>
        <v>rock</v>
      </c>
      <c r="S1630" t="s">
        <v>8219</v>
      </c>
      <c r="T1630" s="16">
        <f t="shared" si="155"/>
        <v>41807.737060185187</v>
      </c>
      <c r="U1630" s="16">
        <f t="shared" si="154"/>
        <v>41774.737060185187</v>
      </c>
      <c r="V1630" s="17">
        <v>41774.737060185187</v>
      </c>
      <c r="W1630" s="18">
        <v>41774.737060185187</v>
      </c>
    </row>
    <row r="1631" spans="1:23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 s="9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t="s">
        <v>8219</v>
      </c>
      <c r="T1631" s="16">
        <f t="shared" si="155"/>
        <v>41690.867280092592</v>
      </c>
      <c r="U1631" s="16">
        <f t="shared" si="154"/>
        <v>41645.867280092592</v>
      </c>
      <c r="V1631" s="17">
        <v>41645.867280092592</v>
      </c>
      <c r="W1631" s="18">
        <v>41645.867280092592</v>
      </c>
    </row>
    <row r="1632" spans="1:23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 s="9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t="s">
        <v>8219</v>
      </c>
      <c r="T1632" s="16">
        <f t="shared" si="155"/>
        <v>40970.290972222225</v>
      </c>
      <c r="U1632" s="16">
        <f t="shared" si="154"/>
        <v>40939.837673611109</v>
      </c>
      <c r="V1632" s="17">
        <v>40939.837673611109</v>
      </c>
      <c r="W1632" s="18">
        <v>40939.837673611109</v>
      </c>
    </row>
    <row r="1633" spans="1:23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 s="9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t="s">
        <v>8219</v>
      </c>
      <c r="T1633" s="16">
        <f t="shared" si="155"/>
        <v>41194.859502314815</v>
      </c>
      <c r="U1633" s="16">
        <f t="shared" si="154"/>
        <v>41164.859502314815</v>
      </c>
      <c r="V1633" s="17">
        <v>41164.859502314815</v>
      </c>
      <c r="W1633" s="18">
        <v>41164.859502314815</v>
      </c>
    </row>
    <row r="1634" spans="1:23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 s="9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t="s">
        <v>8219</v>
      </c>
      <c r="T1634" s="16">
        <f t="shared" si="155"/>
        <v>40810.340902777774</v>
      </c>
      <c r="U1634" s="16">
        <f t="shared" si="154"/>
        <v>40750.340902777774</v>
      </c>
      <c r="V1634" s="17">
        <v>40750.340902777774</v>
      </c>
      <c r="W1634" s="18">
        <v>40750.340902777774</v>
      </c>
    </row>
    <row r="1635" spans="1:23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9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t="s">
        <v>8219</v>
      </c>
      <c r="T1635" s="16">
        <f t="shared" si="155"/>
        <v>40924.208333333336</v>
      </c>
      <c r="U1635" s="16">
        <f t="shared" si="154"/>
        <v>40896.883750000001</v>
      </c>
      <c r="V1635" s="17">
        <v>40896.883750000001</v>
      </c>
      <c r="W1635" s="18">
        <v>40896.883750000001</v>
      </c>
    </row>
    <row r="1636" spans="1:23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 s="9">
        <f t="shared" si="151"/>
        <v>62.8125</v>
      </c>
      <c r="Q1636" t="str">
        <f t="shared" si="152"/>
        <v>music</v>
      </c>
      <c r="R1636" t="str">
        <f t="shared" si="153"/>
        <v>rock</v>
      </c>
      <c r="S1636" t="s">
        <v>8219</v>
      </c>
      <c r="T1636" s="16">
        <f t="shared" si="155"/>
        <v>40696.249305555553</v>
      </c>
      <c r="U1636" s="16">
        <f t="shared" si="154"/>
        <v>40658.189826388887</v>
      </c>
      <c r="V1636" s="17">
        <v>40658.189826388887</v>
      </c>
      <c r="W1636" s="18">
        <v>40658.189826388887</v>
      </c>
    </row>
    <row r="1637" spans="1:23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 s="9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t="s">
        <v>8219</v>
      </c>
      <c r="T1637" s="16">
        <f t="shared" si="155"/>
        <v>42562.868761574078</v>
      </c>
      <c r="U1637" s="16">
        <f t="shared" si="154"/>
        <v>42502.868761574078</v>
      </c>
      <c r="V1637" s="17">
        <v>42502.868761574078</v>
      </c>
      <c r="W1637" s="18">
        <v>42502.868761574078</v>
      </c>
    </row>
    <row r="1638" spans="1:23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 s="9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t="s">
        <v>8219</v>
      </c>
      <c r="T1638" s="16">
        <f t="shared" si="155"/>
        <v>40706.166666666664</v>
      </c>
      <c r="U1638" s="16">
        <f t="shared" si="154"/>
        <v>40663.08666666667</v>
      </c>
      <c r="V1638" s="17">
        <v>40663.08666666667</v>
      </c>
      <c r="W1638" s="18">
        <v>40663.08666666667</v>
      </c>
    </row>
    <row r="1639" spans="1:23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 s="9">
        <f t="shared" si="151"/>
        <v>34.6</v>
      </c>
      <c r="Q1639" t="str">
        <f t="shared" si="152"/>
        <v>music</v>
      </c>
      <c r="R1639" t="str">
        <f t="shared" si="153"/>
        <v>rock</v>
      </c>
      <c r="S1639" t="s">
        <v>8219</v>
      </c>
      <c r="T1639" s="16">
        <f t="shared" si="155"/>
        <v>40178.98541666667</v>
      </c>
      <c r="U1639" s="16">
        <f t="shared" si="154"/>
        <v>40122.751620370371</v>
      </c>
      <c r="V1639" s="17">
        <v>40122.751620370371</v>
      </c>
      <c r="W1639" s="18">
        <v>40122.751620370371</v>
      </c>
    </row>
    <row r="1640" spans="1:23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9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t="s">
        <v>8219</v>
      </c>
      <c r="T1640" s="16">
        <f t="shared" si="155"/>
        <v>41333.892361111109</v>
      </c>
      <c r="U1640" s="16">
        <f t="shared" si="154"/>
        <v>41288.68712962963</v>
      </c>
      <c r="V1640" s="17">
        <v>41288.68712962963</v>
      </c>
      <c r="W1640" s="18">
        <v>41288.68712962963</v>
      </c>
    </row>
    <row r="1641" spans="1:23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9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t="s">
        <v>8219</v>
      </c>
      <c r="T1641" s="16">
        <f t="shared" si="155"/>
        <v>40971.652372685188</v>
      </c>
      <c r="U1641" s="16">
        <f t="shared" si="154"/>
        <v>40941.652372685188</v>
      </c>
      <c r="V1641" s="17">
        <v>40941.652372685188</v>
      </c>
      <c r="W1641" s="18">
        <v>40941.652372685188</v>
      </c>
    </row>
    <row r="1642" spans="1:23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 s="9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t="s">
        <v>8219</v>
      </c>
      <c r="T1642" s="16">
        <f t="shared" si="155"/>
        <v>40393.082638888889</v>
      </c>
      <c r="U1642" s="16">
        <f t="shared" si="154"/>
        <v>40379.23096064815</v>
      </c>
      <c r="V1642" s="17">
        <v>40379.23096064815</v>
      </c>
      <c r="W1642" s="18">
        <v>40379.23096064815</v>
      </c>
    </row>
    <row r="1643" spans="1:23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 s="9">
        <f t="shared" si="151"/>
        <v>97.5</v>
      </c>
      <c r="Q1643" t="str">
        <f t="shared" si="152"/>
        <v>music</v>
      </c>
      <c r="R1643" t="str">
        <f t="shared" si="153"/>
        <v>pop</v>
      </c>
      <c r="S1643" t="s">
        <v>8219</v>
      </c>
      <c r="T1643" s="16">
        <f t="shared" si="155"/>
        <v>41992.596574074079</v>
      </c>
      <c r="U1643" s="16">
        <f t="shared" si="154"/>
        <v>41962.596574074079</v>
      </c>
      <c r="V1643" s="17">
        <v>41962.596574074079</v>
      </c>
      <c r="W1643" s="18">
        <v>41962.596574074079</v>
      </c>
    </row>
    <row r="1644" spans="1:23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9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t="s">
        <v>8219</v>
      </c>
      <c r="T1644" s="16">
        <f t="shared" si="155"/>
        <v>40708.024618055555</v>
      </c>
      <c r="U1644" s="16">
        <f t="shared" si="154"/>
        <v>40688.024618055555</v>
      </c>
      <c r="V1644" s="17">
        <v>40688.024618055555</v>
      </c>
      <c r="W1644" s="18">
        <v>40688.024618055555</v>
      </c>
    </row>
    <row r="1645" spans="1:23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 s="9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t="s">
        <v>8219</v>
      </c>
      <c r="T1645" s="16">
        <f t="shared" si="155"/>
        <v>41176.824212962965</v>
      </c>
      <c r="U1645" s="16">
        <f t="shared" si="154"/>
        <v>41146.824212962965</v>
      </c>
      <c r="V1645" s="17">
        <v>41146.824212962965</v>
      </c>
      <c r="W1645" s="18">
        <v>41146.824212962965</v>
      </c>
    </row>
    <row r="1646" spans="1:23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 s="9">
        <f t="shared" si="151"/>
        <v>85.546875</v>
      </c>
      <c r="Q1646" t="str">
        <f t="shared" si="152"/>
        <v>music</v>
      </c>
      <c r="R1646" t="str">
        <f t="shared" si="153"/>
        <v>pop</v>
      </c>
      <c r="S1646" t="s">
        <v>8219</v>
      </c>
      <c r="T1646" s="16">
        <f t="shared" si="155"/>
        <v>41235.101388888892</v>
      </c>
      <c r="U1646" s="16">
        <f t="shared" si="154"/>
        <v>41175.05972222222</v>
      </c>
      <c r="V1646" s="17">
        <v>41175.05972222222</v>
      </c>
      <c r="W1646" s="18">
        <v>41175.05972222222</v>
      </c>
    </row>
    <row r="1647" spans="1:23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 s="9">
        <f t="shared" si="151"/>
        <v>554</v>
      </c>
      <c r="Q1647" t="str">
        <f t="shared" si="152"/>
        <v>music</v>
      </c>
      <c r="R1647" t="str">
        <f t="shared" si="153"/>
        <v>pop</v>
      </c>
      <c r="S1647" t="s">
        <v>8219</v>
      </c>
      <c r="T1647" s="16">
        <f t="shared" si="155"/>
        <v>41535.617361111108</v>
      </c>
      <c r="U1647" s="16">
        <f t="shared" si="154"/>
        <v>41521.617361111108</v>
      </c>
      <c r="V1647" s="17">
        <v>41521.617361111108</v>
      </c>
      <c r="W1647" s="18">
        <v>41521.617361111108</v>
      </c>
    </row>
    <row r="1648" spans="1:23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 s="9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t="s">
        <v>8219</v>
      </c>
      <c r="T1648" s="16">
        <f t="shared" si="155"/>
        <v>41865.757638888892</v>
      </c>
      <c r="U1648" s="16">
        <f t="shared" si="154"/>
        <v>41833.450266203705</v>
      </c>
      <c r="V1648" s="17">
        <v>41833.450266203705</v>
      </c>
      <c r="W1648" s="18">
        <v>41833.450266203705</v>
      </c>
    </row>
    <row r="1649" spans="1:23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 s="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t="s">
        <v>8219</v>
      </c>
      <c r="T1649" s="16">
        <f t="shared" si="155"/>
        <v>41069.409456018519</v>
      </c>
      <c r="U1649" s="16">
        <f t="shared" si="154"/>
        <v>41039.409456018519</v>
      </c>
      <c r="V1649" s="17">
        <v>41039.409456018519</v>
      </c>
      <c r="W1649" s="18">
        <v>41039.409456018519</v>
      </c>
    </row>
    <row r="1650" spans="1:23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 s="9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t="s">
        <v>8219</v>
      </c>
      <c r="T1650" s="16">
        <f t="shared" si="155"/>
        <v>40622.662986111114</v>
      </c>
      <c r="U1650" s="16">
        <f t="shared" si="154"/>
        <v>40592.704652777778</v>
      </c>
      <c r="V1650" s="17">
        <v>40592.704652777778</v>
      </c>
      <c r="W1650" s="18">
        <v>40592.704652777778</v>
      </c>
    </row>
    <row r="1651" spans="1:23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 s="9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t="s">
        <v>8219</v>
      </c>
      <c r="T1651" s="16">
        <f t="shared" si="155"/>
        <v>41782.684664351851</v>
      </c>
      <c r="U1651" s="16">
        <f t="shared" si="154"/>
        <v>41737.684664351851</v>
      </c>
      <c r="V1651" s="17">
        <v>41737.684664351851</v>
      </c>
      <c r="W1651" s="18">
        <v>41737.684664351851</v>
      </c>
    </row>
    <row r="1652" spans="1:23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 s="9">
        <f t="shared" si="151"/>
        <v>88.46875</v>
      </c>
      <c r="Q1652" t="str">
        <f t="shared" si="152"/>
        <v>music</v>
      </c>
      <c r="R1652" t="str">
        <f t="shared" si="153"/>
        <v>pop</v>
      </c>
      <c r="S1652" t="s">
        <v>8219</v>
      </c>
      <c r="T1652" s="16">
        <f t="shared" si="155"/>
        <v>41556.435613425929</v>
      </c>
      <c r="U1652" s="16">
        <f t="shared" si="154"/>
        <v>41526.435613425929</v>
      </c>
      <c r="V1652" s="17">
        <v>41526.435613425929</v>
      </c>
      <c r="W1652" s="18">
        <v>41526.435613425929</v>
      </c>
    </row>
    <row r="1653" spans="1:23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 s="9">
        <f t="shared" si="151"/>
        <v>100.75</v>
      </c>
      <c r="Q1653" t="str">
        <f t="shared" si="152"/>
        <v>music</v>
      </c>
      <c r="R1653" t="str">
        <f t="shared" si="153"/>
        <v>pop</v>
      </c>
      <c r="S1653" t="s">
        <v>8219</v>
      </c>
      <c r="T1653" s="16">
        <f t="shared" si="155"/>
        <v>40659.290972222225</v>
      </c>
      <c r="U1653" s="16">
        <f t="shared" si="154"/>
        <v>40625.900694444441</v>
      </c>
      <c r="V1653" s="17">
        <v>40625.900694444441</v>
      </c>
      <c r="W1653" s="18">
        <v>40625.900694444441</v>
      </c>
    </row>
    <row r="1654" spans="1:23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 s="9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t="s">
        <v>8219</v>
      </c>
      <c r="T1654" s="16">
        <f t="shared" si="155"/>
        <v>41602.534641203703</v>
      </c>
      <c r="U1654" s="16">
        <f t="shared" si="154"/>
        <v>41572.492974537039</v>
      </c>
      <c r="V1654" s="17">
        <v>41572.492974537039</v>
      </c>
      <c r="W1654" s="18">
        <v>41572.492974537039</v>
      </c>
    </row>
    <row r="1655" spans="1:23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 s="9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t="s">
        <v>8219</v>
      </c>
      <c r="T1655" s="16">
        <f t="shared" si="155"/>
        <v>40657.834444444445</v>
      </c>
      <c r="U1655" s="16">
        <f t="shared" si="154"/>
        <v>40626.834444444445</v>
      </c>
      <c r="V1655" s="17">
        <v>40626.834444444445</v>
      </c>
      <c r="W1655" s="18">
        <v>40626.834444444445</v>
      </c>
    </row>
    <row r="1656" spans="1:23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 s="9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t="s">
        <v>8219</v>
      </c>
      <c r="T1656" s="16">
        <f t="shared" si="155"/>
        <v>41017.890740740739</v>
      </c>
      <c r="U1656" s="16">
        <f t="shared" si="154"/>
        <v>40987.890740740739</v>
      </c>
      <c r="V1656" s="17">
        <v>40987.890740740739</v>
      </c>
      <c r="W1656" s="18">
        <v>40987.890740740739</v>
      </c>
    </row>
    <row r="1657" spans="1:23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 s="9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t="s">
        <v>8219</v>
      </c>
      <c r="T1657" s="16">
        <f t="shared" si="155"/>
        <v>41004.750231481477</v>
      </c>
      <c r="U1657" s="16">
        <f t="shared" si="154"/>
        <v>40974.791898148149</v>
      </c>
      <c r="V1657" s="17">
        <v>40974.791898148149</v>
      </c>
      <c r="W1657" s="18">
        <v>40974.791898148149</v>
      </c>
    </row>
    <row r="1658" spans="1:23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 s="9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t="s">
        <v>8219</v>
      </c>
      <c r="T1658" s="16">
        <f t="shared" si="155"/>
        <v>41256.928842592592</v>
      </c>
      <c r="U1658" s="16">
        <f t="shared" si="154"/>
        <v>41226.928842592592</v>
      </c>
      <c r="V1658" s="17">
        <v>41226.928842592592</v>
      </c>
      <c r="W1658" s="18">
        <v>41226.928842592592</v>
      </c>
    </row>
    <row r="1659" spans="1:23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 s="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t="s">
        <v>8219</v>
      </c>
      <c r="T1659" s="16">
        <f t="shared" si="155"/>
        <v>41053.782037037039</v>
      </c>
      <c r="U1659" s="16">
        <f t="shared" si="154"/>
        <v>41023.782037037039</v>
      </c>
      <c r="V1659" s="17">
        <v>41023.782037037039</v>
      </c>
      <c r="W1659" s="18">
        <v>41023.782037037039</v>
      </c>
    </row>
    <row r="1660" spans="1:23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 s="9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t="s">
        <v>8219</v>
      </c>
      <c r="T1660" s="16">
        <f t="shared" si="155"/>
        <v>41261.597222222219</v>
      </c>
      <c r="U1660" s="16">
        <f t="shared" si="154"/>
        <v>41223.22184027778</v>
      </c>
      <c r="V1660" s="17">
        <v>41223.22184027778</v>
      </c>
      <c r="W1660" s="18">
        <v>41223.22184027778</v>
      </c>
    </row>
    <row r="1661" spans="1:23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 s="9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t="s">
        <v>8219</v>
      </c>
      <c r="T1661" s="16">
        <f t="shared" si="155"/>
        <v>41625.5</v>
      </c>
      <c r="U1661" s="16">
        <f t="shared" si="154"/>
        <v>41596.913437499999</v>
      </c>
      <c r="V1661" s="17">
        <v>41596.913437499999</v>
      </c>
      <c r="W1661" s="18">
        <v>41596.913437499999</v>
      </c>
    </row>
    <row r="1662" spans="1:23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 s="9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t="s">
        <v>8219</v>
      </c>
      <c r="T1662" s="16">
        <f t="shared" si="155"/>
        <v>42490.915972222225</v>
      </c>
      <c r="U1662" s="16">
        <f t="shared" si="154"/>
        <v>42459.693865740745</v>
      </c>
      <c r="V1662" s="17">
        <v>42459.693865740745</v>
      </c>
      <c r="W1662" s="18">
        <v>42459.693865740745</v>
      </c>
    </row>
    <row r="1663" spans="1:23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 s="9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t="s">
        <v>8219</v>
      </c>
      <c r="T1663" s="16">
        <f t="shared" si="155"/>
        <v>42386.875</v>
      </c>
      <c r="U1663" s="16">
        <f t="shared" si="154"/>
        <v>42343.998043981483</v>
      </c>
      <c r="V1663" s="17">
        <v>42343.998043981483</v>
      </c>
      <c r="W1663" s="18">
        <v>42343.998043981483</v>
      </c>
    </row>
    <row r="1664" spans="1:23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 s="9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t="s">
        <v>8219</v>
      </c>
      <c r="T1664" s="16">
        <f t="shared" si="155"/>
        <v>40908.239999999998</v>
      </c>
      <c r="U1664" s="16">
        <f t="shared" si="154"/>
        <v>40848.198333333334</v>
      </c>
      <c r="V1664" s="17">
        <v>40848.198333333334</v>
      </c>
      <c r="W1664" s="18">
        <v>40848.198333333334</v>
      </c>
    </row>
    <row r="1665" spans="1:23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9">
        <f t="shared" si="151"/>
        <v>33.75</v>
      </c>
      <c r="Q1665" t="str">
        <f t="shared" si="152"/>
        <v>music</v>
      </c>
      <c r="R1665" t="str">
        <f t="shared" si="153"/>
        <v>pop</v>
      </c>
      <c r="S1665" t="s">
        <v>8219</v>
      </c>
      <c r="T1665" s="16">
        <f t="shared" si="155"/>
        <v>42036.02207175926</v>
      </c>
      <c r="U1665" s="16">
        <f t="shared" si="154"/>
        <v>42006.02207175926</v>
      </c>
      <c r="V1665" s="17">
        <v>42006.02207175926</v>
      </c>
      <c r="W1665" s="18">
        <v>42006.02207175926</v>
      </c>
    </row>
    <row r="1666" spans="1:23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 s="9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t="s">
        <v>8219</v>
      </c>
      <c r="T1666" s="16">
        <f t="shared" si="155"/>
        <v>40984.165972222225</v>
      </c>
      <c r="U1666" s="16">
        <f t="shared" si="154"/>
        <v>40939.761782407404</v>
      </c>
      <c r="V1666" s="17">
        <v>40939.761782407404</v>
      </c>
      <c r="W1666" s="18">
        <v>40939.761782407404</v>
      </c>
    </row>
    <row r="1667" spans="1:23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</f>
        <v>1.1945714285714286</v>
      </c>
      <c r="P1667" s="9">
        <f t="shared" ref="P1667:P1730" si="157">IF(ISERROR(E1667/L1667),0,(E1667/L1667))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t="s">
        <v>8219</v>
      </c>
      <c r="T1667" s="16">
        <f t="shared" si="155"/>
        <v>40596.125</v>
      </c>
      <c r="U1667" s="16">
        <f t="shared" ref="U1667:U1730" si="160">(((J1667/60)/60)/24)+DATE(1970,1,1)</f>
        <v>40564.649456018517</v>
      </c>
      <c r="V1667" s="17">
        <v>40564.649456018517</v>
      </c>
      <c r="W1667" s="18">
        <v>40564.649456018517</v>
      </c>
    </row>
    <row r="1668" spans="1:23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9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t="s">
        <v>8219</v>
      </c>
      <c r="T1668" s="16">
        <f t="shared" ref="T1668:T1731" si="161">(((I1668/60)/60)/24)+DATE(1970,1,1)</f>
        <v>41361.211493055554</v>
      </c>
      <c r="U1668" s="16">
        <f t="shared" si="160"/>
        <v>41331.253159722226</v>
      </c>
      <c r="V1668" s="17">
        <v>41331.253159722226</v>
      </c>
      <c r="W1668" s="18">
        <v>41331.253159722226</v>
      </c>
    </row>
    <row r="1669" spans="1:23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t="s">
        <v>8219</v>
      </c>
      <c r="T1669" s="16">
        <f t="shared" si="161"/>
        <v>41709.290972222225</v>
      </c>
      <c r="U1669" s="16">
        <f t="shared" si="160"/>
        <v>41682.0705787037</v>
      </c>
      <c r="V1669" s="17">
        <v>41682.0705787037</v>
      </c>
      <c r="W1669" s="18">
        <v>41682.0705787037</v>
      </c>
    </row>
    <row r="1670" spans="1:23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9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t="s">
        <v>8219</v>
      </c>
      <c r="T1670" s="16">
        <f t="shared" si="161"/>
        <v>40875.191423611112</v>
      </c>
      <c r="U1670" s="16">
        <f t="shared" si="160"/>
        <v>40845.14975694444</v>
      </c>
      <c r="V1670" s="17">
        <v>40845.14975694444</v>
      </c>
      <c r="W1670" s="18">
        <v>40845.14975694444</v>
      </c>
    </row>
    <row r="1671" spans="1:23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9">
        <f t="shared" si="157"/>
        <v>53.75</v>
      </c>
      <c r="Q1671" t="str">
        <f t="shared" si="158"/>
        <v>music</v>
      </c>
      <c r="R1671" t="str">
        <f t="shared" si="159"/>
        <v>pop</v>
      </c>
      <c r="S1671" t="s">
        <v>8219</v>
      </c>
      <c r="T1671" s="16">
        <f t="shared" si="161"/>
        <v>42521.885138888887</v>
      </c>
      <c r="U1671" s="16">
        <f t="shared" si="160"/>
        <v>42461.885138888887</v>
      </c>
      <c r="V1671" s="17">
        <v>42461.885138888887</v>
      </c>
      <c r="W1671" s="18">
        <v>42461.885138888887</v>
      </c>
    </row>
    <row r="1672" spans="1:23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9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t="s">
        <v>8219</v>
      </c>
      <c r="T1672" s="16">
        <f t="shared" si="161"/>
        <v>40364.166666666664</v>
      </c>
      <c r="U1672" s="16">
        <f t="shared" si="160"/>
        <v>40313.930543981485</v>
      </c>
      <c r="V1672" s="17">
        <v>40313.930543981485</v>
      </c>
      <c r="W1672" s="18">
        <v>40313.930543981485</v>
      </c>
    </row>
    <row r="1673" spans="1:23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9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t="s">
        <v>8219</v>
      </c>
      <c r="T1673" s="16">
        <f t="shared" si="161"/>
        <v>42583.54414351852</v>
      </c>
      <c r="U1673" s="16">
        <f t="shared" si="160"/>
        <v>42553.54414351852</v>
      </c>
      <c r="V1673" s="17">
        <v>42553.54414351852</v>
      </c>
      <c r="W1673" s="18">
        <v>42553.54414351852</v>
      </c>
    </row>
    <row r="1674" spans="1:23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9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t="s">
        <v>8219</v>
      </c>
      <c r="T1674" s="16">
        <f t="shared" si="161"/>
        <v>41064.656597222223</v>
      </c>
      <c r="U1674" s="16">
        <f t="shared" si="160"/>
        <v>41034.656597222223</v>
      </c>
      <c r="V1674" s="17">
        <v>41034.656597222223</v>
      </c>
      <c r="W1674" s="18">
        <v>41034.656597222223</v>
      </c>
    </row>
    <row r="1675" spans="1:23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9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t="s">
        <v>8219</v>
      </c>
      <c r="T1675" s="16">
        <f t="shared" si="161"/>
        <v>42069.878379629634</v>
      </c>
      <c r="U1675" s="16">
        <f t="shared" si="160"/>
        <v>42039.878379629634</v>
      </c>
      <c r="V1675" s="17">
        <v>42039.878379629634</v>
      </c>
      <c r="W1675" s="18">
        <v>42039.878379629634</v>
      </c>
    </row>
    <row r="1676" spans="1:23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9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t="s">
        <v>8219</v>
      </c>
      <c r="T1676" s="16">
        <f t="shared" si="161"/>
        <v>42600.290972222225</v>
      </c>
      <c r="U1676" s="16">
        <f t="shared" si="160"/>
        <v>42569.605393518519</v>
      </c>
      <c r="V1676" s="17">
        <v>42569.605393518519</v>
      </c>
      <c r="W1676" s="18">
        <v>42569.605393518519</v>
      </c>
    </row>
    <row r="1677" spans="1:23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9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t="s">
        <v>8219</v>
      </c>
      <c r="T1677" s="16">
        <f t="shared" si="161"/>
        <v>40832.918749999997</v>
      </c>
      <c r="U1677" s="16">
        <f t="shared" si="160"/>
        <v>40802.733101851853</v>
      </c>
      <c r="V1677" s="17">
        <v>40802.733101851853</v>
      </c>
      <c r="W1677" s="18">
        <v>40802.733101851853</v>
      </c>
    </row>
    <row r="1678" spans="1:23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9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t="s">
        <v>8219</v>
      </c>
      <c r="T1678" s="16">
        <f t="shared" si="161"/>
        <v>41020.165972222225</v>
      </c>
      <c r="U1678" s="16">
        <f t="shared" si="160"/>
        <v>40973.72623842593</v>
      </c>
      <c r="V1678" s="17">
        <v>40973.72623842593</v>
      </c>
      <c r="W1678" s="18">
        <v>40973.72623842593</v>
      </c>
    </row>
    <row r="1679" spans="1:23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t="s">
        <v>8219</v>
      </c>
      <c r="T1679" s="16">
        <f t="shared" si="161"/>
        <v>42476.249305555553</v>
      </c>
      <c r="U1679" s="16">
        <f t="shared" si="160"/>
        <v>42416.407129629632</v>
      </c>
      <c r="V1679" s="17">
        <v>42416.407129629632</v>
      </c>
      <c r="W1679" s="18">
        <v>42416.407129629632</v>
      </c>
    </row>
    <row r="1680" spans="1:23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9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t="s">
        <v>8219</v>
      </c>
      <c r="T1680" s="16">
        <f t="shared" si="161"/>
        <v>41676.854988425926</v>
      </c>
      <c r="U1680" s="16">
        <f t="shared" si="160"/>
        <v>41662.854988425926</v>
      </c>
      <c r="V1680" s="17">
        <v>41662.854988425926</v>
      </c>
      <c r="W1680" s="18">
        <v>41662.854988425926</v>
      </c>
    </row>
    <row r="1681" spans="1:23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9">
        <f t="shared" si="157"/>
        <v>62.5</v>
      </c>
      <c r="Q1681" t="str">
        <f t="shared" si="158"/>
        <v>music</v>
      </c>
      <c r="R1681" t="str">
        <f t="shared" si="159"/>
        <v>pop</v>
      </c>
      <c r="S1681" t="s">
        <v>8219</v>
      </c>
      <c r="T1681" s="16">
        <f t="shared" si="161"/>
        <v>40746.068807870368</v>
      </c>
      <c r="U1681" s="16">
        <f t="shared" si="160"/>
        <v>40723.068807870368</v>
      </c>
      <c r="V1681" s="17">
        <v>40723.068807870368</v>
      </c>
      <c r="W1681" s="18">
        <v>40723.068807870368</v>
      </c>
    </row>
    <row r="1682" spans="1:23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9">
        <f t="shared" si="157"/>
        <v>47</v>
      </c>
      <c r="Q1682" t="str">
        <f t="shared" si="158"/>
        <v>music</v>
      </c>
      <c r="R1682" t="str">
        <f t="shared" si="159"/>
        <v>pop</v>
      </c>
      <c r="S1682" t="s">
        <v>8219</v>
      </c>
      <c r="T1682" s="16">
        <f t="shared" si="161"/>
        <v>41832.757719907408</v>
      </c>
      <c r="U1682" s="16">
        <f t="shared" si="160"/>
        <v>41802.757719907408</v>
      </c>
      <c r="V1682" s="17">
        <v>41802.757719907408</v>
      </c>
      <c r="W1682" s="18">
        <v>41802.757719907408</v>
      </c>
    </row>
    <row r="1683" spans="1:23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 s="9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t="s">
        <v>8222</v>
      </c>
      <c r="T1683" s="16">
        <f t="shared" si="161"/>
        <v>42823.083333333328</v>
      </c>
      <c r="U1683" s="16">
        <f t="shared" si="160"/>
        <v>42774.121342592596</v>
      </c>
      <c r="V1683" s="17">
        <v>42774.121342592596</v>
      </c>
      <c r="W1683" s="18">
        <v>42774.121342592596</v>
      </c>
    </row>
    <row r="1684" spans="1:23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9">
        <f t="shared" si="157"/>
        <v>0</v>
      </c>
      <c r="Q1684" t="str">
        <f t="shared" si="158"/>
        <v>music</v>
      </c>
      <c r="R1684" t="str">
        <f t="shared" si="159"/>
        <v>faith</v>
      </c>
      <c r="S1684" t="s">
        <v>8222</v>
      </c>
      <c r="T1684" s="16">
        <f t="shared" si="161"/>
        <v>42839.171990740739</v>
      </c>
      <c r="U1684" s="16">
        <f t="shared" si="160"/>
        <v>42779.21365740741</v>
      </c>
      <c r="V1684" s="17">
        <v>42779.21365740741</v>
      </c>
      <c r="W1684" s="18">
        <v>42779.21365740741</v>
      </c>
    </row>
    <row r="1685" spans="1:23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 s="9">
        <f t="shared" si="157"/>
        <v>76</v>
      </c>
      <c r="Q1685" t="str">
        <f t="shared" si="158"/>
        <v>music</v>
      </c>
      <c r="R1685" t="str">
        <f t="shared" si="159"/>
        <v>faith</v>
      </c>
      <c r="S1685" t="s">
        <v>8222</v>
      </c>
      <c r="T1685" s="16">
        <f t="shared" si="161"/>
        <v>42832.781689814816</v>
      </c>
      <c r="U1685" s="16">
        <f t="shared" si="160"/>
        <v>42808.781689814816</v>
      </c>
      <c r="V1685" s="17">
        <v>42808.781689814816</v>
      </c>
      <c r="W1685" s="18">
        <v>42808.781689814816</v>
      </c>
    </row>
    <row r="1686" spans="1:23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 s="9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t="s">
        <v>8222</v>
      </c>
      <c r="T1686" s="16">
        <f t="shared" si="161"/>
        <v>42811.773622685185</v>
      </c>
      <c r="U1686" s="16">
        <f t="shared" si="160"/>
        <v>42783.815289351856</v>
      </c>
      <c r="V1686" s="17">
        <v>42783.815289351856</v>
      </c>
      <c r="W1686" s="18">
        <v>42783.815289351856</v>
      </c>
    </row>
    <row r="1687" spans="1:23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 s="9">
        <f t="shared" si="157"/>
        <v>24</v>
      </c>
      <c r="Q1687" t="str">
        <f t="shared" si="158"/>
        <v>music</v>
      </c>
      <c r="R1687" t="str">
        <f t="shared" si="159"/>
        <v>faith</v>
      </c>
      <c r="S1687" t="s">
        <v>8222</v>
      </c>
      <c r="T1687" s="16">
        <f t="shared" si="161"/>
        <v>42818.208599537036</v>
      </c>
      <c r="U1687" s="16">
        <f t="shared" si="160"/>
        <v>42788.2502662037</v>
      </c>
      <c r="V1687" s="17">
        <v>42788.2502662037</v>
      </c>
      <c r="W1687" s="18">
        <v>42788.2502662037</v>
      </c>
    </row>
    <row r="1688" spans="1:23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 s="9">
        <f t="shared" si="157"/>
        <v>18</v>
      </c>
      <c r="Q1688" t="str">
        <f t="shared" si="158"/>
        <v>music</v>
      </c>
      <c r="R1688" t="str">
        <f t="shared" si="159"/>
        <v>faith</v>
      </c>
      <c r="S1688" t="s">
        <v>8222</v>
      </c>
      <c r="T1688" s="16">
        <f t="shared" si="161"/>
        <v>42852.802303240736</v>
      </c>
      <c r="U1688" s="16">
        <f t="shared" si="160"/>
        <v>42792.843969907408</v>
      </c>
      <c r="V1688" s="17">
        <v>42792.843969907408</v>
      </c>
      <c r="W1688" s="18">
        <v>42792.843969907408</v>
      </c>
    </row>
    <row r="1689" spans="1:23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 s="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t="s">
        <v>8222</v>
      </c>
      <c r="T1689" s="16">
        <f t="shared" si="161"/>
        <v>42835.84375</v>
      </c>
      <c r="U1689" s="16">
        <f t="shared" si="160"/>
        <v>42802.046817129631</v>
      </c>
      <c r="V1689" s="17">
        <v>42802.046817129631</v>
      </c>
      <c r="W1689" s="18">
        <v>42802.046817129631</v>
      </c>
    </row>
    <row r="1690" spans="1:23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 s="9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t="s">
        <v>8222</v>
      </c>
      <c r="T1690" s="16">
        <f t="shared" si="161"/>
        <v>42834.492986111116</v>
      </c>
      <c r="U1690" s="16">
        <f t="shared" si="160"/>
        <v>42804.534652777773</v>
      </c>
      <c r="V1690" s="17">
        <v>42804.534652777773</v>
      </c>
      <c r="W1690" s="18">
        <v>42804.534652777773</v>
      </c>
    </row>
    <row r="1691" spans="1:23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9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t="s">
        <v>8222</v>
      </c>
      <c r="T1691" s="16">
        <f t="shared" si="161"/>
        <v>42810.900810185187</v>
      </c>
      <c r="U1691" s="16">
        <f t="shared" si="160"/>
        <v>42780.942476851851</v>
      </c>
      <c r="V1691" s="17">
        <v>42780.942476851851</v>
      </c>
      <c r="W1691" s="18">
        <v>42780.942476851851</v>
      </c>
    </row>
    <row r="1692" spans="1:23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 s="9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t="s">
        <v>8222</v>
      </c>
      <c r="T1692" s="16">
        <f t="shared" si="161"/>
        <v>42831.389374999999</v>
      </c>
      <c r="U1692" s="16">
        <f t="shared" si="160"/>
        <v>42801.43104166667</v>
      </c>
      <c r="V1692" s="17">
        <v>42801.43104166667</v>
      </c>
      <c r="W1692" s="18">
        <v>42801.43104166667</v>
      </c>
    </row>
    <row r="1693" spans="1:23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 s="9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t="s">
        <v>8222</v>
      </c>
      <c r="T1693" s="16">
        <f t="shared" si="161"/>
        <v>42828.041666666672</v>
      </c>
      <c r="U1693" s="16">
        <f t="shared" si="160"/>
        <v>42795.701481481476</v>
      </c>
      <c r="V1693" s="17">
        <v>42795.701481481476</v>
      </c>
      <c r="W1693" s="18">
        <v>42795.701481481476</v>
      </c>
    </row>
    <row r="1694" spans="1:23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 s="9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t="s">
        <v>8222</v>
      </c>
      <c r="T1694" s="16">
        <f t="shared" si="161"/>
        <v>42820.999305555553</v>
      </c>
      <c r="U1694" s="16">
        <f t="shared" si="160"/>
        <v>42788.151238425926</v>
      </c>
      <c r="V1694" s="17">
        <v>42788.151238425926</v>
      </c>
      <c r="W1694" s="18">
        <v>42788.151238425926</v>
      </c>
    </row>
    <row r="1695" spans="1:23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 s="9">
        <f t="shared" si="157"/>
        <v>35</v>
      </c>
      <c r="Q1695" t="str">
        <f t="shared" si="158"/>
        <v>music</v>
      </c>
      <c r="R1695" t="str">
        <f t="shared" si="159"/>
        <v>faith</v>
      </c>
      <c r="S1695" t="s">
        <v>8222</v>
      </c>
      <c r="T1695" s="16">
        <f t="shared" si="161"/>
        <v>42834.833333333328</v>
      </c>
      <c r="U1695" s="16">
        <f t="shared" si="160"/>
        <v>42803.920277777783</v>
      </c>
      <c r="V1695" s="17">
        <v>42803.920277777783</v>
      </c>
      <c r="W1695" s="18">
        <v>42803.920277777783</v>
      </c>
    </row>
    <row r="1696" spans="1:23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 s="9">
        <f t="shared" si="157"/>
        <v>5</v>
      </c>
      <c r="Q1696" t="str">
        <f t="shared" si="158"/>
        <v>music</v>
      </c>
      <c r="R1696" t="str">
        <f t="shared" si="159"/>
        <v>faith</v>
      </c>
      <c r="S1696" t="s">
        <v>8222</v>
      </c>
      <c r="T1696" s="16">
        <f t="shared" si="161"/>
        <v>42821.191666666666</v>
      </c>
      <c r="U1696" s="16">
        <f t="shared" si="160"/>
        <v>42791.669837962967</v>
      </c>
      <c r="V1696" s="17">
        <v>42791.669837962967</v>
      </c>
      <c r="W1696" s="18">
        <v>42791.669837962967</v>
      </c>
    </row>
    <row r="1697" spans="1:23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 s="9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t="s">
        <v>8222</v>
      </c>
      <c r="T1697" s="16">
        <f t="shared" si="161"/>
        <v>42835.041666666672</v>
      </c>
      <c r="U1697" s="16">
        <f t="shared" si="160"/>
        <v>42801.031412037039</v>
      </c>
      <c r="V1697" s="17">
        <v>42801.031412037039</v>
      </c>
      <c r="W1697" s="18">
        <v>42801.031412037039</v>
      </c>
    </row>
    <row r="1698" spans="1:23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9">
        <f t="shared" si="157"/>
        <v>0</v>
      </c>
      <c r="Q1698" t="str">
        <f t="shared" si="158"/>
        <v>music</v>
      </c>
      <c r="R1698" t="str">
        <f t="shared" si="159"/>
        <v>faith</v>
      </c>
      <c r="S1698" t="s">
        <v>8222</v>
      </c>
      <c r="T1698" s="16">
        <f t="shared" si="161"/>
        <v>42826.027905092589</v>
      </c>
      <c r="U1698" s="16">
        <f t="shared" si="160"/>
        <v>42796.069571759261</v>
      </c>
      <c r="V1698" s="17">
        <v>42796.069571759261</v>
      </c>
      <c r="W1698" s="18">
        <v>42796.069571759261</v>
      </c>
    </row>
    <row r="1699" spans="1:23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 s="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t="s">
        <v>8222</v>
      </c>
      <c r="T1699" s="16">
        <f t="shared" si="161"/>
        <v>42834.991296296299</v>
      </c>
      <c r="U1699" s="16">
        <f t="shared" si="160"/>
        <v>42805.032962962956</v>
      </c>
      <c r="V1699" s="17">
        <v>42805.032962962956</v>
      </c>
      <c r="W1699" s="18">
        <v>42805.032962962956</v>
      </c>
    </row>
    <row r="1700" spans="1:23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9">
        <f t="shared" si="157"/>
        <v>0</v>
      </c>
      <c r="Q1700" t="str">
        <f t="shared" si="158"/>
        <v>music</v>
      </c>
      <c r="R1700" t="str">
        <f t="shared" si="159"/>
        <v>faith</v>
      </c>
      <c r="S1700" t="s">
        <v>8222</v>
      </c>
      <c r="T1700" s="16">
        <f t="shared" si="161"/>
        <v>42820.147916666669</v>
      </c>
      <c r="U1700" s="16">
        <f t="shared" si="160"/>
        <v>42796.207870370374</v>
      </c>
      <c r="V1700" s="17">
        <v>42796.207870370374</v>
      </c>
      <c r="W1700" s="18">
        <v>42796.207870370374</v>
      </c>
    </row>
    <row r="1701" spans="1:23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 s="9">
        <f t="shared" si="157"/>
        <v>54</v>
      </c>
      <c r="Q1701" t="str">
        <f t="shared" si="158"/>
        <v>music</v>
      </c>
      <c r="R1701" t="str">
        <f t="shared" si="159"/>
        <v>faith</v>
      </c>
      <c r="S1701" t="s">
        <v>8222</v>
      </c>
      <c r="T1701" s="16">
        <f t="shared" si="161"/>
        <v>42836.863946759258</v>
      </c>
      <c r="U1701" s="16">
        <f t="shared" si="160"/>
        <v>42806.863946759258</v>
      </c>
      <c r="V1701" s="17">
        <v>42806.863946759258</v>
      </c>
      <c r="W1701" s="18">
        <v>42806.863946759258</v>
      </c>
    </row>
    <row r="1702" spans="1:23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 s="9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t="s">
        <v>8222</v>
      </c>
      <c r="T1702" s="16">
        <f t="shared" si="161"/>
        <v>42826.166666666672</v>
      </c>
      <c r="U1702" s="16">
        <f t="shared" si="160"/>
        <v>42796.071643518517</v>
      </c>
      <c r="V1702" s="17">
        <v>42796.071643518517</v>
      </c>
      <c r="W1702" s="18">
        <v>42796.071643518517</v>
      </c>
    </row>
    <row r="1703" spans="1:23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 s="9">
        <f t="shared" si="157"/>
        <v>5</v>
      </c>
      <c r="Q1703" t="str">
        <f t="shared" si="158"/>
        <v>music</v>
      </c>
      <c r="R1703" t="str">
        <f t="shared" si="159"/>
        <v>faith</v>
      </c>
      <c r="S1703" t="s">
        <v>8221</v>
      </c>
      <c r="T1703" s="16">
        <f t="shared" si="161"/>
        <v>42019.664409722223</v>
      </c>
      <c r="U1703" s="16">
        <f t="shared" si="160"/>
        <v>41989.664409722223</v>
      </c>
      <c r="V1703" s="17">
        <v>41989.664409722223</v>
      </c>
      <c r="W1703" s="18">
        <v>41989.664409722223</v>
      </c>
    </row>
    <row r="1704" spans="1:23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 s="9">
        <f t="shared" si="157"/>
        <v>1</v>
      </c>
      <c r="Q1704" t="str">
        <f t="shared" si="158"/>
        <v>music</v>
      </c>
      <c r="R1704" t="str">
        <f t="shared" si="159"/>
        <v>faith</v>
      </c>
      <c r="S1704" t="s">
        <v>8221</v>
      </c>
      <c r="T1704" s="16">
        <f t="shared" si="161"/>
        <v>42093.828125</v>
      </c>
      <c r="U1704" s="16">
        <f t="shared" si="160"/>
        <v>42063.869791666672</v>
      </c>
      <c r="V1704" s="17">
        <v>42063.869791666672</v>
      </c>
      <c r="W1704" s="18">
        <v>42063.869791666672</v>
      </c>
    </row>
    <row r="1705" spans="1:23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 s="9">
        <f t="shared" si="157"/>
        <v>25.5</v>
      </c>
      <c r="Q1705" t="str">
        <f t="shared" si="158"/>
        <v>music</v>
      </c>
      <c r="R1705" t="str">
        <f t="shared" si="159"/>
        <v>faith</v>
      </c>
      <c r="S1705" t="s">
        <v>8221</v>
      </c>
      <c r="T1705" s="16">
        <f t="shared" si="161"/>
        <v>42247.281678240746</v>
      </c>
      <c r="U1705" s="16">
        <f t="shared" si="160"/>
        <v>42187.281678240746</v>
      </c>
      <c r="V1705" s="17">
        <v>42187.281678240746</v>
      </c>
      <c r="W1705" s="18">
        <v>42187.281678240746</v>
      </c>
    </row>
    <row r="1706" spans="1:23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 s="9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t="s">
        <v>8221</v>
      </c>
      <c r="T1706" s="16">
        <f t="shared" si="161"/>
        <v>42051.139733796299</v>
      </c>
      <c r="U1706" s="16">
        <f t="shared" si="160"/>
        <v>42021.139733796299</v>
      </c>
      <c r="V1706" s="17">
        <v>42021.139733796299</v>
      </c>
      <c r="W1706" s="18">
        <v>42021.139733796299</v>
      </c>
    </row>
    <row r="1707" spans="1:23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9">
        <f t="shared" si="157"/>
        <v>0</v>
      </c>
      <c r="Q1707" t="str">
        <f t="shared" si="158"/>
        <v>music</v>
      </c>
      <c r="R1707" t="str">
        <f t="shared" si="159"/>
        <v>faith</v>
      </c>
      <c r="S1707" t="s">
        <v>8221</v>
      </c>
      <c r="T1707" s="16">
        <f t="shared" si="161"/>
        <v>42256.666666666672</v>
      </c>
      <c r="U1707" s="16">
        <f t="shared" si="160"/>
        <v>42245.016736111109</v>
      </c>
      <c r="V1707" s="17">
        <v>42245.016736111109</v>
      </c>
      <c r="W1707" s="18">
        <v>42245.016736111109</v>
      </c>
    </row>
    <row r="1708" spans="1:23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9">
        <f t="shared" si="157"/>
        <v>0</v>
      </c>
      <c r="Q1708" t="str">
        <f t="shared" si="158"/>
        <v>music</v>
      </c>
      <c r="R1708" t="str">
        <f t="shared" si="159"/>
        <v>faith</v>
      </c>
      <c r="S1708" t="s">
        <v>8221</v>
      </c>
      <c r="T1708" s="16">
        <f t="shared" si="161"/>
        <v>42239.306388888886</v>
      </c>
      <c r="U1708" s="16">
        <f t="shared" si="160"/>
        <v>42179.306388888886</v>
      </c>
      <c r="V1708" s="17">
        <v>42179.306388888886</v>
      </c>
      <c r="W1708" s="18">
        <v>42179.306388888886</v>
      </c>
    </row>
    <row r="1709" spans="1:23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 s="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t="s">
        <v>8221</v>
      </c>
      <c r="T1709" s="16">
        <f t="shared" si="161"/>
        <v>42457.679340277777</v>
      </c>
      <c r="U1709" s="16">
        <f t="shared" si="160"/>
        <v>42427.721006944441</v>
      </c>
      <c r="V1709" s="17">
        <v>42427.721006944441</v>
      </c>
      <c r="W1709" s="18">
        <v>42427.721006944441</v>
      </c>
    </row>
    <row r="1710" spans="1:23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9">
        <f t="shared" si="157"/>
        <v>0</v>
      </c>
      <c r="Q1710" t="str">
        <f t="shared" si="158"/>
        <v>music</v>
      </c>
      <c r="R1710" t="str">
        <f t="shared" si="159"/>
        <v>faith</v>
      </c>
      <c r="S1710" t="s">
        <v>8221</v>
      </c>
      <c r="T1710" s="16">
        <f t="shared" si="161"/>
        <v>42491.866967592592</v>
      </c>
      <c r="U1710" s="16">
        <f t="shared" si="160"/>
        <v>42451.866967592592</v>
      </c>
      <c r="V1710" s="17">
        <v>42451.866967592592</v>
      </c>
      <c r="W1710" s="18">
        <v>42451.866967592592</v>
      </c>
    </row>
    <row r="1711" spans="1:23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 s="9">
        <f t="shared" si="157"/>
        <v>21.25</v>
      </c>
      <c r="Q1711" t="str">
        <f t="shared" si="158"/>
        <v>music</v>
      </c>
      <c r="R1711" t="str">
        <f t="shared" si="159"/>
        <v>faith</v>
      </c>
      <c r="S1711" t="s">
        <v>8221</v>
      </c>
      <c r="T1711" s="16">
        <f t="shared" si="161"/>
        <v>41882.818749999999</v>
      </c>
      <c r="U1711" s="16">
        <f t="shared" si="160"/>
        <v>41841.56381944444</v>
      </c>
      <c r="V1711" s="17">
        <v>41841.56381944444</v>
      </c>
      <c r="W1711" s="18">
        <v>41841.56381944444</v>
      </c>
    </row>
    <row r="1712" spans="1:23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 s="9">
        <f t="shared" si="157"/>
        <v>34</v>
      </c>
      <c r="Q1712" t="str">
        <f t="shared" si="158"/>
        <v>music</v>
      </c>
      <c r="R1712" t="str">
        <f t="shared" si="159"/>
        <v>faith</v>
      </c>
      <c r="S1712" t="s">
        <v>8221</v>
      </c>
      <c r="T1712" s="16">
        <f t="shared" si="161"/>
        <v>42387.541666666672</v>
      </c>
      <c r="U1712" s="16">
        <f t="shared" si="160"/>
        <v>42341.59129629629</v>
      </c>
      <c r="V1712" s="17">
        <v>42341.59129629629</v>
      </c>
      <c r="W1712" s="18">
        <v>42341.59129629629</v>
      </c>
    </row>
    <row r="1713" spans="1:23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 s="9">
        <f t="shared" si="157"/>
        <v>525</v>
      </c>
      <c r="Q1713" t="str">
        <f t="shared" si="158"/>
        <v>music</v>
      </c>
      <c r="R1713" t="str">
        <f t="shared" si="159"/>
        <v>faith</v>
      </c>
      <c r="S1713" t="s">
        <v>8221</v>
      </c>
      <c r="T1713" s="16">
        <f t="shared" si="161"/>
        <v>41883.646226851852</v>
      </c>
      <c r="U1713" s="16">
        <f t="shared" si="160"/>
        <v>41852.646226851852</v>
      </c>
      <c r="V1713" s="17">
        <v>41852.646226851852</v>
      </c>
      <c r="W1713" s="18">
        <v>41852.646226851852</v>
      </c>
    </row>
    <row r="1714" spans="1:23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9">
        <f t="shared" si="157"/>
        <v>0</v>
      </c>
      <c r="Q1714" t="str">
        <f t="shared" si="158"/>
        <v>music</v>
      </c>
      <c r="R1714" t="str">
        <f t="shared" si="159"/>
        <v>faith</v>
      </c>
      <c r="S1714" t="s">
        <v>8221</v>
      </c>
      <c r="T1714" s="16">
        <f t="shared" si="161"/>
        <v>42185.913807870369</v>
      </c>
      <c r="U1714" s="16">
        <f t="shared" si="160"/>
        <v>42125.913807870369</v>
      </c>
      <c r="V1714" s="17">
        <v>42125.913807870369</v>
      </c>
      <c r="W1714" s="18">
        <v>42125.913807870369</v>
      </c>
    </row>
    <row r="1715" spans="1:23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 s="9">
        <f t="shared" si="157"/>
        <v>50</v>
      </c>
      <c r="Q1715" t="str">
        <f t="shared" si="158"/>
        <v>music</v>
      </c>
      <c r="R1715" t="str">
        <f t="shared" si="159"/>
        <v>faith</v>
      </c>
      <c r="S1715" t="s">
        <v>8221</v>
      </c>
      <c r="T1715" s="16">
        <f t="shared" si="161"/>
        <v>41917.801064814819</v>
      </c>
      <c r="U1715" s="16">
        <f t="shared" si="160"/>
        <v>41887.801064814819</v>
      </c>
      <c r="V1715" s="17">
        <v>41887.801064814819</v>
      </c>
      <c r="W1715" s="18">
        <v>41887.801064814819</v>
      </c>
    </row>
    <row r="1716" spans="1:23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 s="9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t="s">
        <v>8221</v>
      </c>
      <c r="T1716" s="16">
        <f t="shared" si="161"/>
        <v>42125.918530092589</v>
      </c>
      <c r="U1716" s="16">
        <f t="shared" si="160"/>
        <v>42095.918530092589</v>
      </c>
      <c r="V1716" s="17">
        <v>42095.918530092589</v>
      </c>
      <c r="W1716" s="18">
        <v>42095.918530092589</v>
      </c>
    </row>
    <row r="1717" spans="1:23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 s="9">
        <f t="shared" si="157"/>
        <v>5.5</v>
      </c>
      <c r="Q1717" t="str">
        <f t="shared" si="158"/>
        <v>music</v>
      </c>
      <c r="R1717" t="str">
        <f t="shared" si="159"/>
        <v>faith</v>
      </c>
      <c r="S1717" t="s">
        <v>8221</v>
      </c>
      <c r="T1717" s="16">
        <f t="shared" si="161"/>
        <v>42094.140277777777</v>
      </c>
      <c r="U1717" s="16">
        <f t="shared" si="160"/>
        <v>42064.217418981483</v>
      </c>
      <c r="V1717" s="17">
        <v>42064.217418981483</v>
      </c>
      <c r="W1717" s="18">
        <v>42064.217418981483</v>
      </c>
    </row>
    <row r="1718" spans="1:23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 s="9">
        <f t="shared" si="157"/>
        <v>50</v>
      </c>
      <c r="Q1718" t="str">
        <f t="shared" si="158"/>
        <v>music</v>
      </c>
      <c r="R1718" t="str">
        <f t="shared" si="159"/>
        <v>faith</v>
      </c>
      <c r="S1718" t="s">
        <v>8221</v>
      </c>
      <c r="T1718" s="16">
        <f t="shared" si="161"/>
        <v>42713.619201388887</v>
      </c>
      <c r="U1718" s="16">
        <f t="shared" si="160"/>
        <v>42673.577534722222</v>
      </c>
      <c r="V1718" s="17">
        <v>42673.577534722222</v>
      </c>
      <c r="W1718" s="18">
        <v>42673.577534722222</v>
      </c>
    </row>
    <row r="1719" spans="1:23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 s="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t="s">
        <v>8221</v>
      </c>
      <c r="T1719" s="16">
        <f t="shared" si="161"/>
        <v>42481.166666666672</v>
      </c>
      <c r="U1719" s="16">
        <f t="shared" si="160"/>
        <v>42460.98192129629</v>
      </c>
      <c r="V1719" s="17">
        <v>42460.98192129629</v>
      </c>
      <c r="W1719" s="18">
        <v>42460.98192129629</v>
      </c>
    </row>
    <row r="1720" spans="1:23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 s="9">
        <f t="shared" si="157"/>
        <v>37.5</v>
      </c>
      <c r="Q1720" t="str">
        <f t="shared" si="158"/>
        <v>music</v>
      </c>
      <c r="R1720" t="str">
        <f t="shared" si="159"/>
        <v>faith</v>
      </c>
      <c r="S1720" t="s">
        <v>8221</v>
      </c>
      <c r="T1720" s="16">
        <f t="shared" si="161"/>
        <v>42504.207638888889</v>
      </c>
      <c r="U1720" s="16">
        <f t="shared" si="160"/>
        <v>42460.610520833332</v>
      </c>
      <c r="V1720" s="17">
        <v>42460.610520833332</v>
      </c>
      <c r="W1720" s="18">
        <v>42460.610520833332</v>
      </c>
    </row>
    <row r="1721" spans="1:23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 s="9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t="s">
        <v>8221</v>
      </c>
      <c r="T1721" s="16">
        <f t="shared" si="161"/>
        <v>41899.534618055557</v>
      </c>
      <c r="U1721" s="16">
        <f t="shared" si="160"/>
        <v>41869.534618055557</v>
      </c>
      <c r="V1721" s="17">
        <v>41869.534618055557</v>
      </c>
      <c r="W1721" s="18">
        <v>41869.534618055557</v>
      </c>
    </row>
    <row r="1722" spans="1:23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 s="9">
        <f t="shared" si="157"/>
        <v>28.125</v>
      </c>
      <c r="Q1722" t="str">
        <f t="shared" si="158"/>
        <v>music</v>
      </c>
      <c r="R1722" t="str">
        <f t="shared" si="159"/>
        <v>faith</v>
      </c>
      <c r="S1722" t="s">
        <v>8221</v>
      </c>
      <c r="T1722" s="16">
        <f t="shared" si="161"/>
        <v>41952.824895833335</v>
      </c>
      <c r="U1722" s="16">
        <f t="shared" si="160"/>
        <v>41922.783229166671</v>
      </c>
      <c r="V1722" s="17">
        <v>41922.783229166671</v>
      </c>
      <c r="W1722" s="18">
        <v>41922.783229166671</v>
      </c>
    </row>
    <row r="1723" spans="1:23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9">
        <f t="shared" si="157"/>
        <v>0</v>
      </c>
      <c r="Q1723" t="str">
        <f t="shared" si="158"/>
        <v>music</v>
      </c>
      <c r="R1723" t="str">
        <f t="shared" si="159"/>
        <v>faith</v>
      </c>
      <c r="S1723" t="s">
        <v>8221</v>
      </c>
      <c r="T1723" s="16">
        <f t="shared" si="161"/>
        <v>42349.461377314816</v>
      </c>
      <c r="U1723" s="16">
        <f t="shared" si="160"/>
        <v>42319.461377314816</v>
      </c>
      <c r="V1723" s="17">
        <v>42319.461377314816</v>
      </c>
      <c r="W1723" s="18">
        <v>42319.461377314816</v>
      </c>
    </row>
    <row r="1724" spans="1:23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 s="9">
        <f t="shared" si="157"/>
        <v>1</v>
      </c>
      <c r="Q1724" t="str">
        <f t="shared" si="158"/>
        <v>music</v>
      </c>
      <c r="R1724" t="str">
        <f t="shared" si="159"/>
        <v>faith</v>
      </c>
      <c r="S1724" t="s">
        <v>8221</v>
      </c>
      <c r="T1724" s="16">
        <f t="shared" si="161"/>
        <v>42463.006944444445</v>
      </c>
      <c r="U1724" s="16">
        <f t="shared" si="160"/>
        <v>42425.960983796293</v>
      </c>
      <c r="V1724" s="17">
        <v>42425.960983796293</v>
      </c>
      <c r="W1724" s="18">
        <v>42425.960983796293</v>
      </c>
    </row>
    <row r="1725" spans="1:23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 s="9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t="s">
        <v>8221</v>
      </c>
      <c r="T1725" s="16">
        <f t="shared" si="161"/>
        <v>42186.25</v>
      </c>
      <c r="U1725" s="16">
        <f t="shared" si="160"/>
        <v>42129.82540509259</v>
      </c>
      <c r="V1725" s="17">
        <v>42129.82540509259</v>
      </c>
      <c r="W1725" s="18">
        <v>42129.82540509259</v>
      </c>
    </row>
    <row r="1726" spans="1:23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 s="9">
        <f t="shared" si="157"/>
        <v>8.75</v>
      </c>
      <c r="Q1726" t="str">
        <f t="shared" si="158"/>
        <v>music</v>
      </c>
      <c r="R1726" t="str">
        <f t="shared" si="159"/>
        <v>faith</v>
      </c>
      <c r="S1726" t="s">
        <v>8221</v>
      </c>
      <c r="T1726" s="16">
        <f t="shared" si="161"/>
        <v>41942.932430555556</v>
      </c>
      <c r="U1726" s="16">
        <f t="shared" si="160"/>
        <v>41912.932430555556</v>
      </c>
      <c r="V1726" s="17">
        <v>41912.932430555556</v>
      </c>
      <c r="W1726" s="18">
        <v>41912.932430555556</v>
      </c>
    </row>
    <row r="1727" spans="1:23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 s="9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t="s">
        <v>8221</v>
      </c>
      <c r="T1727" s="16">
        <f t="shared" si="161"/>
        <v>41875.968159722222</v>
      </c>
      <c r="U1727" s="16">
        <f t="shared" si="160"/>
        <v>41845.968159722222</v>
      </c>
      <c r="V1727" s="17">
        <v>41845.968159722222</v>
      </c>
      <c r="W1727" s="18">
        <v>41845.968159722222</v>
      </c>
    </row>
    <row r="1728" spans="1:23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 s="9">
        <f t="shared" si="157"/>
        <v>137.25</v>
      </c>
      <c r="Q1728" t="str">
        <f t="shared" si="158"/>
        <v>music</v>
      </c>
      <c r="R1728" t="str">
        <f t="shared" si="159"/>
        <v>faith</v>
      </c>
      <c r="S1728" t="s">
        <v>8221</v>
      </c>
      <c r="T1728" s="16">
        <f t="shared" si="161"/>
        <v>41817.919722222221</v>
      </c>
      <c r="U1728" s="16">
        <f t="shared" si="160"/>
        <v>41788.919722222221</v>
      </c>
      <c r="V1728" s="17">
        <v>41788.919722222221</v>
      </c>
      <c r="W1728" s="18">
        <v>41788.919722222221</v>
      </c>
    </row>
    <row r="1729" spans="1:23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 s="9">
        <f t="shared" si="157"/>
        <v>1</v>
      </c>
      <c r="Q1729" t="str">
        <f t="shared" si="158"/>
        <v>music</v>
      </c>
      <c r="R1729" t="str">
        <f t="shared" si="159"/>
        <v>faith</v>
      </c>
      <c r="S1729" t="s">
        <v>8221</v>
      </c>
      <c r="T1729" s="16">
        <f t="shared" si="161"/>
        <v>42099.458333333328</v>
      </c>
      <c r="U1729" s="16">
        <f t="shared" si="160"/>
        <v>42044.927974537044</v>
      </c>
      <c r="V1729" s="17">
        <v>42044.927974537044</v>
      </c>
      <c r="W1729" s="18">
        <v>42044.927974537044</v>
      </c>
    </row>
    <row r="1730" spans="1:23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 s="9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t="s">
        <v>8221</v>
      </c>
      <c r="T1730" s="16">
        <f t="shared" si="161"/>
        <v>42298.625856481478</v>
      </c>
      <c r="U1730" s="16">
        <f t="shared" si="160"/>
        <v>42268.625856481478</v>
      </c>
      <c r="V1730" s="17">
        <v>42268.625856481478</v>
      </c>
      <c r="W1730" s="18">
        <v>42268.625856481478</v>
      </c>
    </row>
    <row r="1731" spans="1:23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</f>
        <v>0</v>
      </c>
      <c r="P1731" s="9">
        <f t="shared" ref="P1731:P1794" si="163">IF(ISERROR(E1731/L1731),0,(E1731/L1731))</f>
        <v>0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t="s">
        <v>8221</v>
      </c>
      <c r="T1731" s="16">
        <f t="shared" si="161"/>
        <v>42531.052152777775</v>
      </c>
      <c r="U1731" s="16">
        <f t="shared" ref="U1731:U1794" si="166">(((J1731/60)/60)/24)+DATE(1970,1,1)</f>
        <v>42471.052152777775</v>
      </c>
      <c r="V1731" s="17">
        <v>42471.052152777775</v>
      </c>
      <c r="W1731" s="18">
        <v>42471.052152777775</v>
      </c>
    </row>
    <row r="1732" spans="1:23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9">
        <f t="shared" si="163"/>
        <v>0</v>
      </c>
      <c r="Q1732" t="str">
        <f t="shared" si="164"/>
        <v>music</v>
      </c>
      <c r="R1732" t="str">
        <f t="shared" si="165"/>
        <v>faith</v>
      </c>
      <c r="S1732" t="s">
        <v>8221</v>
      </c>
      <c r="T1732" s="16">
        <f t="shared" ref="T1732:T1795" si="167">(((I1732/60)/60)/24)+DATE(1970,1,1)</f>
        <v>42302.087766203709</v>
      </c>
      <c r="U1732" s="16">
        <f t="shared" si="166"/>
        <v>42272.087766203709</v>
      </c>
      <c r="V1732" s="17">
        <v>42272.087766203709</v>
      </c>
      <c r="W1732" s="18">
        <v>42272.087766203709</v>
      </c>
    </row>
    <row r="1733" spans="1:23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9">
        <f t="shared" si="163"/>
        <v>0</v>
      </c>
      <c r="Q1733" t="str">
        <f t="shared" si="164"/>
        <v>music</v>
      </c>
      <c r="R1733" t="str">
        <f t="shared" si="165"/>
        <v>faith</v>
      </c>
      <c r="S1733" t="s">
        <v>8221</v>
      </c>
      <c r="T1733" s="16">
        <f t="shared" si="167"/>
        <v>42166.625</v>
      </c>
      <c r="U1733" s="16">
        <f t="shared" si="166"/>
        <v>42152.906851851847</v>
      </c>
      <c r="V1733" s="17">
        <v>42152.906851851847</v>
      </c>
      <c r="W1733" s="18">
        <v>42152.906851851847</v>
      </c>
    </row>
    <row r="1734" spans="1:23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9">
        <f t="shared" si="163"/>
        <v>0</v>
      </c>
      <c r="Q1734" t="str">
        <f t="shared" si="164"/>
        <v>music</v>
      </c>
      <c r="R1734" t="str">
        <f t="shared" si="165"/>
        <v>faith</v>
      </c>
      <c r="S1734" t="s">
        <v>8221</v>
      </c>
      <c r="T1734" s="16">
        <f t="shared" si="167"/>
        <v>42385.208333333328</v>
      </c>
      <c r="U1734" s="16">
        <f t="shared" si="166"/>
        <v>42325.683807870373</v>
      </c>
      <c r="V1734" s="17">
        <v>42325.683807870373</v>
      </c>
      <c r="W1734" s="18">
        <v>42325.683807870373</v>
      </c>
    </row>
    <row r="1735" spans="1:23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9">
        <f t="shared" si="163"/>
        <v>0</v>
      </c>
      <c r="Q1735" t="str">
        <f t="shared" si="164"/>
        <v>music</v>
      </c>
      <c r="R1735" t="str">
        <f t="shared" si="165"/>
        <v>faith</v>
      </c>
      <c r="S1735" t="s">
        <v>8221</v>
      </c>
      <c r="T1735" s="16">
        <f t="shared" si="167"/>
        <v>42626.895833333328</v>
      </c>
      <c r="U1735" s="16">
        <f t="shared" si="166"/>
        <v>42614.675625000003</v>
      </c>
      <c r="V1735" s="17">
        <v>42614.675625000003</v>
      </c>
      <c r="W1735" s="18">
        <v>42614.675625000003</v>
      </c>
    </row>
    <row r="1736" spans="1:23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9">
        <f t="shared" si="163"/>
        <v>1</v>
      </c>
      <c r="Q1736" t="str">
        <f t="shared" si="164"/>
        <v>music</v>
      </c>
      <c r="R1736" t="str">
        <f t="shared" si="165"/>
        <v>faith</v>
      </c>
      <c r="S1736" t="s">
        <v>8221</v>
      </c>
      <c r="T1736" s="16">
        <f t="shared" si="167"/>
        <v>42132.036527777775</v>
      </c>
      <c r="U1736" s="16">
        <f t="shared" si="166"/>
        <v>42102.036527777775</v>
      </c>
      <c r="V1736" s="17">
        <v>42102.036527777775</v>
      </c>
      <c r="W1736" s="18">
        <v>42102.036527777775</v>
      </c>
    </row>
    <row r="1737" spans="1:23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9">
        <f t="shared" si="163"/>
        <v>55</v>
      </c>
      <c r="Q1737" t="str">
        <f t="shared" si="164"/>
        <v>music</v>
      </c>
      <c r="R1737" t="str">
        <f t="shared" si="165"/>
        <v>faith</v>
      </c>
      <c r="S1737" t="s">
        <v>8221</v>
      </c>
      <c r="T1737" s="16">
        <f t="shared" si="167"/>
        <v>42589.814178240747</v>
      </c>
      <c r="U1737" s="16">
        <f t="shared" si="166"/>
        <v>42559.814178240747</v>
      </c>
      <c r="V1737" s="17">
        <v>42559.814178240747</v>
      </c>
      <c r="W1737" s="18">
        <v>42559.814178240747</v>
      </c>
    </row>
    <row r="1738" spans="1:23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9">
        <f t="shared" si="163"/>
        <v>22</v>
      </c>
      <c r="Q1738" t="str">
        <f t="shared" si="164"/>
        <v>music</v>
      </c>
      <c r="R1738" t="str">
        <f t="shared" si="165"/>
        <v>faith</v>
      </c>
      <c r="S1738" t="s">
        <v>8221</v>
      </c>
      <c r="T1738" s="16">
        <f t="shared" si="167"/>
        <v>42316.90315972222</v>
      </c>
      <c r="U1738" s="16">
        <f t="shared" si="166"/>
        <v>42286.861493055556</v>
      </c>
      <c r="V1738" s="17">
        <v>42286.861493055556</v>
      </c>
      <c r="W1738" s="18">
        <v>42286.861493055556</v>
      </c>
    </row>
    <row r="1739" spans="1:23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t="s">
        <v>8221</v>
      </c>
      <c r="T1739" s="16">
        <f t="shared" si="167"/>
        <v>42205.948981481488</v>
      </c>
      <c r="U1739" s="16">
        <f t="shared" si="166"/>
        <v>42175.948981481488</v>
      </c>
      <c r="V1739" s="17">
        <v>42175.948981481488</v>
      </c>
      <c r="W1739" s="18">
        <v>42175.948981481488</v>
      </c>
    </row>
    <row r="1740" spans="1:23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9">
        <f t="shared" si="163"/>
        <v>20</v>
      </c>
      <c r="Q1740" t="str">
        <f t="shared" si="164"/>
        <v>music</v>
      </c>
      <c r="R1740" t="str">
        <f t="shared" si="165"/>
        <v>faith</v>
      </c>
      <c r="S1740" t="s">
        <v>8221</v>
      </c>
      <c r="T1740" s="16">
        <f t="shared" si="167"/>
        <v>41914.874328703707</v>
      </c>
      <c r="U1740" s="16">
        <f t="shared" si="166"/>
        <v>41884.874328703707</v>
      </c>
      <c r="V1740" s="17">
        <v>41884.874328703707</v>
      </c>
      <c r="W1740" s="18">
        <v>41884.874328703707</v>
      </c>
    </row>
    <row r="1741" spans="1:23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9">
        <f t="shared" si="163"/>
        <v>1</v>
      </c>
      <c r="Q1741" t="str">
        <f t="shared" si="164"/>
        <v>music</v>
      </c>
      <c r="R1741" t="str">
        <f t="shared" si="165"/>
        <v>faith</v>
      </c>
      <c r="S1741" t="s">
        <v>8221</v>
      </c>
      <c r="T1741" s="16">
        <f t="shared" si="167"/>
        <v>42494.832546296297</v>
      </c>
      <c r="U1741" s="16">
        <f t="shared" si="166"/>
        <v>42435.874212962968</v>
      </c>
      <c r="V1741" s="17">
        <v>42435.874212962968</v>
      </c>
      <c r="W1741" s="18">
        <v>42435.874212962968</v>
      </c>
    </row>
    <row r="1742" spans="1:23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9">
        <f t="shared" si="163"/>
        <v>0</v>
      </c>
      <c r="Q1742" t="str">
        <f t="shared" si="164"/>
        <v>music</v>
      </c>
      <c r="R1742" t="str">
        <f t="shared" si="165"/>
        <v>faith</v>
      </c>
      <c r="S1742" t="s">
        <v>8221</v>
      </c>
      <c r="T1742" s="16">
        <f t="shared" si="167"/>
        <v>42201.817384259266</v>
      </c>
      <c r="U1742" s="16">
        <f t="shared" si="166"/>
        <v>42171.817384259266</v>
      </c>
      <c r="V1742" s="17">
        <v>42171.817384259266</v>
      </c>
      <c r="W1742" s="18">
        <v>42171.817384259266</v>
      </c>
    </row>
    <row r="1743" spans="1:23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9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t="s">
        <v>8219</v>
      </c>
      <c r="T1743" s="16">
        <f t="shared" si="167"/>
        <v>42165.628136574072</v>
      </c>
      <c r="U1743" s="16">
        <f t="shared" si="166"/>
        <v>42120.628136574072</v>
      </c>
      <c r="V1743" s="17">
        <v>42120.628136574072</v>
      </c>
      <c r="W1743" s="18">
        <v>42120.628136574072</v>
      </c>
    </row>
    <row r="1744" spans="1:23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9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t="s">
        <v>8219</v>
      </c>
      <c r="T1744" s="16">
        <f t="shared" si="167"/>
        <v>42742.875</v>
      </c>
      <c r="U1744" s="16">
        <f t="shared" si="166"/>
        <v>42710.876967592587</v>
      </c>
      <c r="V1744" s="17">
        <v>42710.876967592587</v>
      </c>
      <c r="W1744" s="18">
        <v>42710.876967592587</v>
      </c>
    </row>
    <row r="1745" spans="1:23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9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t="s">
        <v>8219</v>
      </c>
      <c r="T1745" s="16">
        <f t="shared" si="167"/>
        <v>42609.165972222225</v>
      </c>
      <c r="U1745" s="16">
        <f t="shared" si="166"/>
        <v>42586.925636574073</v>
      </c>
      <c r="V1745" s="17">
        <v>42586.925636574073</v>
      </c>
      <c r="W1745" s="18">
        <v>42586.925636574073</v>
      </c>
    </row>
    <row r="1746" spans="1:23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9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t="s">
        <v>8219</v>
      </c>
      <c r="T1746" s="16">
        <f t="shared" si="167"/>
        <v>42071.563391203701</v>
      </c>
      <c r="U1746" s="16">
        <f t="shared" si="166"/>
        <v>42026.605057870373</v>
      </c>
      <c r="V1746" s="17">
        <v>42026.605057870373</v>
      </c>
      <c r="W1746" s="18">
        <v>42026.605057870373</v>
      </c>
    </row>
    <row r="1747" spans="1:23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 s="9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t="s">
        <v>8219</v>
      </c>
      <c r="T1747" s="16">
        <f t="shared" si="167"/>
        <v>42726.083333333328</v>
      </c>
      <c r="U1747" s="16">
        <f t="shared" si="166"/>
        <v>42690.259699074071</v>
      </c>
      <c r="V1747" s="17">
        <v>42690.259699074071</v>
      </c>
      <c r="W1747" s="18">
        <v>42690.259699074071</v>
      </c>
    </row>
    <row r="1748" spans="1:23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 s="9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t="s">
        <v>8219</v>
      </c>
      <c r="T1748" s="16">
        <f t="shared" si="167"/>
        <v>42698.083333333328</v>
      </c>
      <c r="U1748" s="16">
        <f t="shared" si="166"/>
        <v>42668.176701388889</v>
      </c>
      <c r="V1748" s="17">
        <v>42668.176701388889</v>
      </c>
      <c r="W1748" s="18">
        <v>42668.176701388889</v>
      </c>
    </row>
    <row r="1749" spans="1:23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 s="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t="s">
        <v>8219</v>
      </c>
      <c r="T1749" s="16">
        <f t="shared" si="167"/>
        <v>42321.625</v>
      </c>
      <c r="U1749" s="16">
        <f t="shared" si="166"/>
        <v>42292.435532407413</v>
      </c>
      <c r="V1749" s="17">
        <v>42292.435532407413</v>
      </c>
      <c r="W1749" s="18">
        <v>42292.435532407413</v>
      </c>
    </row>
    <row r="1750" spans="1:23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 s="9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t="s">
        <v>8219</v>
      </c>
      <c r="T1750" s="16">
        <f t="shared" si="167"/>
        <v>42249.950729166667</v>
      </c>
      <c r="U1750" s="16">
        <f t="shared" si="166"/>
        <v>42219.950729166667</v>
      </c>
      <c r="V1750" s="17">
        <v>42219.950729166667</v>
      </c>
      <c r="W1750" s="18">
        <v>42219.950729166667</v>
      </c>
    </row>
    <row r="1751" spans="1:23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 s="9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t="s">
        <v>8219</v>
      </c>
      <c r="T1751" s="16">
        <f t="shared" si="167"/>
        <v>42795.791666666672</v>
      </c>
      <c r="U1751" s="16">
        <f t="shared" si="166"/>
        <v>42758.975937499999</v>
      </c>
      <c r="V1751" s="17">
        <v>42758.975937499999</v>
      </c>
      <c r="W1751" s="18">
        <v>42758.975937499999</v>
      </c>
    </row>
    <row r="1752" spans="1:23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 s="9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t="s">
        <v>8219</v>
      </c>
      <c r="T1752" s="16">
        <f t="shared" si="167"/>
        <v>42479.836851851855</v>
      </c>
      <c r="U1752" s="16">
        <f t="shared" si="166"/>
        <v>42454.836851851855</v>
      </c>
      <c r="V1752" s="17">
        <v>42454.836851851855</v>
      </c>
      <c r="W1752" s="18">
        <v>42454.836851851855</v>
      </c>
    </row>
    <row r="1753" spans="1:23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 s="9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t="s">
        <v>8219</v>
      </c>
      <c r="T1753" s="16">
        <f t="shared" si="167"/>
        <v>42082.739849537036</v>
      </c>
      <c r="U1753" s="16">
        <f t="shared" si="166"/>
        <v>42052.7815162037</v>
      </c>
      <c r="V1753" s="17">
        <v>42052.7815162037</v>
      </c>
      <c r="W1753" s="18">
        <v>42052.7815162037</v>
      </c>
    </row>
    <row r="1754" spans="1:23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 s="9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t="s">
        <v>8219</v>
      </c>
      <c r="T1754" s="16">
        <f t="shared" si="167"/>
        <v>42657.253263888888</v>
      </c>
      <c r="U1754" s="16">
        <f t="shared" si="166"/>
        <v>42627.253263888888</v>
      </c>
      <c r="V1754" s="17">
        <v>42627.253263888888</v>
      </c>
      <c r="W1754" s="18">
        <v>42627.253263888888</v>
      </c>
    </row>
    <row r="1755" spans="1:23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9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t="s">
        <v>8219</v>
      </c>
      <c r="T1755" s="16">
        <f t="shared" si="167"/>
        <v>42450.707962962959</v>
      </c>
      <c r="U1755" s="16">
        <f t="shared" si="166"/>
        <v>42420.74962962963</v>
      </c>
      <c r="V1755" s="17">
        <v>42420.74962962963</v>
      </c>
      <c r="W1755" s="18">
        <v>42420.74962962963</v>
      </c>
    </row>
    <row r="1756" spans="1:23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 s="9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t="s">
        <v>8219</v>
      </c>
      <c r="T1756" s="16">
        <f t="shared" si="167"/>
        <v>42097.835104166668</v>
      </c>
      <c r="U1756" s="16">
        <f t="shared" si="166"/>
        <v>42067.876770833333</v>
      </c>
      <c r="V1756" s="17">
        <v>42067.876770833333</v>
      </c>
      <c r="W1756" s="18">
        <v>42067.876770833333</v>
      </c>
    </row>
    <row r="1757" spans="1:23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9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t="s">
        <v>8219</v>
      </c>
      <c r="T1757" s="16">
        <f t="shared" si="167"/>
        <v>42282.788900462961</v>
      </c>
      <c r="U1757" s="16">
        <f t="shared" si="166"/>
        <v>42252.788900462961</v>
      </c>
      <c r="V1757" s="17">
        <v>42252.788900462961</v>
      </c>
      <c r="W1757" s="18">
        <v>42252.788900462961</v>
      </c>
    </row>
    <row r="1758" spans="1:23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 s="9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t="s">
        <v>8219</v>
      </c>
      <c r="T1758" s="16">
        <f t="shared" si="167"/>
        <v>42611.167465277773</v>
      </c>
      <c r="U1758" s="16">
        <f t="shared" si="166"/>
        <v>42571.167465277773</v>
      </c>
      <c r="V1758" s="17">
        <v>42571.167465277773</v>
      </c>
      <c r="W1758" s="18">
        <v>42571.167465277773</v>
      </c>
    </row>
    <row r="1759" spans="1:23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t="s">
        <v>8219</v>
      </c>
      <c r="T1759" s="16">
        <f t="shared" si="167"/>
        <v>42763.811805555553</v>
      </c>
      <c r="U1759" s="16">
        <f t="shared" si="166"/>
        <v>42733.827349537038</v>
      </c>
      <c r="V1759" s="17">
        <v>42733.827349537038</v>
      </c>
      <c r="W1759" s="18">
        <v>42733.827349537038</v>
      </c>
    </row>
    <row r="1760" spans="1:23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 s="9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t="s">
        <v>8219</v>
      </c>
      <c r="T1760" s="16">
        <f t="shared" si="167"/>
        <v>42565.955925925926</v>
      </c>
      <c r="U1760" s="16">
        <f t="shared" si="166"/>
        <v>42505.955925925926</v>
      </c>
      <c r="V1760" s="17">
        <v>42505.955925925926</v>
      </c>
      <c r="W1760" s="18">
        <v>42505.955925925926</v>
      </c>
    </row>
    <row r="1761" spans="1:23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 s="9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t="s">
        <v>8219</v>
      </c>
      <c r="T1761" s="16">
        <f t="shared" si="167"/>
        <v>42088.787372685183</v>
      </c>
      <c r="U1761" s="16">
        <f t="shared" si="166"/>
        <v>42068.829039351855</v>
      </c>
      <c r="V1761" s="17">
        <v>42068.829039351855</v>
      </c>
      <c r="W1761" s="18">
        <v>42068.829039351855</v>
      </c>
    </row>
    <row r="1762" spans="1:23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 s="9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t="s">
        <v>8219</v>
      </c>
      <c r="T1762" s="16">
        <f t="shared" si="167"/>
        <v>42425.67260416667</v>
      </c>
      <c r="U1762" s="16">
        <f t="shared" si="166"/>
        <v>42405.67260416667</v>
      </c>
      <c r="V1762" s="17">
        <v>42405.67260416667</v>
      </c>
      <c r="W1762" s="18">
        <v>42405.67260416667</v>
      </c>
    </row>
    <row r="1763" spans="1:23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9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t="s">
        <v>8219</v>
      </c>
      <c r="T1763" s="16">
        <f t="shared" si="167"/>
        <v>42259.567824074074</v>
      </c>
      <c r="U1763" s="16">
        <f t="shared" si="166"/>
        <v>42209.567824074074</v>
      </c>
      <c r="V1763" s="17">
        <v>42209.567824074074</v>
      </c>
      <c r="W1763" s="18">
        <v>42209.567824074074</v>
      </c>
    </row>
    <row r="1764" spans="1:23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9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t="s">
        <v>8219</v>
      </c>
      <c r="T1764" s="16">
        <f t="shared" si="167"/>
        <v>42440.982002314813</v>
      </c>
      <c r="U1764" s="16">
        <f t="shared" si="166"/>
        <v>42410.982002314813</v>
      </c>
      <c r="V1764" s="17">
        <v>42410.982002314813</v>
      </c>
      <c r="W1764" s="18">
        <v>42410.982002314813</v>
      </c>
    </row>
    <row r="1765" spans="1:23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 s="9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t="s">
        <v>8219</v>
      </c>
      <c r="T1765" s="16">
        <f t="shared" si="167"/>
        <v>42666.868518518517</v>
      </c>
      <c r="U1765" s="16">
        <f t="shared" si="166"/>
        <v>42636.868518518517</v>
      </c>
      <c r="V1765" s="17">
        <v>42636.868518518517</v>
      </c>
      <c r="W1765" s="18">
        <v>42636.868518518517</v>
      </c>
    </row>
    <row r="1766" spans="1:23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 s="9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t="s">
        <v>8221</v>
      </c>
      <c r="T1766" s="16">
        <f t="shared" si="167"/>
        <v>41854.485868055555</v>
      </c>
      <c r="U1766" s="16">
        <f t="shared" si="166"/>
        <v>41825.485868055555</v>
      </c>
      <c r="V1766" s="17">
        <v>41825.485868055555</v>
      </c>
      <c r="W1766" s="18">
        <v>41825.485868055555</v>
      </c>
    </row>
    <row r="1767" spans="1:23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 s="9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t="s">
        <v>8221</v>
      </c>
      <c r="T1767" s="16">
        <f t="shared" si="167"/>
        <v>41864.980462962965</v>
      </c>
      <c r="U1767" s="16">
        <f t="shared" si="166"/>
        <v>41834.980462962965</v>
      </c>
      <c r="V1767" s="17">
        <v>41834.980462962965</v>
      </c>
      <c r="W1767" s="18">
        <v>41834.980462962965</v>
      </c>
    </row>
    <row r="1768" spans="1:23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9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t="s">
        <v>8221</v>
      </c>
      <c r="T1768" s="16">
        <f t="shared" si="167"/>
        <v>41876.859814814816</v>
      </c>
      <c r="U1768" s="16">
        <f t="shared" si="166"/>
        <v>41855.859814814816</v>
      </c>
      <c r="V1768" s="17">
        <v>41855.859814814816</v>
      </c>
      <c r="W1768" s="18">
        <v>41855.859814814816</v>
      </c>
    </row>
    <row r="1769" spans="1:23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 s="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t="s">
        <v>8221</v>
      </c>
      <c r="T1769" s="16">
        <f t="shared" si="167"/>
        <v>41854.658379629633</v>
      </c>
      <c r="U1769" s="16">
        <f t="shared" si="166"/>
        <v>41824.658379629633</v>
      </c>
      <c r="V1769" s="17">
        <v>41824.658379629633</v>
      </c>
      <c r="W1769" s="18">
        <v>41824.658379629633</v>
      </c>
    </row>
    <row r="1770" spans="1:23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 s="9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t="s">
        <v>8221</v>
      </c>
      <c r="T1770" s="16">
        <f t="shared" si="167"/>
        <v>41909.560694444444</v>
      </c>
      <c r="U1770" s="16">
        <f t="shared" si="166"/>
        <v>41849.560694444444</v>
      </c>
      <c r="V1770" s="17">
        <v>41849.560694444444</v>
      </c>
      <c r="W1770" s="18">
        <v>41849.560694444444</v>
      </c>
    </row>
    <row r="1771" spans="1:23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 s="9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t="s">
        <v>8221</v>
      </c>
      <c r="T1771" s="16">
        <f t="shared" si="167"/>
        <v>42017.818969907406</v>
      </c>
      <c r="U1771" s="16">
        <f t="shared" si="166"/>
        <v>41987.818969907406</v>
      </c>
      <c r="V1771" s="17">
        <v>41987.818969907406</v>
      </c>
      <c r="W1771" s="18">
        <v>41987.818969907406</v>
      </c>
    </row>
    <row r="1772" spans="1:23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 s="9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t="s">
        <v>8221</v>
      </c>
      <c r="T1772" s="16">
        <f t="shared" si="167"/>
        <v>41926.780023148152</v>
      </c>
      <c r="U1772" s="16">
        <f t="shared" si="166"/>
        <v>41891.780023148152</v>
      </c>
      <c r="V1772" s="17">
        <v>41891.780023148152</v>
      </c>
      <c r="W1772" s="18">
        <v>41891.780023148152</v>
      </c>
    </row>
    <row r="1773" spans="1:23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 s="9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t="s">
        <v>8221</v>
      </c>
      <c r="T1773" s="16">
        <f t="shared" si="167"/>
        <v>41935.979629629634</v>
      </c>
      <c r="U1773" s="16">
        <f t="shared" si="166"/>
        <v>41905.979629629634</v>
      </c>
      <c r="V1773" s="17">
        <v>41905.979629629634</v>
      </c>
      <c r="W1773" s="18">
        <v>41905.979629629634</v>
      </c>
    </row>
    <row r="1774" spans="1:23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 s="9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t="s">
        <v>8221</v>
      </c>
      <c r="T1774" s="16">
        <f t="shared" si="167"/>
        <v>41826.718009259261</v>
      </c>
      <c r="U1774" s="16">
        <f t="shared" si="166"/>
        <v>41766.718009259261</v>
      </c>
      <c r="V1774" s="17">
        <v>41766.718009259261</v>
      </c>
      <c r="W1774" s="18">
        <v>41766.718009259261</v>
      </c>
    </row>
    <row r="1775" spans="1:23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 s="9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t="s">
        <v>8221</v>
      </c>
      <c r="T1775" s="16">
        <f t="shared" si="167"/>
        <v>42023.760393518518</v>
      </c>
      <c r="U1775" s="16">
        <f t="shared" si="166"/>
        <v>41978.760393518518</v>
      </c>
      <c r="V1775" s="17">
        <v>41978.760393518518</v>
      </c>
      <c r="W1775" s="18">
        <v>41978.760393518518</v>
      </c>
    </row>
    <row r="1776" spans="1:23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 s="9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t="s">
        <v>8221</v>
      </c>
      <c r="T1776" s="16">
        <f t="shared" si="167"/>
        <v>41972.624305555553</v>
      </c>
      <c r="U1776" s="16">
        <f t="shared" si="166"/>
        <v>41930.218657407408</v>
      </c>
      <c r="V1776" s="17">
        <v>41930.218657407408</v>
      </c>
      <c r="W1776" s="18">
        <v>41930.218657407408</v>
      </c>
    </row>
    <row r="1777" spans="1:23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 s="9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t="s">
        <v>8221</v>
      </c>
      <c r="T1777" s="16">
        <f t="shared" si="167"/>
        <v>41936.976388888892</v>
      </c>
      <c r="U1777" s="16">
        <f t="shared" si="166"/>
        <v>41891.976388888892</v>
      </c>
      <c r="V1777" s="17">
        <v>41891.976388888892</v>
      </c>
      <c r="W1777" s="18">
        <v>41891.976388888892</v>
      </c>
    </row>
    <row r="1778" spans="1:23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 s="9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t="s">
        <v>8221</v>
      </c>
      <c r="T1778" s="16">
        <f t="shared" si="167"/>
        <v>41941.95684027778</v>
      </c>
      <c r="U1778" s="16">
        <f t="shared" si="166"/>
        <v>41905.95684027778</v>
      </c>
      <c r="V1778" s="17">
        <v>41905.95684027778</v>
      </c>
      <c r="W1778" s="18">
        <v>41905.95684027778</v>
      </c>
    </row>
    <row r="1779" spans="1:23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 s="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t="s">
        <v>8221</v>
      </c>
      <c r="T1779" s="16">
        <f t="shared" si="167"/>
        <v>42055.357094907406</v>
      </c>
      <c r="U1779" s="16">
        <f t="shared" si="166"/>
        <v>42025.357094907406</v>
      </c>
      <c r="V1779" s="17">
        <v>42025.357094907406</v>
      </c>
      <c r="W1779" s="18">
        <v>42025.357094907406</v>
      </c>
    </row>
    <row r="1780" spans="1:23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 s="9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t="s">
        <v>8221</v>
      </c>
      <c r="T1780" s="16">
        <f t="shared" si="167"/>
        <v>42090.821701388893</v>
      </c>
      <c r="U1780" s="16">
        <f t="shared" si="166"/>
        <v>42045.86336805555</v>
      </c>
      <c r="V1780" s="17">
        <v>42045.86336805555</v>
      </c>
      <c r="W1780" s="18">
        <v>42045.86336805555</v>
      </c>
    </row>
    <row r="1781" spans="1:23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 s="9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t="s">
        <v>8221</v>
      </c>
      <c r="T1781" s="16">
        <f t="shared" si="167"/>
        <v>42615.691898148143</v>
      </c>
      <c r="U1781" s="16">
        <f t="shared" si="166"/>
        <v>42585.691898148143</v>
      </c>
      <c r="V1781" s="17">
        <v>42585.691898148143</v>
      </c>
      <c r="W1781" s="18">
        <v>42585.691898148143</v>
      </c>
    </row>
    <row r="1782" spans="1:23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 s="9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t="s">
        <v>8221</v>
      </c>
      <c r="T1782" s="16">
        <f t="shared" si="167"/>
        <v>42553.600810185191</v>
      </c>
      <c r="U1782" s="16">
        <f t="shared" si="166"/>
        <v>42493.600810185191</v>
      </c>
      <c r="V1782" s="17">
        <v>42493.600810185191</v>
      </c>
      <c r="W1782" s="18">
        <v>42493.600810185191</v>
      </c>
    </row>
    <row r="1783" spans="1:23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 s="9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t="s">
        <v>8221</v>
      </c>
      <c r="T1783" s="16">
        <f t="shared" si="167"/>
        <v>42628.617418981477</v>
      </c>
      <c r="U1783" s="16">
        <f t="shared" si="166"/>
        <v>42597.617418981477</v>
      </c>
      <c r="V1783" s="17">
        <v>42597.617418981477</v>
      </c>
      <c r="W1783" s="18">
        <v>42597.617418981477</v>
      </c>
    </row>
    <row r="1784" spans="1:23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 s="9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t="s">
        <v>8221</v>
      </c>
      <c r="T1784" s="16">
        <f t="shared" si="167"/>
        <v>42421.575104166666</v>
      </c>
      <c r="U1784" s="16">
        <f t="shared" si="166"/>
        <v>42388.575104166666</v>
      </c>
      <c r="V1784" s="17">
        <v>42388.575104166666</v>
      </c>
      <c r="W1784" s="18">
        <v>42388.575104166666</v>
      </c>
    </row>
    <row r="1785" spans="1:23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 s="9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t="s">
        <v>8221</v>
      </c>
      <c r="T1785" s="16">
        <f t="shared" si="167"/>
        <v>42145.949976851851</v>
      </c>
      <c r="U1785" s="16">
        <f t="shared" si="166"/>
        <v>42115.949976851851</v>
      </c>
      <c r="V1785" s="17">
        <v>42115.949976851851</v>
      </c>
      <c r="W1785" s="18">
        <v>42115.949976851851</v>
      </c>
    </row>
    <row r="1786" spans="1:23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 s="9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t="s">
        <v>8221</v>
      </c>
      <c r="T1786" s="16">
        <f t="shared" si="167"/>
        <v>42035.142361111109</v>
      </c>
      <c r="U1786" s="16">
        <f t="shared" si="166"/>
        <v>42003.655555555553</v>
      </c>
      <c r="V1786" s="17">
        <v>42003.655555555553</v>
      </c>
      <c r="W1786" s="18">
        <v>42003.655555555553</v>
      </c>
    </row>
    <row r="1787" spans="1:23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 s="9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t="s">
        <v>8221</v>
      </c>
      <c r="T1787" s="16">
        <f t="shared" si="167"/>
        <v>41928</v>
      </c>
      <c r="U1787" s="16">
        <f t="shared" si="166"/>
        <v>41897.134895833333</v>
      </c>
      <c r="V1787" s="17">
        <v>41897.134895833333</v>
      </c>
      <c r="W1787" s="18">
        <v>41897.134895833333</v>
      </c>
    </row>
    <row r="1788" spans="1:23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 s="9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t="s">
        <v>8221</v>
      </c>
      <c r="T1788" s="16">
        <f t="shared" si="167"/>
        <v>41988.550659722227</v>
      </c>
      <c r="U1788" s="16">
        <f t="shared" si="166"/>
        <v>41958.550659722227</v>
      </c>
      <c r="V1788" s="17">
        <v>41958.550659722227</v>
      </c>
      <c r="W1788" s="18">
        <v>41958.550659722227</v>
      </c>
    </row>
    <row r="1789" spans="1:23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 s="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t="s">
        <v>8221</v>
      </c>
      <c r="T1789" s="16">
        <f t="shared" si="167"/>
        <v>42098.613854166666</v>
      </c>
      <c r="U1789" s="16">
        <f t="shared" si="166"/>
        <v>42068.65552083333</v>
      </c>
      <c r="V1789" s="17">
        <v>42068.65552083333</v>
      </c>
      <c r="W1789" s="18">
        <v>42068.65552083333</v>
      </c>
    </row>
    <row r="1790" spans="1:23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 s="9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t="s">
        <v>8221</v>
      </c>
      <c r="T1790" s="16">
        <f t="shared" si="167"/>
        <v>41943.94840277778</v>
      </c>
      <c r="U1790" s="16">
        <f t="shared" si="166"/>
        <v>41913.94840277778</v>
      </c>
      <c r="V1790" s="17">
        <v>41913.94840277778</v>
      </c>
      <c r="W1790" s="18">
        <v>41913.94840277778</v>
      </c>
    </row>
    <row r="1791" spans="1:23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 s="9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t="s">
        <v>8221</v>
      </c>
      <c r="T1791" s="16">
        <f t="shared" si="167"/>
        <v>42016.250034722223</v>
      </c>
      <c r="U1791" s="16">
        <f t="shared" si="166"/>
        <v>41956.250034722223</v>
      </c>
      <c r="V1791" s="17">
        <v>41956.250034722223</v>
      </c>
      <c r="W1791" s="18">
        <v>41956.250034722223</v>
      </c>
    </row>
    <row r="1792" spans="1:23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 s="9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t="s">
        <v>8221</v>
      </c>
      <c r="T1792" s="16">
        <f t="shared" si="167"/>
        <v>42040.674513888895</v>
      </c>
      <c r="U1792" s="16">
        <f t="shared" si="166"/>
        <v>42010.674513888895</v>
      </c>
      <c r="V1792" s="17">
        <v>42010.674513888895</v>
      </c>
      <c r="W1792" s="18">
        <v>42010.674513888895</v>
      </c>
    </row>
    <row r="1793" spans="1:23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 s="9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t="s">
        <v>8221</v>
      </c>
      <c r="T1793" s="16">
        <f t="shared" si="167"/>
        <v>42033.740335648152</v>
      </c>
      <c r="U1793" s="16">
        <f t="shared" si="166"/>
        <v>41973.740335648152</v>
      </c>
      <c r="V1793" s="17">
        <v>41973.740335648152</v>
      </c>
      <c r="W1793" s="18">
        <v>41973.740335648152</v>
      </c>
    </row>
    <row r="1794" spans="1:23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 s="9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t="s">
        <v>8221</v>
      </c>
      <c r="T1794" s="16">
        <f t="shared" si="167"/>
        <v>42226.290972222225</v>
      </c>
      <c r="U1794" s="16">
        <f t="shared" si="166"/>
        <v>42189.031041666662</v>
      </c>
      <c r="V1794" s="17">
        <v>42189.031041666662</v>
      </c>
      <c r="W1794" s="18">
        <v>42189.031041666662</v>
      </c>
    </row>
    <row r="1795" spans="1:23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</f>
        <v>1.3333333333333334E-2</v>
      </c>
      <c r="P1795" s="9">
        <f t="shared" ref="P1795:P1858" si="169">IF(ISERROR(E1795/L1795),0,(E1795/L1795))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t="s">
        <v>8221</v>
      </c>
      <c r="T1795" s="16">
        <f t="shared" si="167"/>
        <v>41970.933333333334</v>
      </c>
      <c r="U1795" s="16">
        <f t="shared" ref="U1795:U1858" si="172">(((J1795/60)/60)/24)+DATE(1970,1,1)</f>
        <v>41940.89166666667</v>
      </c>
      <c r="V1795" s="17">
        <v>41940.89166666667</v>
      </c>
      <c r="W1795" s="18">
        <v>41940.89166666667</v>
      </c>
    </row>
    <row r="1796" spans="1:23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9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t="s">
        <v>8221</v>
      </c>
      <c r="T1796" s="16">
        <f t="shared" ref="T1796:T1859" si="173">(((I1796/60)/60)/24)+DATE(1970,1,1)</f>
        <v>42046.551180555558</v>
      </c>
      <c r="U1796" s="16">
        <f t="shared" si="172"/>
        <v>42011.551180555558</v>
      </c>
      <c r="V1796" s="17">
        <v>42011.551180555558</v>
      </c>
      <c r="W1796" s="18">
        <v>42011.551180555558</v>
      </c>
    </row>
    <row r="1797" spans="1:23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9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t="s">
        <v>8221</v>
      </c>
      <c r="T1797" s="16">
        <f t="shared" si="173"/>
        <v>42657.666666666672</v>
      </c>
      <c r="U1797" s="16">
        <f t="shared" si="172"/>
        <v>42628.288668981477</v>
      </c>
      <c r="V1797" s="17">
        <v>42628.288668981477</v>
      </c>
      <c r="W1797" s="18">
        <v>42628.288668981477</v>
      </c>
    </row>
    <row r="1798" spans="1:23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9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t="s">
        <v>8221</v>
      </c>
      <c r="T1798" s="16">
        <f t="shared" si="173"/>
        <v>42575.439421296294</v>
      </c>
      <c r="U1798" s="16">
        <f t="shared" si="172"/>
        <v>42515.439421296294</v>
      </c>
      <c r="V1798" s="17">
        <v>42515.439421296294</v>
      </c>
      <c r="W1798" s="18">
        <v>42515.439421296294</v>
      </c>
    </row>
    <row r="1799" spans="1:23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t="s">
        <v>8221</v>
      </c>
      <c r="T1799" s="16">
        <f t="shared" si="173"/>
        <v>42719.56931712963</v>
      </c>
      <c r="U1799" s="16">
        <f t="shared" si="172"/>
        <v>42689.56931712963</v>
      </c>
      <c r="V1799" s="17">
        <v>42689.56931712963</v>
      </c>
      <c r="W1799" s="18">
        <v>42689.56931712963</v>
      </c>
    </row>
    <row r="1800" spans="1:23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9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t="s">
        <v>8221</v>
      </c>
      <c r="T1800" s="16">
        <f t="shared" si="173"/>
        <v>42404.32677083333</v>
      </c>
      <c r="U1800" s="16">
        <f t="shared" si="172"/>
        <v>42344.32677083333</v>
      </c>
      <c r="V1800" s="17">
        <v>42344.32677083333</v>
      </c>
      <c r="W1800" s="18">
        <v>42344.32677083333</v>
      </c>
    </row>
    <row r="1801" spans="1:23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9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t="s">
        <v>8221</v>
      </c>
      <c r="T1801" s="16">
        <f t="shared" si="173"/>
        <v>41954.884351851855</v>
      </c>
      <c r="U1801" s="16">
        <f t="shared" si="172"/>
        <v>41934.842685185184</v>
      </c>
      <c r="V1801" s="17">
        <v>41934.842685185184</v>
      </c>
      <c r="W1801" s="18">
        <v>41934.842685185184</v>
      </c>
    </row>
    <row r="1802" spans="1:23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9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t="s">
        <v>8221</v>
      </c>
      <c r="T1802" s="16">
        <f t="shared" si="173"/>
        <v>42653.606134259258</v>
      </c>
      <c r="U1802" s="16">
        <f t="shared" si="172"/>
        <v>42623.606134259258</v>
      </c>
      <c r="V1802" s="17">
        <v>42623.606134259258</v>
      </c>
      <c r="W1802" s="18">
        <v>42623.606134259258</v>
      </c>
    </row>
    <row r="1803" spans="1:23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9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t="s">
        <v>8221</v>
      </c>
      <c r="T1803" s="16">
        <f t="shared" si="173"/>
        <v>42353.506944444445</v>
      </c>
      <c r="U1803" s="16">
        <f t="shared" si="172"/>
        <v>42321.660509259258</v>
      </c>
      <c r="V1803" s="17">
        <v>42321.660509259258</v>
      </c>
      <c r="W1803" s="18">
        <v>42321.660509259258</v>
      </c>
    </row>
    <row r="1804" spans="1:23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9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t="s">
        <v>8221</v>
      </c>
      <c r="T1804" s="16">
        <f t="shared" si="173"/>
        <v>42182.915972222225</v>
      </c>
      <c r="U1804" s="16">
        <f t="shared" si="172"/>
        <v>42159.47256944445</v>
      </c>
      <c r="V1804" s="17">
        <v>42159.47256944445</v>
      </c>
      <c r="W1804" s="18">
        <v>42159.47256944445</v>
      </c>
    </row>
    <row r="1805" spans="1:23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9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t="s">
        <v>8221</v>
      </c>
      <c r="T1805" s="16">
        <f t="shared" si="173"/>
        <v>42049.071550925932</v>
      </c>
      <c r="U1805" s="16">
        <f t="shared" si="172"/>
        <v>42018.071550925932</v>
      </c>
      <c r="V1805" s="17">
        <v>42018.071550925932</v>
      </c>
      <c r="W1805" s="18">
        <v>42018.071550925932</v>
      </c>
    </row>
    <row r="1806" spans="1:23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9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t="s">
        <v>8221</v>
      </c>
      <c r="T1806" s="16">
        <f t="shared" si="173"/>
        <v>42322.719953703709</v>
      </c>
      <c r="U1806" s="16">
        <f t="shared" si="172"/>
        <v>42282.678287037037</v>
      </c>
      <c r="V1806" s="17">
        <v>42282.678287037037</v>
      </c>
      <c r="W1806" s="18">
        <v>42282.678287037037</v>
      </c>
    </row>
    <row r="1807" spans="1:23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9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t="s">
        <v>8221</v>
      </c>
      <c r="T1807" s="16">
        <f t="shared" si="173"/>
        <v>42279.75</v>
      </c>
      <c r="U1807" s="16">
        <f t="shared" si="172"/>
        <v>42247.803912037038</v>
      </c>
      <c r="V1807" s="17">
        <v>42247.803912037038</v>
      </c>
      <c r="W1807" s="18">
        <v>42247.803912037038</v>
      </c>
    </row>
    <row r="1808" spans="1:23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9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t="s">
        <v>8221</v>
      </c>
      <c r="T1808" s="16">
        <f t="shared" si="173"/>
        <v>41912.638298611113</v>
      </c>
      <c r="U1808" s="16">
        <f t="shared" si="172"/>
        <v>41877.638298611113</v>
      </c>
      <c r="V1808" s="17">
        <v>41877.638298611113</v>
      </c>
      <c r="W1808" s="18">
        <v>41877.638298611113</v>
      </c>
    </row>
    <row r="1809" spans="1:23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t="s">
        <v>8221</v>
      </c>
      <c r="T1809" s="16">
        <f t="shared" si="173"/>
        <v>41910.068437499998</v>
      </c>
      <c r="U1809" s="16">
        <f t="shared" si="172"/>
        <v>41880.068437499998</v>
      </c>
      <c r="V1809" s="17">
        <v>41880.068437499998</v>
      </c>
      <c r="W1809" s="18">
        <v>41880.068437499998</v>
      </c>
    </row>
    <row r="1810" spans="1:23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9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t="s">
        <v>8221</v>
      </c>
      <c r="T1810" s="16">
        <f t="shared" si="173"/>
        <v>42777.680902777778</v>
      </c>
      <c r="U1810" s="16">
        <f t="shared" si="172"/>
        <v>42742.680902777778</v>
      </c>
      <c r="V1810" s="17">
        <v>42742.680902777778</v>
      </c>
      <c r="W1810" s="18">
        <v>42742.680902777778</v>
      </c>
    </row>
    <row r="1811" spans="1:23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 s="9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t="s">
        <v>8221</v>
      </c>
      <c r="T1811" s="16">
        <f t="shared" si="173"/>
        <v>42064.907858796301</v>
      </c>
      <c r="U1811" s="16">
        <f t="shared" si="172"/>
        <v>42029.907858796301</v>
      </c>
      <c r="V1811" s="17">
        <v>42029.907858796301</v>
      </c>
      <c r="W1811" s="18">
        <v>42029.907858796301</v>
      </c>
    </row>
    <row r="1812" spans="1:23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 s="9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t="s">
        <v>8221</v>
      </c>
      <c r="T1812" s="16">
        <f t="shared" si="173"/>
        <v>41872.91002314815</v>
      </c>
      <c r="U1812" s="16">
        <f t="shared" si="172"/>
        <v>41860.91002314815</v>
      </c>
      <c r="V1812" s="17">
        <v>41860.91002314815</v>
      </c>
      <c r="W1812" s="18">
        <v>41860.91002314815</v>
      </c>
    </row>
    <row r="1813" spans="1:23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 s="9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t="s">
        <v>8221</v>
      </c>
      <c r="T1813" s="16">
        <f t="shared" si="173"/>
        <v>41936.166666666664</v>
      </c>
      <c r="U1813" s="16">
        <f t="shared" si="172"/>
        <v>41876.433680555558</v>
      </c>
      <c r="V1813" s="17">
        <v>41876.433680555558</v>
      </c>
      <c r="W1813" s="18">
        <v>41876.433680555558</v>
      </c>
    </row>
    <row r="1814" spans="1:23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 s="9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t="s">
        <v>8221</v>
      </c>
      <c r="T1814" s="16">
        <f t="shared" si="173"/>
        <v>42554.318703703699</v>
      </c>
      <c r="U1814" s="16">
        <f t="shared" si="172"/>
        <v>42524.318703703699</v>
      </c>
      <c r="V1814" s="17">
        <v>42524.318703703699</v>
      </c>
      <c r="W1814" s="18">
        <v>42524.318703703699</v>
      </c>
    </row>
    <row r="1815" spans="1:23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9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t="s">
        <v>8221</v>
      </c>
      <c r="T1815" s="16">
        <f t="shared" si="173"/>
        <v>41859.889027777775</v>
      </c>
      <c r="U1815" s="16">
        <f t="shared" si="172"/>
        <v>41829.889027777775</v>
      </c>
      <c r="V1815" s="17">
        <v>41829.889027777775</v>
      </c>
      <c r="W1815" s="18">
        <v>41829.889027777775</v>
      </c>
    </row>
    <row r="1816" spans="1:23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 s="9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t="s">
        <v>8221</v>
      </c>
      <c r="T1816" s="16">
        <f t="shared" si="173"/>
        <v>42063.314074074078</v>
      </c>
      <c r="U1816" s="16">
        <f t="shared" si="172"/>
        <v>42033.314074074078</v>
      </c>
      <c r="V1816" s="17">
        <v>42033.314074074078</v>
      </c>
      <c r="W1816" s="18">
        <v>42033.314074074078</v>
      </c>
    </row>
    <row r="1817" spans="1:23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9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t="s">
        <v>8221</v>
      </c>
      <c r="T1817" s="16">
        <f t="shared" si="173"/>
        <v>42186.906678240746</v>
      </c>
      <c r="U1817" s="16">
        <f t="shared" si="172"/>
        <v>42172.906678240746</v>
      </c>
      <c r="V1817" s="17">
        <v>42172.906678240746</v>
      </c>
      <c r="W1817" s="18">
        <v>42172.906678240746</v>
      </c>
    </row>
    <row r="1818" spans="1:23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 s="9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t="s">
        <v>8221</v>
      </c>
      <c r="T1818" s="16">
        <f t="shared" si="173"/>
        <v>42576.791666666672</v>
      </c>
      <c r="U1818" s="16">
        <f t="shared" si="172"/>
        <v>42548.876192129625</v>
      </c>
      <c r="V1818" s="17">
        <v>42548.876192129625</v>
      </c>
      <c r="W1818" s="18">
        <v>42548.876192129625</v>
      </c>
    </row>
    <row r="1819" spans="1:23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 s="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t="s">
        <v>8221</v>
      </c>
      <c r="T1819" s="16">
        <f t="shared" si="173"/>
        <v>42765.290972222225</v>
      </c>
      <c r="U1819" s="16">
        <f t="shared" si="172"/>
        <v>42705.662118055552</v>
      </c>
      <c r="V1819" s="17">
        <v>42705.662118055552</v>
      </c>
      <c r="W1819" s="18">
        <v>42705.662118055552</v>
      </c>
    </row>
    <row r="1820" spans="1:23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9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t="s">
        <v>8221</v>
      </c>
      <c r="T1820" s="16">
        <f t="shared" si="173"/>
        <v>42097.192708333328</v>
      </c>
      <c r="U1820" s="16">
        <f t="shared" si="172"/>
        <v>42067.234375</v>
      </c>
      <c r="V1820" s="17">
        <v>42067.234375</v>
      </c>
      <c r="W1820" s="18">
        <v>42067.234375</v>
      </c>
    </row>
    <row r="1821" spans="1:23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 s="9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t="s">
        <v>8221</v>
      </c>
      <c r="T1821" s="16">
        <f t="shared" si="173"/>
        <v>41850.752268518518</v>
      </c>
      <c r="U1821" s="16">
        <f t="shared" si="172"/>
        <v>41820.752268518518</v>
      </c>
      <c r="V1821" s="17">
        <v>41820.752268518518</v>
      </c>
      <c r="W1821" s="18">
        <v>41820.752268518518</v>
      </c>
    </row>
    <row r="1822" spans="1:23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 s="9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t="s">
        <v>8221</v>
      </c>
      <c r="T1822" s="16">
        <f t="shared" si="173"/>
        <v>42095.042708333334</v>
      </c>
      <c r="U1822" s="16">
        <f t="shared" si="172"/>
        <v>42065.084375000006</v>
      </c>
      <c r="V1822" s="17">
        <v>42065.084375000006</v>
      </c>
      <c r="W1822" s="18">
        <v>42065.084375000006</v>
      </c>
    </row>
    <row r="1823" spans="1:23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 s="9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t="s">
        <v>8219</v>
      </c>
      <c r="T1823" s="16">
        <f t="shared" si="173"/>
        <v>40971.319062499999</v>
      </c>
      <c r="U1823" s="16">
        <f t="shared" si="172"/>
        <v>40926.319062499999</v>
      </c>
      <c r="V1823" s="17">
        <v>40926.319062499999</v>
      </c>
      <c r="W1823" s="18">
        <v>40926.319062499999</v>
      </c>
    </row>
    <row r="1824" spans="1:23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9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t="s">
        <v>8219</v>
      </c>
      <c r="T1824" s="16">
        <f t="shared" si="173"/>
        <v>41670.792361111111</v>
      </c>
      <c r="U1824" s="16">
        <f t="shared" si="172"/>
        <v>41634.797013888885</v>
      </c>
      <c r="V1824" s="17">
        <v>41634.797013888885</v>
      </c>
      <c r="W1824" s="18">
        <v>41634.797013888885</v>
      </c>
    </row>
    <row r="1825" spans="1:23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 s="9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t="s">
        <v>8219</v>
      </c>
      <c r="T1825" s="16">
        <f t="shared" si="173"/>
        <v>41206.684907407405</v>
      </c>
      <c r="U1825" s="16">
        <f t="shared" si="172"/>
        <v>41176.684907407405</v>
      </c>
      <c r="V1825" s="17">
        <v>41176.684907407405</v>
      </c>
      <c r="W1825" s="18">
        <v>41176.684907407405</v>
      </c>
    </row>
    <row r="1826" spans="1:23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 s="9">
        <f t="shared" si="169"/>
        <v>75.05</v>
      </c>
      <c r="Q1826" t="str">
        <f t="shared" si="170"/>
        <v>music</v>
      </c>
      <c r="R1826" t="str">
        <f t="shared" si="171"/>
        <v>rock</v>
      </c>
      <c r="S1826" t="s">
        <v>8219</v>
      </c>
      <c r="T1826" s="16">
        <f t="shared" si="173"/>
        <v>41647.088888888888</v>
      </c>
      <c r="U1826" s="16">
        <f t="shared" si="172"/>
        <v>41626.916284722225</v>
      </c>
      <c r="V1826" s="17">
        <v>41626.916284722225</v>
      </c>
      <c r="W1826" s="18">
        <v>41626.916284722225</v>
      </c>
    </row>
    <row r="1827" spans="1:23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 s="9">
        <f t="shared" si="169"/>
        <v>42.02</v>
      </c>
      <c r="Q1827" t="str">
        <f t="shared" si="170"/>
        <v>music</v>
      </c>
      <c r="R1827" t="str">
        <f t="shared" si="171"/>
        <v>rock</v>
      </c>
      <c r="S1827" t="s">
        <v>8219</v>
      </c>
      <c r="T1827" s="16">
        <f t="shared" si="173"/>
        <v>41466.83452546296</v>
      </c>
      <c r="U1827" s="16">
        <f t="shared" si="172"/>
        <v>41443.83452546296</v>
      </c>
      <c r="V1827" s="17">
        <v>41443.83452546296</v>
      </c>
      <c r="W1827" s="18">
        <v>41443.83452546296</v>
      </c>
    </row>
    <row r="1828" spans="1:23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9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t="s">
        <v>8219</v>
      </c>
      <c r="T1828" s="16">
        <f t="shared" si="173"/>
        <v>41687.923807870371</v>
      </c>
      <c r="U1828" s="16">
        <f t="shared" si="172"/>
        <v>41657.923807870371</v>
      </c>
      <c r="V1828" s="17">
        <v>41657.923807870371</v>
      </c>
      <c r="W1828" s="18">
        <v>41657.923807870371</v>
      </c>
    </row>
    <row r="1829" spans="1:23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 s="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t="s">
        <v>8219</v>
      </c>
      <c r="T1829" s="16">
        <f t="shared" si="173"/>
        <v>40605.325937499998</v>
      </c>
      <c r="U1829" s="16">
        <f t="shared" si="172"/>
        <v>40555.325937499998</v>
      </c>
      <c r="V1829" s="17">
        <v>40555.325937499998</v>
      </c>
      <c r="W1829" s="18">
        <v>40555.325937499998</v>
      </c>
    </row>
    <row r="1830" spans="1:23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 s="9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t="s">
        <v>8219</v>
      </c>
      <c r="T1830" s="16">
        <f t="shared" si="173"/>
        <v>41768.916666666664</v>
      </c>
      <c r="U1830" s="16">
        <f t="shared" si="172"/>
        <v>41736.899652777778</v>
      </c>
      <c r="V1830" s="17">
        <v>41736.899652777778</v>
      </c>
      <c r="W1830" s="18">
        <v>41736.899652777778</v>
      </c>
    </row>
    <row r="1831" spans="1:23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 s="9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t="s">
        <v>8219</v>
      </c>
      <c r="T1831" s="16">
        <f t="shared" si="173"/>
        <v>40564.916666666664</v>
      </c>
      <c r="U1831" s="16">
        <f t="shared" si="172"/>
        <v>40516.087627314817</v>
      </c>
      <c r="V1831" s="17">
        <v>40516.087627314817</v>
      </c>
      <c r="W1831" s="18">
        <v>40516.087627314817</v>
      </c>
    </row>
    <row r="1832" spans="1:23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 s="9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t="s">
        <v>8219</v>
      </c>
      <c r="T1832" s="16">
        <f t="shared" si="173"/>
        <v>41694.684108796297</v>
      </c>
      <c r="U1832" s="16">
        <f t="shared" si="172"/>
        <v>41664.684108796297</v>
      </c>
      <c r="V1832" s="17">
        <v>41664.684108796297</v>
      </c>
      <c r="W1832" s="18">
        <v>41664.684108796297</v>
      </c>
    </row>
    <row r="1833" spans="1:23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9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t="s">
        <v>8219</v>
      </c>
      <c r="T1833" s="16">
        <f t="shared" si="173"/>
        <v>41041.996099537035</v>
      </c>
      <c r="U1833" s="16">
        <f t="shared" si="172"/>
        <v>41026.996099537035</v>
      </c>
      <c r="V1833" s="17">
        <v>41026.996099537035</v>
      </c>
      <c r="W1833" s="18">
        <v>41026.996099537035</v>
      </c>
    </row>
    <row r="1834" spans="1:23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 s="9">
        <f t="shared" si="169"/>
        <v>25</v>
      </c>
      <c r="Q1834" t="str">
        <f t="shared" si="170"/>
        <v>music</v>
      </c>
      <c r="R1834" t="str">
        <f t="shared" si="171"/>
        <v>rock</v>
      </c>
      <c r="S1834" t="s">
        <v>8219</v>
      </c>
      <c r="T1834" s="16">
        <f t="shared" si="173"/>
        <v>40606.539664351854</v>
      </c>
      <c r="U1834" s="16">
        <f t="shared" si="172"/>
        <v>40576.539664351854</v>
      </c>
      <c r="V1834" s="17">
        <v>40576.539664351854</v>
      </c>
      <c r="W1834" s="18">
        <v>40576.539664351854</v>
      </c>
    </row>
    <row r="1835" spans="1:23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 s="9">
        <f t="shared" si="169"/>
        <v>42</v>
      </c>
      <c r="Q1835" t="str">
        <f t="shared" si="170"/>
        <v>music</v>
      </c>
      <c r="R1835" t="str">
        <f t="shared" si="171"/>
        <v>rock</v>
      </c>
      <c r="S1835" t="s">
        <v>8219</v>
      </c>
      <c r="T1835" s="16">
        <f t="shared" si="173"/>
        <v>41335.332638888889</v>
      </c>
      <c r="U1835" s="16">
        <f t="shared" si="172"/>
        <v>41303.044016203705</v>
      </c>
      <c r="V1835" s="17">
        <v>41303.044016203705</v>
      </c>
      <c r="W1835" s="18">
        <v>41303.044016203705</v>
      </c>
    </row>
    <row r="1836" spans="1:23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 s="9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t="s">
        <v>8219</v>
      </c>
      <c r="T1836" s="16">
        <f t="shared" si="173"/>
        <v>42028.964062500003</v>
      </c>
      <c r="U1836" s="16">
        <f t="shared" si="172"/>
        <v>41988.964062500003</v>
      </c>
      <c r="V1836" s="17">
        <v>41988.964062500003</v>
      </c>
      <c r="W1836" s="18">
        <v>41988.964062500003</v>
      </c>
    </row>
    <row r="1837" spans="1:23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9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t="s">
        <v>8219</v>
      </c>
      <c r="T1837" s="16">
        <f t="shared" si="173"/>
        <v>42460.660543981481</v>
      </c>
      <c r="U1837" s="16">
        <f t="shared" si="172"/>
        <v>42430.702210648145</v>
      </c>
      <c r="V1837" s="17">
        <v>42430.702210648145</v>
      </c>
      <c r="W1837" s="18">
        <v>42430.702210648145</v>
      </c>
    </row>
    <row r="1838" spans="1:23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 s="9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t="s">
        <v>8219</v>
      </c>
      <c r="T1838" s="16">
        <f t="shared" si="173"/>
        <v>41322.809363425928</v>
      </c>
      <c r="U1838" s="16">
        <f t="shared" si="172"/>
        <v>41305.809363425928</v>
      </c>
      <c r="V1838" s="17">
        <v>41305.809363425928</v>
      </c>
      <c r="W1838" s="18">
        <v>41305.809363425928</v>
      </c>
    </row>
    <row r="1839" spans="1:23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 s="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t="s">
        <v>8219</v>
      </c>
      <c r="T1839" s="16">
        <f t="shared" si="173"/>
        <v>40986.006192129629</v>
      </c>
      <c r="U1839" s="16">
        <f t="shared" si="172"/>
        <v>40926.047858796301</v>
      </c>
      <c r="V1839" s="17">
        <v>40926.047858796301</v>
      </c>
      <c r="W1839" s="18">
        <v>40926.047858796301</v>
      </c>
    </row>
    <row r="1840" spans="1:23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 s="9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t="s">
        <v>8219</v>
      </c>
      <c r="T1840" s="16">
        <f t="shared" si="173"/>
        <v>40817.125</v>
      </c>
      <c r="U1840" s="16">
        <f t="shared" si="172"/>
        <v>40788.786539351851</v>
      </c>
      <c r="V1840" s="17">
        <v>40788.786539351851</v>
      </c>
      <c r="W1840" s="18">
        <v>40788.786539351851</v>
      </c>
    </row>
    <row r="1841" spans="1:23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 s="9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t="s">
        <v>8219</v>
      </c>
      <c r="T1841" s="16">
        <f t="shared" si="173"/>
        <v>42644.722013888888</v>
      </c>
      <c r="U1841" s="16">
        <f t="shared" si="172"/>
        <v>42614.722013888888</v>
      </c>
      <c r="V1841" s="17">
        <v>42614.722013888888</v>
      </c>
      <c r="W1841" s="18">
        <v>42614.722013888888</v>
      </c>
    </row>
    <row r="1842" spans="1:23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 s="9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t="s">
        <v>8219</v>
      </c>
      <c r="T1842" s="16">
        <f t="shared" si="173"/>
        <v>41401.207638888889</v>
      </c>
      <c r="U1842" s="16">
        <f t="shared" si="172"/>
        <v>41382.096180555556</v>
      </c>
      <c r="V1842" s="17">
        <v>41382.096180555556</v>
      </c>
      <c r="W1842" s="18">
        <v>41382.096180555556</v>
      </c>
    </row>
    <row r="1843" spans="1:23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 s="9">
        <f t="shared" si="169"/>
        <v>50.875</v>
      </c>
      <c r="Q1843" t="str">
        <f t="shared" si="170"/>
        <v>music</v>
      </c>
      <c r="R1843" t="str">
        <f t="shared" si="171"/>
        <v>rock</v>
      </c>
      <c r="S1843" t="s">
        <v>8219</v>
      </c>
      <c r="T1843" s="16">
        <f t="shared" si="173"/>
        <v>41779.207638888889</v>
      </c>
      <c r="U1843" s="16">
        <f t="shared" si="172"/>
        <v>41745.84542824074</v>
      </c>
      <c r="V1843" s="17">
        <v>41745.84542824074</v>
      </c>
      <c r="W1843" s="18">
        <v>41745.84542824074</v>
      </c>
    </row>
    <row r="1844" spans="1:23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 s="9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t="s">
        <v>8219</v>
      </c>
      <c r="T1844" s="16">
        <f t="shared" si="173"/>
        <v>42065.249305555553</v>
      </c>
      <c r="U1844" s="16">
        <f t="shared" si="172"/>
        <v>42031.631724537037</v>
      </c>
      <c r="V1844" s="17">
        <v>42031.631724537037</v>
      </c>
      <c r="W1844" s="18">
        <v>42031.631724537037</v>
      </c>
    </row>
    <row r="1845" spans="1:23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 s="9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t="s">
        <v>8219</v>
      </c>
      <c r="T1845" s="16">
        <f t="shared" si="173"/>
        <v>40594.994837962964</v>
      </c>
      <c r="U1845" s="16">
        <f t="shared" si="172"/>
        <v>40564.994837962964</v>
      </c>
      <c r="V1845" s="17">
        <v>40564.994837962964</v>
      </c>
      <c r="W1845" s="18">
        <v>40564.994837962964</v>
      </c>
    </row>
    <row r="1846" spans="1:23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 s="9">
        <f t="shared" si="169"/>
        <v>76.05</v>
      </c>
      <c r="Q1846" t="str">
        <f t="shared" si="170"/>
        <v>music</v>
      </c>
      <c r="R1846" t="str">
        <f t="shared" si="171"/>
        <v>rock</v>
      </c>
      <c r="S1846" t="s">
        <v>8219</v>
      </c>
      <c r="T1846" s="16">
        <f t="shared" si="173"/>
        <v>40705.125</v>
      </c>
      <c r="U1846" s="16">
        <f t="shared" si="172"/>
        <v>40666.973541666666</v>
      </c>
      <c r="V1846" s="17">
        <v>40666.973541666666</v>
      </c>
      <c r="W1846" s="18">
        <v>40666.973541666666</v>
      </c>
    </row>
    <row r="1847" spans="1:23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9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t="s">
        <v>8219</v>
      </c>
      <c r="T1847" s="16">
        <f t="shared" si="173"/>
        <v>42538.204861111109</v>
      </c>
      <c r="U1847" s="16">
        <f t="shared" si="172"/>
        <v>42523.333310185189</v>
      </c>
      <c r="V1847" s="17">
        <v>42523.333310185189</v>
      </c>
      <c r="W1847" s="18">
        <v>42523.333310185189</v>
      </c>
    </row>
    <row r="1848" spans="1:23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 s="9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t="s">
        <v>8219</v>
      </c>
      <c r="T1848" s="16">
        <f t="shared" si="173"/>
        <v>41258.650196759263</v>
      </c>
      <c r="U1848" s="16">
        <f t="shared" si="172"/>
        <v>41228.650196759263</v>
      </c>
      <c r="V1848" s="17">
        <v>41228.650196759263</v>
      </c>
      <c r="W1848" s="18">
        <v>41228.650196759263</v>
      </c>
    </row>
    <row r="1849" spans="1:23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 s="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t="s">
        <v>8219</v>
      </c>
      <c r="T1849" s="16">
        <f t="shared" si="173"/>
        <v>42115.236481481479</v>
      </c>
      <c r="U1849" s="16">
        <f t="shared" si="172"/>
        <v>42094.236481481479</v>
      </c>
      <c r="V1849" s="17">
        <v>42094.236481481479</v>
      </c>
      <c r="W1849" s="18">
        <v>42094.236481481479</v>
      </c>
    </row>
    <row r="1850" spans="1:23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 s="9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t="s">
        <v>8219</v>
      </c>
      <c r="T1850" s="16">
        <f t="shared" si="173"/>
        <v>40755.290972222225</v>
      </c>
      <c r="U1850" s="16">
        <f t="shared" si="172"/>
        <v>40691.788055555553</v>
      </c>
      <c r="V1850" s="17">
        <v>40691.788055555553</v>
      </c>
      <c r="W1850" s="18">
        <v>40691.788055555553</v>
      </c>
    </row>
    <row r="1851" spans="1:23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 s="9">
        <f t="shared" si="169"/>
        <v>37.625</v>
      </c>
      <c r="Q1851" t="str">
        <f t="shared" si="170"/>
        <v>music</v>
      </c>
      <c r="R1851" t="str">
        <f t="shared" si="171"/>
        <v>rock</v>
      </c>
      <c r="S1851" t="s">
        <v>8219</v>
      </c>
      <c r="T1851" s="16">
        <f t="shared" si="173"/>
        <v>41199.845590277779</v>
      </c>
      <c r="U1851" s="16">
        <f t="shared" si="172"/>
        <v>41169.845590277779</v>
      </c>
      <c r="V1851" s="17">
        <v>41169.845590277779</v>
      </c>
      <c r="W1851" s="18">
        <v>41169.845590277779</v>
      </c>
    </row>
    <row r="1852" spans="1:23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 s="9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t="s">
        <v>8219</v>
      </c>
      <c r="T1852" s="16">
        <f t="shared" si="173"/>
        <v>41830.959490740745</v>
      </c>
      <c r="U1852" s="16">
        <f t="shared" si="172"/>
        <v>41800.959490740745</v>
      </c>
      <c r="V1852" s="17">
        <v>41800.959490740745</v>
      </c>
      <c r="W1852" s="18">
        <v>41800.959490740745</v>
      </c>
    </row>
    <row r="1853" spans="1:23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 s="9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t="s">
        <v>8219</v>
      </c>
      <c r="T1853" s="16">
        <f t="shared" si="173"/>
        <v>41848.041666666664</v>
      </c>
      <c r="U1853" s="16">
        <f t="shared" si="172"/>
        <v>41827.906689814816</v>
      </c>
      <c r="V1853" s="17">
        <v>41827.906689814816</v>
      </c>
      <c r="W1853" s="18">
        <v>41827.906689814816</v>
      </c>
    </row>
    <row r="1854" spans="1:23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 s="9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t="s">
        <v>8219</v>
      </c>
      <c r="T1854" s="16">
        <f t="shared" si="173"/>
        <v>42119</v>
      </c>
      <c r="U1854" s="16">
        <f t="shared" si="172"/>
        <v>42081.77143518519</v>
      </c>
      <c r="V1854" s="17">
        <v>42081.77143518519</v>
      </c>
      <c r="W1854" s="18">
        <v>42081.77143518519</v>
      </c>
    </row>
    <row r="1855" spans="1:23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 s="9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t="s">
        <v>8219</v>
      </c>
      <c r="T1855" s="16">
        <f t="shared" si="173"/>
        <v>41227.102048611108</v>
      </c>
      <c r="U1855" s="16">
        <f t="shared" si="172"/>
        <v>41177.060381944444</v>
      </c>
      <c r="V1855" s="17">
        <v>41177.060381944444</v>
      </c>
      <c r="W1855" s="18">
        <v>41177.060381944444</v>
      </c>
    </row>
    <row r="1856" spans="1:23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 s="9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t="s">
        <v>8219</v>
      </c>
      <c r="T1856" s="16">
        <f t="shared" si="173"/>
        <v>41418.021261574075</v>
      </c>
      <c r="U1856" s="16">
        <f t="shared" si="172"/>
        <v>41388.021261574075</v>
      </c>
      <c r="V1856" s="17">
        <v>41388.021261574075</v>
      </c>
      <c r="W1856" s="18">
        <v>41388.021261574075</v>
      </c>
    </row>
    <row r="1857" spans="1:23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 s="9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t="s">
        <v>8219</v>
      </c>
      <c r="T1857" s="16">
        <f t="shared" si="173"/>
        <v>41645.538657407407</v>
      </c>
      <c r="U1857" s="16">
        <f t="shared" si="172"/>
        <v>41600.538657407407</v>
      </c>
      <c r="V1857" s="17">
        <v>41600.538657407407</v>
      </c>
      <c r="W1857" s="18">
        <v>41600.538657407407</v>
      </c>
    </row>
    <row r="1858" spans="1:23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 s="9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t="s">
        <v>8219</v>
      </c>
      <c r="T1858" s="16">
        <f t="shared" si="173"/>
        <v>41838.854999999996</v>
      </c>
      <c r="U1858" s="16">
        <f t="shared" si="172"/>
        <v>41817.854999999996</v>
      </c>
      <c r="V1858" s="17">
        <v>41817.854999999996</v>
      </c>
      <c r="W1858" s="18">
        <v>41817.854999999996</v>
      </c>
    </row>
    <row r="1859" spans="1:23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</f>
        <v>1</v>
      </c>
      <c r="P1859" s="9">
        <f t="shared" ref="P1859:P1922" si="175">IF(ISERROR(E1859/L1859),0,(E1859/L1859))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t="s">
        <v>8219</v>
      </c>
      <c r="T1859" s="16">
        <f t="shared" si="173"/>
        <v>41894.76866898148</v>
      </c>
      <c r="U1859" s="16">
        <f t="shared" ref="U1859:U1922" si="178">(((J1859/60)/60)/24)+DATE(1970,1,1)</f>
        <v>41864.76866898148</v>
      </c>
      <c r="V1859" s="17">
        <v>41864.76866898148</v>
      </c>
      <c r="W1859" s="18">
        <v>41864.76866898148</v>
      </c>
    </row>
    <row r="1860" spans="1:23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9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t="s">
        <v>8219</v>
      </c>
      <c r="T1860" s="16">
        <f t="shared" ref="T1860:T1923" si="179">(((I1860/60)/60)/24)+DATE(1970,1,1)</f>
        <v>40893.242141203707</v>
      </c>
      <c r="U1860" s="16">
        <f t="shared" si="178"/>
        <v>40833.200474537036</v>
      </c>
      <c r="V1860" s="17">
        <v>40833.200474537036</v>
      </c>
      <c r="W1860" s="18">
        <v>40833.200474537036</v>
      </c>
    </row>
    <row r="1861" spans="1:23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9">
        <f t="shared" si="175"/>
        <v>70.625</v>
      </c>
      <c r="Q1861" t="str">
        <f t="shared" si="176"/>
        <v>music</v>
      </c>
      <c r="R1861" t="str">
        <f t="shared" si="177"/>
        <v>rock</v>
      </c>
      <c r="S1861" t="s">
        <v>8219</v>
      </c>
      <c r="T1861" s="16">
        <f t="shared" si="179"/>
        <v>40808.770011574074</v>
      </c>
      <c r="U1861" s="16">
        <f t="shared" si="178"/>
        <v>40778.770011574074</v>
      </c>
      <c r="V1861" s="17">
        <v>40778.770011574074</v>
      </c>
      <c r="W1861" s="18">
        <v>40778.770011574074</v>
      </c>
    </row>
    <row r="1862" spans="1:23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9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t="s">
        <v>8219</v>
      </c>
      <c r="T1862" s="16">
        <f t="shared" si="179"/>
        <v>41676.709305555552</v>
      </c>
      <c r="U1862" s="16">
        <f t="shared" si="178"/>
        <v>41655.709305555552</v>
      </c>
      <c r="V1862" s="17">
        <v>41655.709305555552</v>
      </c>
      <c r="W1862" s="18">
        <v>41655.709305555552</v>
      </c>
    </row>
    <row r="1863" spans="1:23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9">
        <f t="shared" si="175"/>
        <v>0</v>
      </c>
      <c r="Q1863" t="str">
        <f t="shared" si="176"/>
        <v>games</v>
      </c>
      <c r="R1863" t="str">
        <f t="shared" si="177"/>
        <v>mobile games</v>
      </c>
      <c r="S1863" t="s">
        <v>8221</v>
      </c>
      <c r="T1863" s="16">
        <f t="shared" si="179"/>
        <v>42030.300243055557</v>
      </c>
      <c r="U1863" s="16">
        <f t="shared" si="178"/>
        <v>42000.300243055557</v>
      </c>
      <c r="V1863" s="17">
        <v>42000.300243055557</v>
      </c>
      <c r="W1863" s="18">
        <v>42000.300243055557</v>
      </c>
    </row>
    <row r="1864" spans="1:23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9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t="s">
        <v>8221</v>
      </c>
      <c r="T1864" s="16">
        <f t="shared" si="179"/>
        <v>42802.3125</v>
      </c>
      <c r="U1864" s="16">
        <f t="shared" si="178"/>
        <v>42755.492754629624</v>
      </c>
      <c r="V1864" s="17">
        <v>42755.492754629624</v>
      </c>
      <c r="W1864" s="18">
        <v>42755.492754629624</v>
      </c>
    </row>
    <row r="1865" spans="1:23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9">
        <f t="shared" si="175"/>
        <v>5</v>
      </c>
      <c r="Q1865" t="str">
        <f t="shared" si="176"/>
        <v>games</v>
      </c>
      <c r="R1865" t="str">
        <f t="shared" si="177"/>
        <v>mobile games</v>
      </c>
      <c r="S1865" t="s">
        <v>8221</v>
      </c>
      <c r="T1865" s="16">
        <f t="shared" si="179"/>
        <v>41802.797280092593</v>
      </c>
      <c r="U1865" s="16">
        <f t="shared" si="178"/>
        <v>41772.797280092593</v>
      </c>
      <c r="V1865" s="17">
        <v>41772.797280092593</v>
      </c>
      <c r="W1865" s="18">
        <v>41772.797280092593</v>
      </c>
    </row>
    <row r="1866" spans="1:23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9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t="s">
        <v>8221</v>
      </c>
      <c r="T1866" s="16">
        <f t="shared" si="179"/>
        <v>41763.716435185182</v>
      </c>
      <c r="U1866" s="16">
        <f t="shared" si="178"/>
        <v>41733.716435185182</v>
      </c>
      <c r="V1866" s="17">
        <v>41733.716435185182</v>
      </c>
      <c r="W1866" s="18">
        <v>41733.716435185182</v>
      </c>
    </row>
    <row r="1867" spans="1:23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9">
        <f t="shared" si="175"/>
        <v>2</v>
      </c>
      <c r="Q1867" t="str">
        <f t="shared" si="176"/>
        <v>games</v>
      </c>
      <c r="R1867" t="str">
        <f t="shared" si="177"/>
        <v>mobile games</v>
      </c>
      <c r="S1867" t="s">
        <v>8221</v>
      </c>
      <c r="T1867" s="16">
        <f t="shared" si="179"/>
        <v>42680.409108796302</v>
      </c>
      <c r="U1867" s="16">
        <f t="shared" si="178"/>
        <v>42645.367442129631</v>
      </c>
      <c r="V1867" s="17">
        <v>42645.367442129631</v>
      </c>
      <c r="W1867" s="18">
        <v>42645.367442129631</v>
      </c>
    </row>
    <row r="1868" spans="1:23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9">
        <f t="shared" si="175"/>
        <v>62.5</v>
      </c>
      <c r="Q1868" t="str">
        <f t="shared" si="176"/>
        <v>games</v>
      </c>
      <c r="R1868" t="str">
        <f t="shared" si="177"/>
        <v>mobile games</v>
      </c>
      <c r="S1868" t="s">
        <v>8221</v>
      </c>
      <c r="T1868" s="16">
        <f t="shared" si="179"/>
        <v>42795.166666666672</v>
      </c>
      <c r="U1868" s="16">
        <f t="shared" si="178"/>
        <v>42742.246493055558</v>
      </c>
      <c r="V1868" s="17">
        <v>42742.246493055558</v>
      </c>
      <c r="W1868" s="18">
        <v>42742.246493055558</v>
      </c>
    </row>
    <row r="1869" spans="1:23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9">
        <f t="shared" si="175"/>
        <v>10</v>
      </c>
      <c r="Q1869" t="str">
        <f t="shared" si="176"/>
        <v>games</v>
      </c>
      <c r="R1869" t="str">
        <f t="shared" si="177"/>
        <v>mobile games</v>
      </c>
      <c r="S1869" t="s">
        <v>8221</v>
      </c>
      <c r="T1869" s="16">
        <f t="shared" si="179"/>
        <v>42679.924907407403</v>
      </c>
      <c r="U1869" s="16">
        <f t="shared" si="178"/>
        <v>42649.924907407403</v>
      </c>
      <c r="V1869" s="17">
        <v>42649.924907407403</v>
      </c>
      <c r="W1869" s="18">
        <v>42649.924907407403</v>
      </c>
    </row>
    <row r="1870" spans="1:23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9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t="s">
        <v>8221</v>
      </c>
      <c r="T1870" s="16">
        <f t="shared" si="179"/>
        <v>42353.332638888889</v>
      </c>
      <c r="U1870" s="16">
        <f t="shared" si="178"/>
        <v>42328.779224537036</v>
      </c>
      <c r="V1870" s="17">
        <v>42328.779224537036</v>
      </c>
      <c r="W1870" s="18">
        <v>42328.779224537036</v>
      </c>
    </row>
    <row r="1871" spans="1:23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9">
        <f t="shared" si="175"/>
        <v>0</v>
      </c>
      <c r="Q1871" t="str">
        <f t="shared" si="176"/>
        <v>games</v>
      </c>
      <c r="R1871" t="str">
        <f t="shared" si="177"/>
        <v>mobile games</v>
      </c>
      <c r="S1871" t="s">
        <v>8221</v>
      </c>
      <c r="T1871" s="16">
        <f t="shared" si="179"/>
        <v>42739.002881944441</v>
      </c>
      <c r="U1871" s="16">
        <f t="shared" si="178"/>
        <v>42709.002881944441</v>
      </c>
      <c r="V1871" s="17">
        <v>42709.002881944441</v>
      </c>
      <c r="W1871" s="18">
        <v>42709.002881944441</v>
      </c>
    </row>
    <row r="1872" spans="1:23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9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t="s">
        <v>8221</v>
      </c>
      <c r="T1872" s="16">
        <f t="shared" si="179"/>
        <v>42400.178472222222</v>
      </c>
      <c r="U1872" s="16">
        <f t="shared" si="178"/>
        <v>42371.355729166666</v>
      </c>
      <c r="V1872" s="17">
        <v>42371.355729166666</v>
      </c>
      <c r="W1872" s="18">
        <v>42371.355729166666</v>
      </c>
    </row>
    <row r="1873" spans="1:23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9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t="s">
        <v>8221</v>
      </c>
      <c r="T1873" s="16">
        <f t="shared" si="179"/>
        <v>41963.825243055559</v>
      </c>
      <c r="U1873" s="16">
        <f t="shared" si="178"/>
        <v>41923.783576388887</v>
      </c>
      <c r="V1873" s="17">
        <v>41923.783576388887</v>
      </c>
      <c r="W1873" s="18">
        <v>41923.783576388887</v>
      </c>
    </row>
    <row r="1874" spans="1:23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9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t="s">
        <v>8221</v>
      </c>
      <c r="T1874" s="16">
        <f t="shared" si="179"/>
        <v>42185.129652777774</v>
      </c>
      <c r="U1874" s="16">
        <f t="shared" si="178"/>
        <v>42155.129652777774</v>
      </c>
      <c r="V1874" s="17">
        <v>42155.129652777774</v>
      </c>
      <c r="W1874" s="18">
        <v>42155.129652777774</v>
      </c>
    </row>
    <row r="1875" spans="1:23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 s="9">
        <f t="shared" si="175"/>
        <v>18</v>
      </c>
      <c r="Q1875" t="str">
        <f t="shared" si="176"/>
        <v>games</v>
      </c>
      <c r="R1875" t="str">
        <f t="shared" si="177"/>
        <v>mobile games</v>
      </c>
      <c r="S1875" t="s">
        <v>8221</v>
      </c>
      <c r="T1875" s="16">
        <f t="shared" si="179"/>
        <v>42193.697916666672</v>
      </c>
      <c r="U1875" s="16">
        <f t="shared" si="178"/>
        <v>42164.615856481483</v>
      </c>
      <c r="V1875" s="17">
        <v>42164.615856481483</v>
      </c>
      <c r="W1875" s="18">
        <v>42164.615856481483</v>
      </c>
    </row>
    <row r="1876" spans="1:23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 s="9">
        <f t="shared" si="175"/>
        <v>13</v>
      </c>
      <c r="Q1876" t="str">
        <f t="shared" si="176"/>
        <v>games</v>
      </c>
      <c r="R1876" t="str">
        <f t="shared" si="177"/>
        <v>mobile games</v>
      </c>
      <c r="S1876" t="s">
        <v>8221</v>
      </c>
      <c r="T1876" s="16">
        <f t="shared" si="179"/>
        <v>42549.969131944439</v>
      </c>
      <c r="U1876" s="16">
        <f t="shared" si="178"/>
        <v>42529.969131944439</v>
      </c>
      <c r="V1876" s="17">
        <v>42529.969131944439</v>
      </c>
      <c r="W1876" s="18">
        <v>42529.969131944439</v>
      </c>
    </row>
    <row r="1877" spans="1:23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 s="9">
        <f t="shared" si="175"/>
        <v>17</v>
      </c>
      <c r="Q1877" t="str">
        <f t="shared" si="176"/>
        <v>games</v>
      </c>
      <c r="R1877" t="str">
        <f t="shared" si="177"/>
        <v>mobile games</v>
      </c>
      <c r="S1877" t="s">
        <v>8221</v>
      </c>
      <c r="T1877" s="16">
        <f t="shared" si="179"/>
        <v>42588.899398148147</v>
      </c>
      <c r="U1877" s="16">
        <f t="shared" si="178"/>
        <v>42528.899398148147</v>
      </c>
      <c r="V1877" s="17">
        <v>42528.899398148147</v>
      </c>
      <c r="W1877" s="18">
        <v>42528.899398148147</v>
      </c>
    </row>
    <row r="1878" spans="1:23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9">
        <f t="shared" si="175"/>
        <v>0</v>
      </c>
      <c r="Q1878" t="str">
        <f t="shared" si="176"/>
        <v>games</v>
      </c>
      <c r="R1878" t="str">
        <f t="shared" si="177"/>
        <v>mobile games</v>
      </c>
      <c r="S1878" t="s">
        <v>8221</v>
      </c>
      <c r="T1878" s="16">
        <f t="shared" si="179"/>
        <v>41806.284780092588</v>
      </c>
      <c r="U1878" s="16">
        <f t="shared" si="178"/>
        <v>41776.284780092588</v>
      </c>
      <c r="V1878" s="17">
        <v>41776.284780092588</v>
      </c>
      <c r="W1878" s="18">
        <v>41776.284780092588</v>
      </c>
    </row>
    <row r="1879" spans="1:23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9">
        <f t="shared" si="175"/>
        <v>0</v>
      </c>
      <c r="Q1879" t="str">
        <f t="shared" si="176"/>
        <v>games</v>
      </c>
      <c r="R1879" t="str">
        <f t="shared" si="177"/>
        <v>mobile games</v>
      </c>
      <c r="S1879" t="s">
        <v>8221</v>
      </c>
      <c r="T1879" s="16">
        <f t="shared" si="179"/>
        <v>42064.029224537036</v>
      </c>
      <c r="U1879" s="16">
        <f t="shared" si="178"/>
        <v>42035.029224537036</v>
      </c>
      <c r="V1879" s="17">
        <v>42035.029224537036</v>
      </c>
      <c r="W1879" s="18">
        <v>42035.029224537036</v>
      </c>
    </row>
    <row r="1880" spans="1:23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9">
        <f t="shared" si="175"/>
        <v>0</v>
      </c>
      <c r="Q1880" t="str">
        <f t="shared" si="176"/>
        <v>games</v>
      </c>
      <c r="R1880" t="str">
        <f t="shared" si="177"/>
        <v>mobile games</v>
      </c>
      <c r="S1880" t="s">
        <v>8221</v>
      </c>
      <c r="T1880" s="16">
        <f t="shared" si="179"/>
        <v>41803.008738425924</v>
      </c>
      <c r="U1880" s="16">
        <f t="shared" si="178"/>
        <v>41773.008738425924</v>
      </c>
      <c r="V1880" s="17">
        <v>41773.008738425924</v>
      </c>
      <c r="W1880" s="18">
        <v>41773.008738425924</v>
      </c>
    </row>
    <row r="1881" spans="1:23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 s="9">
        <f t="shared" si="175"/>
        <v>3</v>
      </c>
      <c r="Q1881" t="str">
        <f t="shared" si="176"/>
        <v>games</v>
      </c>
      <c r="R1881" t="str">
        <f t="shared" si="177"/>
        <v>mobile games</v>
      </c>
      <c r="S1881" t="s">
        <v>8221</v>
      </c>
      <c r="T1881" s="16">
        <f t="shared" si="179"/>
        <v>42443.607974537037</v>
      </c>
      <c r="U1881" s="16">
        <f t="shared" si="178"/>
        <v>42413.649641203709</v>
      </c>
      <c r="V1881" s="17">
        <v>42413.649641203709</v>
      </c>
      <c r="W1881" s="18">
        <v>42413.649641203709</v>
      </c>
    </row>
    <row r="1882" spans="1:23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 s="9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t="s">
        <v>8221</v>
      </c>
      <c r="T1882" s="16">
        <f t="shared" si="179"/>
        <v>42459.525231481486</v>
      </c>
      <c r="U1882" s="16">
        <f t="shared" si="178"/>
        <v>42430.566898148143</v>
      </c>
      <c r="V1882" s="17">
        <v>42430.566898148143</v>
      </c>
      <c r="W1882" s="18">
        <v>42430.566898148143</v>
      </c>
    </row>
    <row r="1883" spans="1:23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 s="9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t="s">
        <v>8219</v>
      </c>
      <c r="T1883" s="16">
        <f t="shared" si="179"/>
        <v>42073.110983796301</v>
      </c>
      <c r="U1883" s="16">
        <f t="shared" si="178"/>
        <v>42043.152650462958</v>
      </c>
      <c r="V1883" s="17">
        <v>42043.152650462958</v>
      </c>
      <c r="W1883" s="18">
        <v>42043.152650462958</v>
      </c>
    </row>
    <row r="1884" spans="1:23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 s="9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t="s">
        <v>8219</v>
      </c>
      <c r="T1884" s="16">
        <f t="shared" si="179"/>
        <v>41100.991666666669</v>
      </c>
      <c r="U1884" s="16">
        <f t="shared" si="178"/>
        <v>41067.949212962965</v>
      </c>
      <c r="V1884" s="17">
        <v>41067.949212962965</v>
      </c>
      <c r="W1884" s="18">
        <v>41067.949212962965</v>
      </c>
    </row>
    <row r="1885" spans="1:23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 s="9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t="s">
        <v>8219</v>
      </c>
      <c r="T1885" s="16">
        <f t="shared" si="179"/>
        <v>41007.906342592592</v>
      </c>
      <c r="U1885" s="16">
        <f t="shared" si="178"/>
        <v>40977.948009259257</v>
      </c>
      <c r="V1885" s="17">
        <v>40977.948009259257</v>
      </c>
      <c r="W1885" s="18">
        <v>40977.948009259257</v>
      </c>
    </row>
    <row r="1886" spans="1:23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 s="9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t="s">
        <v>8219</v>
      </c>
      <c r="T1886" s="16">
        <f t="shared" si="179"/>
        <v>41240.5</v>
      </c>
      <c r="U1886" s="16">
        <f t="shared" si="178"/>
        <v>41205.198321759257</v>
      </c>
      <c r="V1886" s="17">
        <v>41205.198321759257</v>
      </c>
      <c r="W1886" s="18">
        <v>41205.198321759257</v>
      </c>
    </row>
    <row r="1887" spans="1:23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 s="9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t="s">
        <v>8219</v>
      </c>
      <c r="T1887" s="16">
        <f t="shared" si="179"/>
        <v>41131.916666666664</v>
      </c>
      <c r="U1887" s="16">
        <f t="shared" si="178"/>
        <v>41099.093865740739</v>
      </c>
      <c r="V1887" s="17">
        <v>41099.093865740739</v>
      </c>
      <c r="W1887" s="18">
        <v>41099.093865740739</v>
      </c>
    </row>
    <row r="1888" spans="1:23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 s="9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t="s">
        <v>8219</v>
      </c>
      <c r="T1888" s="16">
        <f t="shared" si="179"/>
        <v>41955.94835648148</v>
      </c>
      <c r="U1888" s="16">
        <f t="shared" si="178"/>
        <v>41925.906689814816</v>
      </c>
      <c r="V1888" s="17">
        <v>41925.906689814816</v>
      </c>
      <c r="W1888" s="18">
        <v>41925.906689814816</v>
      </c>
    </row>
    <row r="1889" spans="1:23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 s="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t="s">
        <v>8219</v>
      </c>
      <c r="T1889" s="16">
        <f t="shared" si="179"/>
        <v>42341.895833333328</v>
      </c>
      <c r="U1889" s="16">
        <f t="shared" si="178"/>
        <v>42323.800138888888</v>
      </c>
      <c r="V1889" s="17">
        <v>42323.800138888888</v>
      </c>
      <c r="W1889" s="18">
        <v>42323.800138888888</v>
      </c>
    </row>
    <row r="1890" spans="1:23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 s="9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t="s">
        <v>8219</v>
      </c>
      <c r="T1890" s="16">
        <f t="shared" si="179"/>
        <v>40330.207638888889</v>
      </c>
      <c r="U1890" s="16">
        <f t="shared" si="178"/>
        <v>40299.239953703705</v>
      </c>
      <c r="V1890" s="17">
        <v>40299.239953703705</v>
      </c>
      <c r="W1890" s="18">
        <v>40299.239953703705</v>
      </c>
    </row>
    <row r="1891" spans="1:23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 s="9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t="s">
        <v>8219</v>
      </c>
      <c r="T1891" s="16">
        <f t="shared" si="179"/>
        <v>41344.751689814817</v>
      </c>
      <c r="U1891" s="16">
        <f t="shared" si="178"/>
        <v>41299.793356481481</v>
      </c>
      <c r="V1891" s="17">
        <v>41299.793356481481</v>
      </c>
      <c r="W1891" s="18">
        <v>41299.793356481481</v>
      </c>
    </row>
    <row r="1892" spans="1:23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 s="9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t="s">
        <v>8219</v>
      </c>
      <c r="T1892" s="16">
        <f t="shared" si="179"/>
        <v>41258.786203703705</v>
      </c>
      <c r="U1892" s="16">
        <f t="shared" si="178"/>
        <v>41228.786203703705</v>
      </c>
      <c r="V1892" s="17">
        <v>41228.786203703705</v>
      </c>
      <c r="W1892" s="18">
        <v>41228.786203703705</v>
      </c>
    </row>
    <row r="1893" spans="1:23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 s="9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t="s">
        <v>8219</v>
      </c>
      <c r="T1893" s="16">
        <f t="shared" si="179"/>
        <v>40381.25</v>
      </c>
      <c r="U1893" s="16">
        <f t="shared" si="178"/>
        <v>40335.798078703701</v>
      </c>
      <c r="V1893" s="17">
        <v>40335.798078703701</v>
      </c>
      <c r="W1893" s="18">
        <v>40335.798078703701</v>
      </c>
    </row>
    <row r="1894" spans="1:23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 s="9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t="s">
        <v>8219</v>
      </c>
      <c r="T1894" s="16">
        <f t="shared" si="179"/>
        <v>40701.637511574074</v>
      </c>
      <c r="U1894" s="16">
        <f t="shared" si="178"/>
        <v>40671.637511574074</v>
      </c>
      <c r="V1894" s="17">
        <v>40671.637511574074</v>
      </c>
      <c r="W1894" s="18">
        <v>40671.637511574074</v>
      </c>
    </row>
    <row r="1895" spans="1:23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9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t="s">
        <v>8219</v>
      </c>
      <c r="T1895" s="16">
        <f t="shared" si="179"/>
        <v>40649.165972222225</v>
      </c>
      <c r="U1895" s="16">
        <f t="shared" si="178"/>
        <v>40632.94195601852</v>
      </c>
      <c r="V1895" s="17">
        <v>40632.94195601852</v>
      </c>
      <c r="W1895" s="18">
        <v>40632.94195601852</v>
      </c>
    </row>
    <row r="1896" spans="1:23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 s="9">
        <f t="shared" si="175"/>
        <v>57.25</v>
      </c>
      <c r="Q1896" t="str">
        <f t="shared" si="176"/>
        <v>music</v>
      </c>
      <c r="R1896" t="str">
        <f t="shared" si="177"/>
        <v>indie rock</v>
      </c>
      <c r="S1896" t="s">
        <v>8219</v>
      </c>
      <c r="T1896" s="16">
        <f t="shared" si="179"/>
        <v>40951.904895833337</v>
      </c>
      <c r="U1896" s="16">
        <f t="shared" si="178"/>
        <v>40920.904895833337</v>
      </c>
      <c r="V1896" s="17">
        <v>40920.904895833337</v>
      </c>
      <c r="W1896" s="18">
        <v>40920.904895833337</v>
      </c>
    </row>
    <row r="1897" spans="1:23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 s="9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t="s">
        <v>8219</v>
      </c>
      <c r="T1897" s="16">
        <f t="shared" si="179"/>
        <v>42297.746782407412</v>
      </c>
      <c r="U1897" s="16">
        <f t="shared" si="178"/>
        <v>42267.746782407412</v>
      </c>
      <c r="V1897" s="17">
        <v>42267.746782407412</v>
      </c>
      <c r="W1897" s="18">
        <v>42267.746782407412</v>
      </c>
    </row>
    <row r="1898" spans="1:23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 s="9">
        <f t="shared" si="175"/>
        <v>43</v>
      </c>
      <c r="Q1898" t="str">
        <f t="shared" si="176"/>
        <v>music</v>
      </c>
      <c r="R1898" t="str">
        <f t="shared" si="177"/>
        <v>indie rock</v>
      </c>
      <c r="S1898" t="s">
        <v>8219</v>
      </c>
      <c r="T1898" s="16">
        <f t="shared" si="179"/>
        <v>41011.710243055553</v>
      </c>
      <c r="U1898" s="16">
        <f t="shared" si="178"/>
        <v>40981.710243055553</v>
      </c>
      <c r="V1898" s="17">
        <v>40981.710243055553</v>
      </c>
      <c r="W1898" s="18">
        <v>40981.710243055553</v>
      </c>
    </row>
    <row r="1899" spans="1:23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 s="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t="s">
        <v>8219</v>
      </c>
      <c r="T1899" s="16">
        <f t="shared" si="179"/>
        <v>41702.875</v>
      </c>
      <c r="U1899" s="16">
        <f t="shared" si="178"/>
        <v>41680.583402777782</v>
      </c>
      <c r="V1899" s="17">
        <v>41680.583402777782</v>
      </c>
      <c r="W1899" s="18">
        <v>41680.583402777782</v>
      </c>
    </row>
    <row r="1900" spans="1:23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 s="9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t="s">
        <v>8219</v>
      </c>
      <c r="T1900" s="16">
        <f t="shared" si="179"/>
        <v>42401.75</v>
      </c>
      <c r="U1900" s="16">
        <f t="shared" si="178"/>
        <v>42366.192974537036</v>
      </c>
      <c r="V1900" s="17">
        <v>42366.192974537036</v>
      </c>
      <c r="W1900" s="18">
        <v>42366.192974537036</v>
      </c>
    </row>
    <row r="1901" spans="1:23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 s="9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t="s">
        <v>8219</v>
      </c>
      <c r="T1901" s="16">
        <f t="shared" si="179"/>
        <v>42088.90006944444</v>
      </c>
      <c r="U1901" s="16">
        <f t="shared" si="178"/>
        <v>42058.941736111112</v>
      </c>
      <c r="V1901" s="17">
        <v>42058.941736111112</v>
      </c>
      <c r="W1901" s="18">
        <v>42058.941736111112</v>
      </c>
    </row>
    <row r="1902" spans="1:23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 s="9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t="s">
        <v>8219</v>
      </c>
      <c r="T1902" s="16">
        <f t="shared" si="179"/>
        <v>41188.415972222225</v>
      </c>
      <c r="U1902" s="16">
        <f t="shared" si="178"/>
        <v>41160.871886574074</v>
      </c>
      <c r="V1902" s="17">
        <v>41160.871886574074</v>
      </c>
      <c r="W1902" s="18">
        <v>41160.871886574074</v>
      </c>
    </row>
    <row r="1903" spans="1:23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 s="9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t="s">
        <v>8221</v>
      </c>
      <c r="T1903" s="16">
        <f t="shared" si="179"/>
        <v>42146.541666666672</v>
      </c>
      <c r="U1903" s="16">
        <f t="shared" si="178"/>
        <v>42116.54315972222</v>
      </c>
      <c r="V1903" s="17">
        <v>42116.54315972222</v>
      </c>
      <c r="W1903" s="18">
        <v>42116.54315972222</v>
      </c>
    </row>
    <row r="1904" spans="1:23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 s="9">
        <f t="shared" si="175"/>
        <v>4</v>
      </c>
      <c r="Q1904" t="str">
        <f t="shared" si="176"/>
        <v>technology</v>
      </c>
      <c r="R1904" t="str">
        <f t="shared" si="177"/>
        <v>gadgets</v>
      </c>
      <c r="S1904" t="s">
        <v>8221</v>
      </c>
      <c r="T1904" s="16">
        <f t="shared" si="179"/>
        <v>42067.789895833332</v>
      </c>
      <c r="U1904" s="16">
        <f t="shared" si="178"/>
        <v>42037.789895833332</v>
      </c>
      <c r="V1904" s="17">
        <v>42037.789895833332</v>
      </c>
      <c r="W1904" s="18">
        <v>42037.789895833332</v>
      </c>
    </row>
    <row r="1905" spans="1:23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 s="9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t="s">
        <v>8221</v>
      </c>
      <c r="T1905" s="16">
        <f t="shared" si="179"/>
        <v>42762.770729166667</v>
      </c>
      <c r="U1905" s="16">
        <f t="shared" si="178"/>
        <v>42702.770729166667</v>
      </c>
      <c r="V1905" s="17">
        <v>42702.770729166667</v>
      </c>
      <c r="W1905" s="18">
        <v>42702.770729166667</v>
      </c>
    </row>
    <row r="1906" spans="1:23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 s="9">
        <f t="shared" si="175"/>
        <v>25</v>
      </c>
      <c r="Q1906" t="str">
        <f t="shared" si="176"/>
        <v>technology</v>
      </c>
      <c r="R1906" t="str">
        <f t="shared" si="177"/>
        <v>gadgets</v>
      </c>
      <c r="S1906" t="s">
        <v>8221</v>
      </c>
      <c r="T1906" s="16">
        <f t="shared" si="179"/>
        <v>42371.685428240744</v>
      </c>
      <c r="U1906" s="16">
        <f t="shared" si="178"/>
        <v>42326.685428240744</v>
      </c>
      <c r="V1906" s="17">
        <v>42326.685428240744</v>
      </c>
      <c r="W1906" s="18">
        <v>42326.685428240744</v>
      </c>
    </row>
    <row r="1907" spans="1:23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 s="9">
        <f t="shared" si="175"/>
        <v>10.5</v>
      </c>
      <c r="Q1907" t="str">
        <f t="shared" si="176"/>
        <v>technology</v>
      </c>
      <c r="R1907" t="str">
        <f t="shared" si="177"/>
        <v>gadgets</v>
      </c>
      <c r="S1907" t="s">
        <v>8221</v>
      </c>
      <c r="T1907" s="16">
        <f t="shared" si="179"/>
        <v>41889.925856481481</v>
      </c>
      <c r="U1907" s="16">
        <f t="shared" si="178"/>
        <v>41859.925856481481</v>
      </c>
      <c r="V1907" s="17">
        <v>41859.925856481481</v>
      </c>
      <c r="W1907" s="18">
        <v>41859.925856481481</v>
      </c>
    </row>
    <row r="1908" spans="1:23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 s="9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t="s">
        <v>8221</v>
      </c>
      <c r="T1908" s="16">
        <f t="shared" si="179"/>
        <v>42544.671099537038</v>
      </c>
      <c r="U1908" s="16">
        <f t="shared" si="178"/>
        <v>42514.671099537038</v>
      </c>
      <c r="V1908" s="17">
        <v>42514.671099537038</v>
      </c>
      <c r="W1908" s="18">
        <v>42514.671099537038</v>
      </c>
    </row>
    <row r="1909" spans="1:23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 s="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t="s">
        <v>8221</v>
      </c>
      <c r="T1909" s="16">
        <f t="shared" si="179"/>
        <v>41782.587094907409</v>
      </c>
      <c r="U1909" s="16">
        <f t="shared" si="178"/>
        <v>41767.587094907409</v>
      </c>
      <c r="V1909" s="17">
        <v>41767.587094907409</v>
      </c>
      <c r="W1909" s="18">
        <v>41767.587094907409</v>
      </c>
    </row>
    <row r="1910" spans="1:23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 s="9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t="s">
        <v>8221</v>
      </c>
      <c r="T1910" s="16">
        <f t="shared" si="179"/>
        <v>42733.917824074073</v>
      </c>
      <c r="U1910" s="16">
        <f t="shared" si="178"/>
        <v>42703.917824074073</v>
      </c>
      <c r="V1910" s="17">
        <v>42703.917824074073</v>
      </c>
      <c r="W1910" s="18">
        <v>42703.917824074073</v>
      </c>
    </row>
    <row r="1911" spans="1:23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 s="9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t="s">
        <v>8221</v>
      </c>
      <c r="T1911" s="16">
        <f t="shared" si="179"/>
        <v>41935.429155092592</v>
      </c>
      <c r="U1911" s="16">
        <f t="shared" si="178"/>
        <v>41905.429155092592</v>
      </c>
      <c r="V1911" s="17">
        <v>41905.429155092592</v>
      </c>
      <c r="W1911" s="18">
        <v>41905.429155092592</v>
      </c>
    </row>
    <row r="1912" spans="1:23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 s="9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t="s">
        <v>8221</v>
      </c>
      <c r="T1912" s="16">
        <f t="shared" si="179"/>
        <v>42308.947916666672</v>
      </c>
      <c r="U1912" s="16">
        <f t="shared" si="178"/>
        <v>42264.963159722218</v>
      </c>
      <c r="V1912" s="17">
        <v>42264.963159722218</v>
      </c>
      <c r="W1912" s="18">
        <v>42264.963159722218</v>
      </c>
    </row>
    <row r="1913" spans="1:23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 s="9">
        <f t="shared" si="175"/>
        <v>10</v>
      </c>
      <c r="Q1913" t="str">
        <f t="shared" si="176"/>
        <v>technology</v>
      </c>
      <c r="R1913" t="str">
        <f t="shared" si="177"/>
        <v>gadgets</v>
      </c>
      <c r="S1913" t="s">
        <v>8221</v>
      </c>
      <c r="T1913" s="16">
        <f t="shared" si="179"/>
        <v>41860.033958333333</v>
      </c>
      <c r="U1913" s="16">
        <f t="shared" si="178"/>
        <v>41830.033958333333</v>
      </c>
      <c r="V1913" s="17">
        <v>41830.033958333333</v>
      </c>
      <c r="W1913" s="18">
        <v>41830.033958333333</v>
      </c>
    </row>
    <row r="1914" spans="1:23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 s="9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t="s">
        <v>8221</v>
      </c>
      <c r="T1914" s="16">
        <f t="shared" si="179"/>
        <v>42159.226388888885</v>
      </c>
      <c r="U1914" s="16">
        <f t="shared" si="178"/>
        <v>42129.226388888885</v>
      </c>
      <c r="V1914" s="17">
        <v>42129.226388888885</v>
      </c>
      <c r="W1914" s="18">
        <v>42129.226388888885</v>
      </c>
    </row>
    <row r="1915" spans="1:23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 s="9">
        <f t="shared" si="175"/>
        <v>24.5</v>
      </c>
      <c r="Q1915" t="str">
        <f t="shared" si="176"/>
        <v>technology</v>
      </c>
      <c r="R1915" t="str">
        <f t="shared" si="177"/>
        <v>gadgets</v>
      </c>
      <c r="S1915" t="s">
        <v>8221</v>
      </c>
      <c r="T1915" s="16">
        <f t="shared" si="179"/>
        <v>41920.511319444442</v>
      </c>
      <c r="U1915" s="16">
        <f t="shared" si="178"/>
        <v>41890.511319444442</v>
      </c>
      <c r="V1915" s="17">
        <v>41890.511319444442</v>
      </c>
      <c r="W1915" s="18">
        <v>41890.511319444442</v>
      </c>
    </row>
    <row r="1916" spans="1:23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 s="9">
        <f t="shared" si="175"/>
        <v>30</v>
      </c>
      <c r="Q1916" t="str">
        <f t="shared" si="176"/>
        <v>technology</v>
      </c>
      <c r="R1916" t="str">
        <f t="shared" si="177"/>
        <v>gadgets</v>
      </c>
      <c r="S1916" t="s">
        <v>8221</v>
      </c>
      <c r="T1916" s="16">
        <f t="shared" si="179"/>
        <v>41944.165972222225</v>
      </c>
      <c r="U1916" s="16">
        <f t="shared" si="178"/>
        <v>41929.174456018518</v>
      </c>
      <c r="V1916" s="17">
        <v>41929.174456018518</v>
      </c>
      <c r="W1916" s="18">
        <v>41929.174456018518</v>
      </c>
    </row>
    <row r="1917" spans="1:23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 s="9">
        <f t="shared" si="175"/>
        <v>2</v>
      </c>
      <c r="Q1917" t="str">
        <f t="shared" si="176"/>
        <v>technology</v>
      </c>
      <c r="R1917" t="str">
        <f t="shared" si="177"/>
        <v>gadgets</v>
      </c>
      <c r="S1917" t="s">
        <v>8221</v>
      </c>
      <c r="T1917" s="16">
        <f t="shared" si="179"/>
        <v>41884.04886574074</v>
      </c>
      <c r="U1917" s="16">
        <f t="shared" si="178"/>
        <v>41864.04886574074</v>
      </c>
      <c r="V1917" s="17">
        <v>41864.04886574074</v>
      </c>
      <c r="W1917" s="18">
        <v>41864.04886574074</v>
      </c>
    </row>
    <row r="1918" spans="1:23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 s="9">
        <f t="shared" si="175"/>
        <v>17</v>
      </c>
      <c r="Q1918" t="str">
        <f t="shared" si="176"/>
        <v>technology</v>
      </c>
      <c r="R1918" t="str">
        <f t="shared" si="177"/>
        <v>gadgets</v>
      </c>
      <c r="S1918" t="s">
        <v>8221</v>
      </c>
      <c r="T1918" s="16">
        <f t="shared" si="179"/>
        <v>42681.758969907409</v>
      </c>
      <c r="U1918" s="16">
        <f t="shared" si="178"/>
        <v>42656.717303240745</v>
      </c>
      <c r="V1918" s="17">
        <v>42656.717303240745</v>
      </c>
      <c r="W1918" s="18">
        <v>42656.717303240745</v>
      </c>
    </row>
    <row r="1919" spans="1:23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 s="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t="s">
        <v>8221</v>
      </c>
      <c r="T1919" s="16">
        <f t="shared" si="179"/>
        <v>42776.270057870366</v>
      </c>
      <c r="U1919" s="16">
        <f t="shared" si="178"/>
        <v>42746.270057870366</v>
      </c>
      <c r="V1919" s="17">
        <v>42746.270057870366</v>
      </c>
      <c r="W1919" s="18">
        <v>42746.270057870366</v>
      </c>
    </row>
    <row r="1920" spans="1:23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 s="9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t="s">
        <v>8221</v>
      </c>
      <c r="T1920" s="16">
        <f t="shared" si="179"/>
        <v>41863.789942129632</v>
      </c>
      <c r="U1920" s="16">
        <f t="shared" si="178"/>
        <v>41828.789942129632</v>
      </c>
      <c r="V1920" s="17">
        <v>41828.789942129632</v>
      </c>
      <c r="W1920" s="18">
        <v>41828.789942129632</v>
      </c>
    </row>
    <row r="1921" spans="1:23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 s="9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t="s">
        <v>8221</v>
      </c>
      <c r="T1921" s="16">
        <f t="shared" si="179"/>
        <v>42143.875567129624</v>
      </c>
      <c r="U1921" s="16">
        <f t="shared" si="178"/>
        <v>42113.875567129624</v>
      </c>
      <c r="V1921" s="17">
        <v>42113.875567129624</v>
      </c>
      <c r="W1921" s="18">
        <v>42113.875567129624</v>
      </c>
    </row>
    <row r="1922" spans="1:23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 s="9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t="s">
        <v>8221</v>
      </c>
      <c r="T1922" s="16">
        <f t="shared" si="179"/>
        <v>42298.958333333328</v>
      </c>
      <c r="U1922" s="16">
        <f t="shared" si="178"/>
        <v>42270.875706018516</v>
      </c>
      <c r="V1922" s="17">
        <v>42270.875706018516</v>
      </c>
      <c r="W1922" s="18">
        <v>42270.875706018516</v>
      </c>
    </row>
    <row r="1923" spans="1:23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</f>
        <v>1.3680000000000001</v>
      </c>
      <c r="P1923" s="9">
        <f t="shared" ref="P1923:P1986" si="181">IF(ISERROR(E1923/L1923),0,(E1923/L1923))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t="s">
        <v>8219</v>
      </c>
      <c r="T1923" s="16">
        <f t="shared" si="179"/>
        <v>41104.221562500003</v>
      </c>
      <c r="U1923" s="16">
        <f t="shared" ref="U1923:U1986" si="184">(((J1923/60)/60)/24)+DATE(1970,1,1)</f>
        <v>41074.221562500003</v>
      </c>
      <c r="V1923" s="17">
        <v>41074.221562500003</v>
      </c>
      <c r="W1923" s="18">
        <v>41074.221562500003</v>
      </c>
    </row>
    <row r="1924" spans="1:23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9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t="s">
        <v>8219</v>
      </c>
      <c r="T1924" s="16">
        <f t="shared" ref="T1924:T1987" si="185">(((I1924/60)/60)/24)+DATE(1970,1,1)</f>
        <v>41620.255868055552</v>
      </c>
      <c r="U1924" s="16">
        <f t="shared" si="184"/>
        <v>41590.255868055552</v>
      </c>
      <c r="V1924" s="17">
        <v>41590.255868055552</v>
      </c>
      <c r="W1924" s="18">
        <v>41590.255868055552</v>
      </c>
    </row>
    <row r="1925" spans="1:23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9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t="s">
        <v>8219</v>
      </c>
      <c r="T1925" s="16">
        <f t="shared" si="185"/>
        <v>40813.207638888889</v>
      </c>
      <c r="U1925" s="16">
        <f t="shared" si="184"/>
        <v>40772.848749999997</v>
      </c>
      <c r="V1925" s="17">
        <v>40772.848749999997</v>
      </c>
      <c r="W1925" s="18">
        <v>40772.848749999997</v>
      </c>
    </row>
    <row r="1926" spans="1:23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9">
        <f t="shared" si="181"/>
        <v>104</v>
      </c>
      <c r="Q1926" t="str">
        <f t="shared" si="182"/>
        <v>music</v>
      </c>
      <c r="R1926" t="str">
        <f t="shared" si="183"/>
        <v>indie rock</v>
      </c>
      <c r="S1926" t="s">
        <v>8219</v>
      </c>
      <c r="T1926" s="16">
        <f t="shared" si="185"/>
        <v>41654.814583333333</v>
      </c>
      <c r="U1926" s="16">
        <f t="shared" si="184"/>
        <v>41626.761053240742</v>
      </c>
      <c r="V1926" s="17">
        <v>41626.761053240742</v>
      </c>
      <c r="W1926" s="18">
        <v>41626.761053240742</v>
      </c>
    </row>
    <row r="1927" spans="1:23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9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t="s">
        <v>8219</v>
      </c>
      <c r="T1927" s="16">
        <f t="shared" si="185"/>
        <v>41558</v>
      </c>
      <c r="U1927" s="16">
        <f t="shared" si="184"/>
        <v>41535.90148148148</v>
      </c>
      <c r="V1927" s="17">
        <v>41535.90148148148</v>
      </c>
      <c r="W1927" s="18">
        <v>41535.90148148148</v>
      </c>
    </row>
    <row r="1928" spans="1:23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9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t="s">
        <v>8219</v>
      </c>
      <c r="T1928" s="16">
        <f t="shared" si="185"/>
        <v>40484.018055555556</v>
      </c>
      <c r="U1928" s="16">
        <f t="shared" si="184"/>
        <v>40456.954351851848</v>
      </c>
      <c r="V1928" s="17">
        <v>40456.954351851848</v>
      </c>
      <c r="W1928" s="18">
        <v>40456.954351851848</v>
      </c>
    </row>
    <row r="1929" spans="1:23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t="s">
        <v>8219</v>
      </c>
      <c r="T1929" s="16">
        <f t="shared" si="185"/>
        <v>40976.207638888889</v>
      </c>
      <c r="U1929" s="16">
        <f t="shared" si="184"/>
        <v>40960.861562500002</v>
      </c>
      <c r="V1929" s="17">
        <v>40960.861562500002</v>
      </c>
      <c r="W1929" s="18">
        <v>40960.861562500002</v>
      </c>
    </row>
    <row r="1930" spans="1:23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9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t="s">
        <v>8219</v>
      </c>
      <c r="T1930" s="16">
        <f t="shared" si="185"/>
        <v>41401.648078703707</v>
      </c>
      <c r="U1930" s="16">
        <f t="shared" si="184"/>
        <v>41371.648078703707</v>
      </c>
      <c r="V1930" s="17">
        <v>41371.648078703707</v>
      </c>
      <c r="W1930" s="18">
        <v>41371.648078703707</v>
      </c>
    </row>
    <row r="1931" spans="1:23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9">
        <f t="shared" si="181"/>
        <v>42.8</v>
      </c>
      <c r="Q1931" t="str">
        <f t="shared" si="182"/>
        <v>music</v>
      </c>
      <c r="R1931" t="str">
        <f t="shared" si="183"/>
        <v>indie rock</v>
      </c>
      <c r="S1931" t="s">
        <v>8219</v>
      </c>
      <c r="T1931" s="16">
        <f t="shared" si="185"/>
        <v>40729.021597222221</v>
      </c>
      <c r="U1931" s="16">
        <f t="shared" si="184"/>
        <v>40687.021597222221</v>
      </c>
      <c r="V1931" s="17">
        <v>40687.021597222221</v>
      </c>
      <c r="W1931" s="18">
        <v>40687.021597222221</v>
      </c>
    </row>
    <row r="1932" spans="1:23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9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t="s">
        <v>8219</v>
      </c>
      <c r="T1932" s="16">
        <f t="shared" si="185"/>
        <v>41462.558819444443</v>
      </c>
      <c r="U1932" s="16">
        <f t="shared" si="184"/>
        <v>41402.558819444443</v>
      </c>
      <c r="V1932" s="17">
        <v>41402.558819444443</v>
      </c>
      <c r="W1932" s="18">
        <v>41402.558819444443</v>
      </c>
    </row>
    <row r="1933" spans="1:23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9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t="s">
        <v>8219</v>
      </c>
      <c r="T1933" s="16">
        <f t="shared" si="185"/>
        <v>41051.145833333336</v>
      </c>
      <c r="U1933" s="16">
        <f t="shared" si="184"/>
        <v>41037.892465277779</v>
      </c>
      <c r="V1933" s="17">
        <v>41037.892465277779</v>
      </c>
      <c r="W1933" s="18">
        <v>41037.892465277779</v>
      </c>
    </row>
    <row r="1934" spans="1:23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9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t="s">
        <v>8219</v>
      </c>
      <c r="T1934" s="16">
        <f t="shared" si="185"/>
        <v>40932.809872685182</v>
      </c>
      <c r="U1934" s="16">
        <f t="shared" si="184"/>
        <v>40911.809872685182</v>
      </c>
      <c r="V1934" s="17">
        <v>40911.809872685182</v>
      </c>
      <c r="W1934" s="18">
        <v>40911.809872685182</v>
      </c>
    </row>
    <row r="1935" spans="1:23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9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t="s">
        <v>8219</v>
      </c>
      <c r="T1935" s="16">
        <f t="shared" si="185"/>
        <v>41909.130868055552</v>
      </c>
      <c r="U1935" s="16">
        <f t="shared" si="184"/>
        <v>41879.130868055552</v>
      </c>
      <c r="V1935" s="17">
        <v>41879.130868055552</v>
      </c>
      <c r="W1935" s="18">
        <v>41879.130868055552</v>
      </c>
    </row>
    <row r="1936" spans="1:23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9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t="s">
        <v>8219</v>
      </c>
      <c r="T1936" s="16">
        <f t="shared" si="185"/>
        <v>40902.208333333336</v>
      </c>
      <c r="U1936" s="16">
        <f t="shared" si="184"/>
        <v>40865.867141203707</v>
      </c>
      <c r="V1936" s="17">
        <v>40865.867141203707</v>
      </c>
      <c r="W1936" s="18">
        <v>40865.867141203707</v>
      </c>
    </row>
    <row r="1937" spans="1:23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9">
        <f t="shared" si="181"/>
        <v>54.2</v>
      </c>
      <c r="Q1937" t="str">
        <f t="shared" si="182"/>
        <v>music</v>
      </c>
      <c r="R1937" t="str">
        <f t="shared" si="183"/>
        <v>indie rock</v>
      </c>
      <c r="S1937" t="s">
        <v>8219</v>
      </c>
      <c r="T1937" s="16">
        <f t="shared" si="185"/>
        <v>41811.207638888889</v>
      </c>
      <c r="U1937" s="16">
        <f t="shared" si="184"/>
        <v>41773.932534722226</v>
      </c>
      <c r="V1937" s="17">
        <v>41773.932534722226</v>
      </c>
      <c r="W1937" s="18">
        <v>41773.932534722226</v>
      </c>
    </row>
    <row r="1938" spans="1:23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9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t="s">
        <v>8219</v>
      </c>
      <c r="T1938" s="16">
        <f t="shared" si="185"/>
        <v>40883.249305555553</v>
      </c>
      <c r="U1938" s="16">
        <f t="shared" si="184"/>
        <v>40852.889699074076</v>
      </c>
      <c r="V1938" s="17">
        <v>40852.889699074076</v>
      </c>
      <c r="W1938" s="18">
        <v>40852.889699074076</v>
      </c>
    </row>
    <row r="1939" spans="1:23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 s="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t="s">
        <v>8219</v>
      </c>
      <c r="T1939" s="16">
        <f t="shared" si="185"/>
        <v>41075.165972222225</v>
      </c>
      <c r="U1939" s="16">
        <f t="shared" si="184"/>
        <v>41059.118993055556</v>
      </c>
      <c r="V1939" s="17">
        <v>41059.118993055556</v>
      </c>
      <c r="W1939" s="18">
        <v>41059.118993055556</v>
      </c>
    </row>
    <row r="1940" spans="1:23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 s="9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t="s">
        <v>8219</v>
      </c>
      <c r="T1940" s="16">
        <f t="shared" si="185"/>
        <v>41457.208333333336</v>
      </c>
      <c r="U1940" s="16">
        <f t="shared" si="184"/>
        <v>41426.259618055556</v>
      </c>
      <c r="V1940" s="17">
        <v>41426.259618055556</v>
      </c>
      <c r="W1940" s="18">
        <v>41426.259618055556</v>
      </c>
    </row>
    <row r="1941" spans="1:23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 s="9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t="s">
        <v>8219</v>
      </c>
      <c r="T1941" s="16">
        <f t="shared" si="185"/>
        <v>41343.943379629629</v>
      </c>
      <c r="U1941" s="16">
        <f t="shared" si="184"/>
        <v>41313.985046296293</v>
      </c>
      <c r="V1941" s="17">
        <v>41313.985046296293</v>
      </c>
      <c r="W1941" s="18">
        <v>41313.985046296293</v>
      </c>
    </row>
    <row r="1942" spans="1:23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 s="9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t="s">
        <v>8219</v>
      </c>
      <c r="T1942" s="16">
        <f t="shared" si="185"/>
        <v>40709.165972222225</v>
      </c>
      <c r="U1942" s="16">
        <f t="shared" si="184"/>
        <v>40670.507326388892</v>
      </c>
      <c r="V1942" s="17">
        <v>40670.507326388892</v>
      </c>
      <c r="W1942" s="18">
        <v>40670.507326388892</v>
      </c>
    </row>
    <row r="1943" spans="1:23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 s="9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t="s">
        <v>8219</v>
      </c>
      <c r="T1943" s="16">
        <f t="shared" si="185"/>
        <v>41774.290868055556</v>
      </c>
      <c r="U1943" s="16">
        <f t="shared" si="184"/>
        <v>41744.290868055556</v>
      </c>
      <c r="V1943" s="17">
        <v>41744.290868055556</v>
      </c>
      <c r="W1943" s="18">
        <v>41744.290868055556</v>
      </c>
    </row>
    <row r="1944" spans="1:23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 s="9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t="s">
        <v>8219</v>
      </c>
      <c r="T1944" s="16">
        <f t="shared" si="185"/>
        <v>40728.828009259261</v>
      </c>
      <c r="U1944" s="16">
        <f t="shared" si="184"/>
        <v>40638.828009259261</v>
      </c>
      <c r="V1944" s="17">
        <v>40638.828009259261</v>
      </c>
      <c r="W1944" s="18">
        <v>40638.828009259261</v>
      </c>
    </row>
    <row r="1945" spans="1:23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 s="9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t="s">
        <v>8219</v>
      </c>
      <c r="T1945" s="16">
        <f t="shared" si="185"/>
        <v>42593.269861111112</v>
      </c>
      <c r="U1945" s="16">
        <f t="shared" si="184"/>
        <v>42548.269861111112</v>
      </c>
      <c r="V1945" s="17">
        <v>42548.269861111112</v>
      </c>
      <c r="W1945" s="18">
        <v>42548.269861111112</v>
      </c>
    </row>
    <row r="1946" spans="1:23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 s="9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t="s">
        <v>8219</v>
      </c>
      <c r="T1946" s="16">
        <f t="shared" si="185"/>
        <v>41760.584374999999</v>
      </c>
      <c r="U1946" s="16">
        <f t="shared" si="184"/>
        <v>41730.584374999999</v>
      </c>
      <c r="V1946" s="17">
        <v>41730.584374999999</v>
      </c>
      <c r="W1946" s="18">
        <v>41730.584374999999</v>
      </c>
    </row>
    <row r="1947" spans="1:23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 s="9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t="s">
        <v>8219</v>
      </c>
      <c r="T1947" s="16">
        <f t="shared" si="185"/>
        <v>42197.251828703709</v>
      </c>
      <c r="U1947" s="16">
        <f t="shared" si="184"/>
        <v>42157.251828703709</v>
      </c>
      <c r="V1947" s="17">
        <v>42157.251828703709</v>
      </c>
      <c r="W1947" s="18">
        <v>42157.251828703709</v>
      </c>
    </row>
    <row r="1948" spans="1:23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 s="9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t="s">
        <v>8219</v>
      </c>
      <c r="T1948" s="16">
        <f t="shared" si="185"/>
        <v>41749.108344907407</v>
      </c>
      <c r="U1948" s="16">
        <f t="shared" si="184"/>
        <v>41689.150011574071</v>
      </c>
      <c r="V1948" s="17">
        <v>41689.150011574071</v>
      </c>
      <c r="W1948" s="18">
        <v>41689.150011574071</v>
      </c>
    </row>
    <row r="1949" spans="1:23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 s="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t="s">
        <v>8219</v>
      </c>
      <c r="T1949" s="16">
        <f t="shared" si="185"/>
        <v>40140.249305555553</v>
      </c>
      <c r="U1949" s="16">
        <f t="shared" si="184"/>
        <v>40102.918055555558</v>
      </c>
      <c r="V1949" s="17">
        <v>40102.918055555558</v>
      </c>
      <c r="W1949" s="18">
        <v>40102.918055555558</v>
      </c>
    </row>
    <row r="1950" spans="1:23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 s="9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t="s">
        <v>8219</v>
      </c>
      <c r="T1950" s="16">
        <f t="shared" si="185"/>
        <v>42527.709722222222</v>
      </c>
      <c r="U1950" s="16">
        <f t="shared" si="184"/>
        <v>42473.604270833333</v>
      </c>
      <c r="V1950" s="17">
        <v>42473.604270833333</v>
      </c>
      <c r="W1950" s="18">
        <v>42473.604270833333</v>
      </c>
    </row>
    <row r="1951" spans="1:23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 s="9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t="s">
        <v>8219</v>
      </c>
      <c r="T1951" s="16">
        <f t="shared" si="185"/>
        <v>41830.423043981478</v>
      </c>
      <c r="U1951" s="16">
        <f t="shared" si="184"/>
        <v>41800.423043981478</v>
      </c>
      <c r="V1951" s="17">
        <v>41800.423043981478</v>
      </c>
      <c r="W1951" s="18">
        <v>41800.423043981478</v>
      </c>
    </row>
    <row r="1952" spans="1:23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 s="9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t="s">
        <v>8219</v>
      </c>
      <c r="T1952" s="16">
        <f t="shared" si="185"/>
        <v>40655.181400462963</v>
      </c>
      <c r="U1952" s="16">
        <f t="shared" si="184"/>
        <v>40624.181400462963</v>
      </c>
      <c r="V1952" s="17">
        <v>40624.181400462963</v>
      </c>
      <c r="W1952" s="18">
        <v>40624.181400462963</v>
      </c>
    </row>
    <row r="1953" spans="1:23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 s="9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t="s">
        <v>8219</v>
      </c>
      <c r="T1953" s="16">
        <f t="shared" si="185"/>
        <v>42681.462233796294</v>
      </c>
      <c r="U1953" s="16">
        <f t="shared" si="184"/>
        <v>42651.420567129629</v>
      </c>
      <c r="V1953" s="17">
        <v>42651.420567129629</v>
      </c>
      <c r="W1953" s="18">
        <v>42651.420567129629</v>
      </c>
    </row>
    <row r="1954" spans="1:23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 s="9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t="s">
        <v>8219</v>
      </c>
      <c r="T1954" s="16">
        <f t="shared" si="185"/>
        <v>41563.60665509259</v>
      </c>
      <c r="U1954" s="16">
        <f t="shared" si="184"/>
        <v>41526.60665509259</v>
      </c>
      <c r="V1954" s="17">
        <v>41526.60665509259</v>
      </c>
      <c r="W1954" s="18">
        <v>41526.60665509259</v>
      </c>
    </row>
    <row r="1955" spans="1:23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 s="9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t="s">
        <v>8219</v>
      </c>
      <c r="T1955" s="16">
        <f t="shared" si="185"/>
        <v>40970.125</v>
      </c>
      <c r="U1955" s="16">
        <f t="shared" si="184"/>
        <v>40941.199826388889</v>
      </c>
      <c r="V1955" s="17">
        <v>40941.199826388889</v>
      </c>
      <c r="W1955" s="18">
        <v>40941.199826388889</v>
      </c>
    </row>
    <row r="1956" spans="1:23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 s="9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t="s">
        <v>8219</v>
      </c>
      <c r="T1956" s="16">
        <f t="shared" si="185"/>
        <v>42441.208333333328</v>
      </c>
      <c r="U1956" s="16">
        <f t="shared" si="184"/>
        <v>42394.580740740741</v>
      </c>
      <c r="V1956" s="17">
        <v>42394.580740740741</v>
      </c>
      <c r="W1956" s="18">
        <v>42394.580740740741</v>
      </c>
    </row>
    <row r="1957" spans="1:23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 s="9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t="s">
        <v>8219</v>
      </c>
      <c r="T1957" s="16">
        <f t="shared" si="185"/>
        <v>41052.791666666664</v>
      </c>
      <c r="U1957" s="16">
        <f t="shared" si="184"/>
        <v>41020.271770833337</v>
      </c>
      <c r="V1957" s="17">
        <v>41020.271770833337</v>
      </c>
      <c r="W1957" s="18">
        <v>41020.271770833337</v>
      </c>
    </row>
    <row r="1958" spans="1:23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 s="9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t="s">
        <v>8219</v>
      </c>
      <c r="T1958" s="16">
        <f t="shared" si="185"/>
        <v>42112.882002314815</v>
      </c>
      <c r="U1958" s="16">
        <f t="shared" si="184"/>
        <v>42067.923668981486</v>
      </c>
      <c r="V1958" s="17">
        <v>42067.923668981486</v>
      </c>
      <c r="W1958" s="18">
        <v>42067.923668981486</v>
      </c>
    </row>
    <row r="1959" spans="1:23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 s="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t="s">
        <v>8219</v>
      </c>
      <c r="T1959" s="16">
        <f t="shared" si="185"/>
        <v>41209.098530092589</v>
      </c>
      <c r="U1959" s="16">
        <f t="shared" si="184"/>
        <v>41179.098530092589</v>
      </c>
      <c r="V1959" s="17">
        <v>41179.098530092589</v>
      </c>
      <c r="W1959" s="18">
        <v>41179.098530092589</v>
      </c>
    </row>
    <row r="1960" spans="1:23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 s="9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t="s">
        <v>8219</v>
      </c>
      <c r="T1960" s="16">
        <f t="shared" si="185"/>
        <v>41356.94630787037</v>
      </c>
      <c r="U1960" s="16">
        <f t="shared" si="184"/>
        <v>41326.987974537034</v>
      </c>
      <c r="V1960" s="17">
        <v>41326.987974537034</v>
      </c>
      <c r="W1960" s="18">
        <v>41326.987974537034</v>
      </c>
    </row>
    <row r="1961" spans="1:23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 s="9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t="s">
        <v>8219</v>
      </c>
      <c r="T1961" s="16">
        <f t="shared" si="185"/>
        <v>41913</v>
      </c>
      <c r="U1961" s="16">
        <f t="shared" si="184"/>
        <v>41871.845601851855</v>
      </c>
      <c r="V1961" s="17">
        <v>41871.845601851855</v>
      </c>
      <c r="W1961" s="18">
        <v>41871.845601851855</v>
      </c>
    </row>
    <row r="1962" spans="1:23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 s="9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t="s">
        <v>8219</v>
      </c>
      <c r="T1962" s="16">
        <f t="shared" si="185"/>
        <v>41994.362743055557</v>
      </c>
      <c r="U1962" s="16">
        <f t="shared" si="184"/>
        <v>41964.362743055557</v>
      </c>
      <c r="V1962" s="17">
        <v>41964.362743055557</v>
      </c>
      <c r="W1962" s="18">
        <v>41964.362743055557</v>
      </c>
    </row>
    <row r="1963" spans="1:23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 s="9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t="s">
        <v>8219</v>
      </c>
      <c r="T1963" s="16">
        <f t="shared" si="185"/>
        <v>41188.165972222225</v>
      </c>
      <c r="U1963" s="16">
        <f t="shared" si="184"/>
        <v>41148.194641203707</v>
      </c>
      <c r="V1963" s="17">
        <v>41148.194641203707</v>
      </c>
      <c r="W1963" s="18">
        <v>41148.194641203707</v>
      </c>
    </row>
    <row r="1964" spans="1:23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 s="9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t="s">
        <v>8219</v>
      </c>
      <c r="T1964" s="16">
        <f t="shared" si="185"/>
        <v>41772.780509259261</v>
      </c>
      <c r="U1964" s="16">
        <f t="shared" si="184"/>
        <v>41742.780509259261</v>
      </c>
      <c r="V1964" s="17">
        <v>41742.780509259261</v>
      </c>
      <c r="W1964" s="18">
        <v>41742.780509259261</v>
      </c>
    </row>
    <row r="1965" spans="1:23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 s="9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t="s">
        <v>8219</v>
      </c>
      <c r="T1965" s="16">
        <f t="shared" si="185"/>
        <v>41898.429791666669</v>
      </c>
      <c r="U1965" s="16">
        <f t="shared" si="184"/>
        <v>41863.429791666669</v>
      </c>
      <c r="V1965" s="17">
        <v>41863.429791666669</v>
      </c>
      <c r="W1965" s="18">
        <v>41863.429791666669</v>
      </c>
    </row>
    <row r="1966" spans="1:23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 s="9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t="s">
        <v>8219</v>
      </c>
      <c r="T1966" s="16">
        <f t="shared" si="185"/>
        <v>42482.272824074069</v>
      </c>
      <c r="U1966" s="16">
        <f t="shared" si="184"/>
        <v>42452.272824074069</v>
      </c>
      <c r="V1966" s="17">
        <v>42452.272824074069</v>
      </c>
      <c r="W1966" s="18">
        <v>42452.272824074069</v>
      </c>
    </row>
    <row r="1967" spans="1:23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 s="9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t="s">
        <v>8219</v>
      </c>
      <c r="T1967" s="16">
        <f t="shared" si="185"/>
        <v>40920.041666666664</v>
      </c>
      <c r="U1967" s="16">
        <f t="shared" si="184"/>
        <v>40898.089236111111</v>
      </c>
      <c r="V1967" s="17">
        <v>40898.089236111111</v>
      </c>
      <c r="W1967" s="18">
        <v>40898.089236111111</v>
      </c>
    </row>
    <row r="1968" spans="1:23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 s="9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t="s">
        <v>8219</v>
      </c>
      <c r="T1968" s="16">
        <f t="shared" si="185"/>
        <v>41865.540486111109</v>
      </c>
      <c r="U1968" s="16">
        <f t="shared" si="184"/>
        <v>41835.540486111109</v>
      </c>
      <c r="V1968" s="17">
        <v>41835.540486111109</v>
      </c>
      <c r="W1968" s="18">
        <v>41835.540486111109</v>
      </c>
    </row>
    <row r="1969" spans="1:23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 s="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t="s">
        <v>8219</v>
      </c>
      <c r="T1969" s="16">
        <f t="shared" si="185"/>
        <v>41760.663530092592</v>
      </c>
      <c r="U1969" s="16">
        <f t="shared" si="184"/>
        <v>41730.663530092592</v>
      </c>
      <c r="V1969" s="17">
        <v>41730.663530092592</v>
      </c>
      <c r="W1969" s="18">
        <v>41730.663530092592</v>
      </c>
    </row>
    <row r="1970" spans="1:23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 s="9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t="s">
        <v>8219</v>
      </c>
      <c r="T1970" s="16">
        <f t="shared" si="185"/>
        <v>42707.628645833334</v>
      </c>
      <c r="U1970" s="16">
        <f t="shared" si="184"/>
        <v>42676.586979166663</v>
      </c>
      <c r="V1970" s="17">
        <v>42676.586979166663</v>
      </c>
      <c r="W1970" s="18">
        <v>42676.586979166663</v>
      </c>
    </row>
    <row r="1971" spans="1:23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 s="9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t="s">
        <v>8219</v>
      </c>
      <c r="T1971" s="16">
        <f t="shared" si="185"/>
        <v>42587.792453703703</v>
      </c>
      <c r="U1971" s="16">
        <f t="shared" si="184"/>
        <v>42557.792453703703</v>
      </c>
      <c r="V1971" s="17">
        <v>42557.792453703703</v>
      </c>
      <c r="W1971" s="18">
        <v>42557.792453703703</v>
      </c>
    </row>
    <row r="1972" spans="1:23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 s="9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t="s">
        <v>8219</v>
      </c>
      <c r="T1972" s="16">
        <f t="shared" si="185"/>
        <v>41384.151631944449</v>
      </c>
      <c r="U1972" s="16">
        <f t="shared" si="184"/>
        <v>41324.193298611113</v>
      </c>
      <c r="V1972" s="17">
        <v>41324.193298611113</v>
      </c>
      <c r="W1972" s="18">
        <v>41324.193298611113</v>
      </c>
    </row>
    <row r="1973" spans="1:23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 s="9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t="s">
        <v>8219</v>
      </c>
      <c r="T1973" s="16">
        <f t="shared" si="185"/>
        <v>41593.166666666664</v>
      </c>
      <c r="U1973" s="16">
        <f t="shared" si="184"/>
        <v>41561.500706018516</v>
      </c>
      <c r="V1973" s="17">
        <v>41561.500706018516</v>
      </c>
      <c r="W1973" s="18">
        <v>41561.500706018516</v>
      </c>
    </row>
    <row r="1974" spans="1:23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 s="9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t="s">
        <v>8219</v>
      </c>
      <c r="T1974" s="16">
        <f t="shared" si="185"/>
        <v>41231.053749999999</v>
      </c>
      <c r="U1974" s="16">
        <f t="shared" si="184"/>
        <v>41201.012083333335</v>
      </c>
      <c r="V1974" s="17">
        <v>41201.012083333335</v>
      </c>
      <c r="W1974" s="18">
        <v>41201.012083333335</v>
      </c>
    </row>
    <row r="1975" spans="1:23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 s="9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t="s">
        <v>8219</v>
      </c>
      <c r="T1975" s="16">
        <f t="shared" si="185"/>
        <v>42588.291666666672</v>
      </c>
      <c r="U1975" s="16">
        <f t="shared" si="184"/>
        <v>42549.722962962958</v>
      </c>
      <c r="V1975" s="17">
        <v>42549.722962962958</v>
      </c>
      <c r="W1975" s="18">
        <v>42549.722962962958</v>
      </c>
    </row>
    <row r="1976" spans="1:23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 s="9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t="s">
        <v>8219</v>
      </c>
      <c r="T1976" s="16">
        <f t="shared" si="185"/>
        <v>41505.334131944444</v>
      </c>
      <c r="U1976" s="16">
        <f t="shared" si="184"/>
        <v>41445.334131944444</v>
      </c>
      <c r="V1976" s="17">
        <v>41445.334131944444</v>
      </c>
      <c r="W1976" s="18">
        <v>41445.334131944444</v>
      </c>
    </row>
    <row r="1977" spans="1:23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 s="9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t="s">
        <v>8219</v>
      </c>
      <c r="T1977" s="16">
        <f t="shared" si="185"/>
        <v>41343.755219907405</v>
      </c>
      <c r="U1977" s="16">
        <f t="shared" si="184"/>
        <v>41313.755219907405</v>
      </c>
      <c r="V1977" s="17">
        <v>41313.755219907405</v>
      </c>
      <c r="W1977" s="18">
        <v>41313.755219907405</v>
      </c>
    </row>
    <row r="1978" spans="1:23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 s="9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t="s">
        <v>8219</v>
      </c>
      <c r="T1978" s="16">
        <f t="shared" si="185"/>
        <v>41468.899594907409</v>
      </c>
      <c r="U1978" s="16">
        <f t="shared" si="184"/>
        <v>41438.899594907409</v>
      </c>
      <c r="V1978" s="17">
        <v>41438.899594907409</v>
      </c>
      <c r="W1978" s="18">
        <v>41438.899594907409</v>
      </c>
    </row>
    <row r="1979" spans="1:23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 s="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t="s">
        <v>8219</v>
      </c>
      <c r="T1979" s="16">
        <f t="shared" si="185"/>
        <v>42357.332638888889</v>
      </c>
      <c r="U1979" s="16">
        <f t="shared" si="184"/>
        <v>42311.216898148152</v>
      </c>
      <c r="V1979" s="17">
        <v>42311.216898148152</v>
      </c>
      <c r="W1979" s="18">
        <v>42311.216898148152</v>
      </c>
    </row>
    <row r="1980" spans="1:23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 s="9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t="s">
        <v>8219</v>
      </c>
      <c r="T1980" s="16">
        <f t="shared" si="185"/>
        <v>41072.291666666664</v>
      </c>
      <c r="U1980" s="16">
        <f t="shared" si="184"/>
        <v>41039.225601851853</v>
      </c>
      <c r="V1980" s="17">
        <v>41039.225601851853</v>
      </c>
      <c r="W1980" s="18">
        <v>41039.225601851853</v>
      </c>
    </row>
    <row r="1981" spans="1:23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 s="9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t="s">
        <v>8219</v>
      </c>
      <c r="T1981" s="16">
        <f t="shared" si="185"/>
        <v>42327.207638888889</v>
      </c>
      <c r="U1981" s="16">
        <f t="shared" si="184"/>
        <v>42290.460023148145</v>
      </c>
      <c r="V1981" s="17">
        <v>42290.460023148145</v>
      </c>
      <c r="W1981" s="18">
        <v>42290.460023148145</v>
      </c>
    </row>
    <row r="1982" spans="1:23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 s="9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t="s">
        <v>8219</v>
      </c>
      <c r="T1982" s="16">
        <f t="shared" si="185"/>
        <v>42463.500717592593</v>
      </c>
      <c r="U1982" s="16">
        <f t="shared" si="184"/>
        <v>42423.542384259257</v>
      </c>
      <c r="V1982" s="17">
        <v>42423.542384259257</v>
      </c>
      <c r="W1982" s="18">
        <v>42423.542384259257</v>
      </c>
    </row>
    <row r="1983" spans="1:23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 s="9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t="s">
        <v>8221</v>
      </c>
      <c r="T1983" s="16">
        <f t="shared" si="185"/>
        <v>41829.725289351853</v>
      </c>
      <c r="U1983" s="16">
        <f t="shared" si="184"/>
        <v>41799.725289351853</v>
      </c>
      <c r="V1983" s="17">
        <v>41799.725289351853</v>
      </c>
      <c r="W1983" s="18">
        <v>41799.725289351853</v>
      </c>
    </row>
    <row r="1984" spans="1:23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9">
        <f t="shared" si="181"/>
        <v>0</v>
      </c>
      <c r="Q1984" t="str">
        <f t="shared" si="182"/>
        <v>photography</v>
      </c>
      <c r="R1984" t="str">
        <f t="shared" si="183"/>
        <v>people</v>
      </c>
      <c r="S1984" t="s">
        <v>8221</v>
      </c>
      <c r="T1984" s="16">
        <f t="shared" si="185"/>
        <v>42708.628321759257</v>
      </c>
      <c r="U1984" s="16">
        <f t="shared" si="184"/>
        <v>42678.586655092593</v>
      </c>
      <c r="V1984" s="17">
        <v>42678.586655092593</v>
      </c>
      <c r="W1984" s="18">
        <v>42678.586655092593</v>
      </c>
    </row>
    <row r="1985" spans="1:23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 s="9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t="s">
        <v>8221</v>
      </c>
      <c r="T1985" s="16">
        <f t="shared" si="185"/>
        <v>42615.291666666672</v>
      </c>
      <c r="U1985" s="16">
        <f t="shared" si="184"/>
        <v>42593.011782407411</v>
      </c>
      <c r="V1985" s="17">
        <v>42593.011782407411</v>
      </c>
      <c r="W1985" s="18">
        <v>42593.011782407411</v>
      </c>
    </row>
    <row r="1986" spans="1:23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 s="9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t="s">
        <v>8221</v>
      </c>
      <c r="T1986" s="16">
        <f t="shared" si="185"/>
        <v>41973.831956018519</v>
      </c>
      <c r="U1986" s="16">
        <f t="shared" si="184"/>
        <v>41913.790289351848</v>
      </c>
      <c r="V1986" s="17">
        <v>41913.790289351848</v>
      </c>
      <c r="W1986" s="18">
        <v>41913.790289351848</v>
      </c>
    </row>
    <row r="1987" spans="1:23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</f>
        <v>3.1875000000000001E-2</v>
      </c>
      <c r="P1987" s="9">
        <f t="shared" ref="P1987:P2050" si="187">IF(ISERROR(E1987/L1987),0,(E1987/L1987))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t="s">
        <v>8221</v>
      </c>
      <c r="T1987" s="16">
        <f t="shared" si="185"/>
        <v>42584.958333333328</v>
      </c>
      <c r="U1987" s="16">
        <f t="shared" ref="U1987:U2050" si="190">(((J1987/60)/60)/24)+DATE(1970,1,1)</f>
        <v>42555.698738425926</v>
      </c>
      <c r="V1987" s="17">
        <v>42555.698738425926</v>
      </c>
      <c r="W1987" s="18">
        <v>42555.698738425926</v>
      </c>
    </row>
    <row r="1988" spans="1:23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9">
        <f t="shared" si="187"/>
        <v>1</v>
      </c>
      <c r="Q1988" t="str">
        <f t="shared" si="188"/>
        <v>photography</v>
      </c>
      <c r="R1988" t="str">
        <f t="shared" si="189"/>
        <v>people</v>
      </c>
      <c r="S1988" t="s">
        <v>8221</v>
      </c>
      <c r="T1988" s="16">
        <f t="shared" ref="T1988:T2051" si="191">(((I1988/60)/60)/24)+DATE(1970,1,1)</f>
        <v>42443.392164351855</v>
      </c>
      <c r="U1988" s="16">
        <f t="shared" si="190"/>
        <v>42413.433831018512</v>
      </c>
      <c r="V1988" s="17">
        <v>42413.433831018512</v>
      </c>
      <c r="W1988" s="18">
        <v>42413.433831018512</v>
      </c>
    </row>
    <row r="1989" spans="1:23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t="s">
        <v>8221</v>
      </c>
      <c r="T1989" s="16">
        <f t="shared" si="191"/>
        <v>42064.639768518522</v>
      </c>
      <c r="U1989" s="16">
        <f t="shared" si="190"/>
        <v>42034.639768518522</v>
      </c>
      <c r="V1989" s="17">
        <v>42034.639768518522</v>
      </c>
      <c r="W1989" s="18">
        <v>42034.639768518522</v>
      </c>
    </row>
    <row r="1990" spans="1:23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9">
        <f t="shared" si="187"/>
        <v>25</v>
      </c>
      <c r="Q1990" t="str">
        <f t="shared" si="188"/>
        <v>photography</v>
      </c>
      <c r="R1990" t="str">
        <f t="shared" si="189"/>
        <v>people</v>
      </c>
      <c r="S1990" t="s">
        <v>8221</v>
      </c>
      <c r="T1990" s="16">
        <f t="shared" si="191"/>
        <v>42236.763217592597</v>
      </c>
      <c r="U1990" s="16">
        <f t="shared" si="190"/>
        <v>42206.763217592597</v>
      </c>
      <c r="V1990" s="17">
        <v>42206.763217592597</v>
      </c>
      <c r="W1990" s="18">
        <v>42206.763217592597</v>
      </c>
    </row>
    <row r="1991" spans="1:23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9">
        <f t="shared" si="187"/>
        <v>50</v>
      </c>
      <c r="Q1991" t="str">
        <f t="shared" si="188"/>
        <v>photography</v>
      </c>
      <c r="R1991" t="str">
        <f t="shared" si="189"/>
        <v>people</v>
      </c>
      <c r="S1991" t="s">
        <v>8221</v>
      </c>
      <c r="T1991" s="16">
        <f t="shared" si="191"/>
        <v>42715.680648148147</v>
      </c>
      <c r="U1991" s="16">
        <f t="shared" si="190"/>
        <v>42685.680648148147</v>
      </c>
      <c r="V1991" s="17">
        <v>42685.680648148147</v>
      </c>
      <c r="W1991" s="18">
        <v>42685.680648148147</v>
      </c>
    </row>
    <row r="1992" spans="1:23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9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t="s">
        <v>8221</v>
      </c>
      <c r="T1992" s="16">
        <f t="shared" si="191"/>
        <v>42413.195972222224</v>
      </c>
      <c r="U1992" s="16">
        <f t="shared" si="190"/>
        <v>42398.195972222224</v>
      </c>
      <c r="V1992" s="17">
        <v>42398.195972222224</v>
      </c>
      <c r="W1992" s="18">
        <v>42398.195972222224</v>
      </c>
    </row>
    <row r="1993" spans="1:23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9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t="s">
        <v>8221</v>
      </c>
      <c r="T1993" s="16">
        <f t="shared" si="191"/>
        <v>42188.89335648148</v>
      </c>
      <c r="U1993" s="16">
        <f t="shared" si="190"/>
        <v>42167.89335648148</v>
      </c>
      <c r="V1993" s="17">
        <v>42167.89335648148</v>
      </c>
      <c r="W1993" s="18">
        <v>42167.89335648148</v>
      </c>
    </row>
    <row r="1994" spans="1:23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9">
        <f t="shared" si="187"/>
        <v>1</v>
      </c>
      <c r="Q1994" t="str">
        <f t="shared" si="188"/>
        <v>photography</v>
      </c>
      <c r="R1994" t="str">
        <f t="shared" si="189"/>
        <v>people</v>
      </c>
      <c r="S1994" t="s">
        <v>8221</v>
      </c>
      <c r="T1994" s="16">
        <f t="shared" si="191"/>
        <v>42053.143414351856</v>
      </c>
      <c r="U1994" s="16">
        <f t="shared" si="190"/>
        <v>42023.143414351856</v>
      </c>
      <c r="V1994" s="17">
        <v>42023.143414351856</v>
      </c>
      <c r="W1994" s="18">
        <v>42023.143414351856</v>
      </c>
    </row>
    <row r="1995" spans="1:23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9">
        <f t="shared" si="187"/>
        <v>0</v>
      </c>
      <c r="Q1995" t="str">
        <f t="shared" si="188"/>
        <v>photography</v>
      </c>
      <c r="R1995" t="str">
        <f t="shared" si="189"/>
        <v>people</v>
      </c>
      <c r="S1995" t="s">
        <v>8221</v>
      </c>
      <c r="T1995" s="16">
        <f t="shared" si="191"/>
        <v>42359.58839120371</v>
      </c>
      <c r="U1995" s="16">
        <f t="shared" si="190"/>
        <v>42329.58839120371</v>
      </c>
      <c r="V1995" s="17">
        <v>42329.58839120371</v>
      </c>
      <c r="W1995" s="18">
        <v>42329.58839120371</v>
      </c>
    </row>
    <row r="1996" spans="1:23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9">
        <f t="shared" si="187"/>
        <v>0</v>
      </c>
      <c r="Q1996" t="str">
        <f t="shared" si="188"/>
        <v>photography</v>
      </c>
      <c r="R1996" t="str">
        <f t="shared" si="189"/>
        <v>people</v>
      </c>
      <c r="S1996" t="s">
        <v>8221</v>
      </c>
      <c r="T1996" s="16">
        <f t="shared" si="191"/>
        <v>42711.047939814816</v>
      </c>
      <c r="U1996" s="16">
        <f t="shared" si="190"/>
        <v>42651.006273148145</v>
      </c>
      <c r="V1996" s="17">
        <v>42651.006273148145</v>
      </c>
      <c r="W1996" s="18">
        <v>42651.006273148145</v>
      </c>
    </row>
    <row r="1997" spans="1:23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9">
        <f t="shared" si="187"/>
        <v>26</v>
      </c>
      <c r="Q1997" t="str">
        <f t="shared" si="188"/>
        <v>photography</v>
      </c>
      <c r="R1997" t="str">
        <f t="shared" si="189"/>
        <v>people</v>
      </c>
      <c r="S1997" t="s">
        <v>8221</v>
      </c>
      <c r="T1997" s="16">
        <f t="shared" si="191"/>
        <v>42201.902037037042</v>
      </c>
      <c r="U1997" s="16">
        <f t="shared" si="190"/>
        <v>42181.902037037042</v>
      </c>
      <c r="V1997" s="17">
        <v>42181.902037037042</v>
      </c>
      <c r="W1997" s="18">
        <v>42181.902037037042</v>
      </c>
    </row>
    <row r="1998" spans="1:23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9">
        <f t="shared" si="187"/>
        <v>0</v>
      </c>
      <c r="Q1998" t="str">
        <f t="shared" si="188"/>
        <v>photography</v>
      </c>
      <c r="R1998" t="str">
        <f t="shared" si="189"/>
        <v>people</v>
      </c>
      <c r="S1998" t="s">
        <v>8221</v>
      </c>
      <c r="T1998" s="16">
        <f t="shared" si="191"/>
        <v>41830.819571759261</v>
      </c>
      <c r="U1998" s="16">
        <f t="shared" si="190"/>
        <v>41800.819571759261</v>
      </c>
      <c r="V1998" s="17">
        <v>41800.819571759261</v>
      </c>
      <c r="W1998" s="18">
        <v>41800.819571759261</v>
      </c>
    </row>
    <row r="1999" spans="1:23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9">
        <f t="shared" si="187"/>
        <v>0</v>
      </c>
      <c r="Q1999" t="str">
        <f t="shared" si="188"/>
        <v>photography</v>
      </c>
      <c r="R1999" t="str">
        <f t="shared" si="189"/>
        <v>people</v>
      </c>
      <c r="S1999" t="s">
        <v>8221</v>
      </c>
      <c r="T1999" s="16">
        <f t="shared" si="191"/>
        <v>41877.930694444447</v>
      </c>
      <c r="U1999" s="16">
        <f t="shared" si="190"/>
        <v>41847.930694444447</v>
      </c>
      <c r="V1999" s="17">
        <v>41847.930694444447</v>
      </c>
      <c r="W1999" s="18">
        <v>41847.930694444447</v>
      </c>
    </row>
    <row r="2000" spans="1:23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9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t="s">
        <v>8221</v>
      </c>
      <c r="T2000" s="16">
        <f t="shared" si="191"/>
        <v>41852.118495370371</v>
      </c>
      <c r="U2000" s="16">
        <f t="shared" si="190"/>
        <v>41807.118495370371</v>
      </c>
      <c r="V2000" s="17">
        <v>41807.118495370371</v>
      </c>
      <c r="W2000" s="18">
        <v>41807.118495370371</v>
      </c>
    </row>
    <row r="2001" spans="1:23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9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t="s">
        <v>8221</v>
      </c>
      <c r="T2001" s="16">
        <f t="shared" si="191"/>
        <v>41956.524398148147</v>
      </c>
      <c r="U2001" s="16">
        <f t="shared" si="190"/>
        <v>41926.482731481483</v>
      </c>
      <c r="V2001" s="17">
        <v>41926.482731481483</v>
      </c>
      <c r="W2001" s="18">
        <v>41926.482731481483</v>
      </c>
    </row>
    <row r="2002" spans="1:23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9">
        <f t="shared" si="187"/>
        <v>25</v>
      </c>
      <c r="Q2002" t="str">
        <f t="shared" si="188"/>
        <v>photography</v>
      </c>
      <c r="R2002" t="str">
        <f t="shared" si="189"/>
        <v>people</v>
      </c>
      <c r="S2002" t="s">
        <v>8221</v>
      </c>
      <c r="T2002" s="16">
        <f t="shared" si="191"/>
        <v>42375.951539351852</v>
      </c>
      <c r="U2002" s="16">
        <f t="shared" si="190"/>
        <v>42345.951539351852</v>
      </c>
      <c r="V2002" s="17">
        <v>42345.951539351852</v>
      </c>
      <c r="W2002" s="18">
        <v>42345.951539351852</v>
      </c>
    </row>
    <row r="2003" spans="1:23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 s="9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t="s">
        <v>8219</v>
      </c>
      <c r="T2003" s="16">
        <f t="shared" si="191"/>
        <v>42167.833333333328</v>
      </c>
      <c r="U2003" s="16">
        <f t="shared" si="190"/>
        <v>42136.209675925929</v>
      </c>
      <c r="V2003" s="17">
        <v>42136.209675925929</v>
      </c>
      <c r="W2003" s="18">
        <v>42136.209675925929</v>
      </c>
    </row>
    <row r="2004" spans="1:23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 s="9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t="s">
        <v>8219</v>
      </c>
      <c r="T2004" s="16">
        <f t="shared" si="191"/>
        <v>42758.71230324074</v>
      </c>
      <c r="U2004" s="16">
        <f t="shared" si="190"/>
        <v>42728.71230324074</v>
      </c>
      <c r="V2004" s="17">
        <v>42728.71230324074</v>
      </c>
      <c r="W2004" s="18">
        <v>42728.71230324074</v>
      </c>
    </row>
    <row r="2005" spans="1:23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9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t="s">
        <v>8219</v>
      </c>
      <c r="T2005" s="16">
        <f t="shared" si="191"/>
        <v>40361.958333333336</v>
      </c>
      <c r="U2005" s="16">
        <f t="shared" si="190"/>
        <v>40347.125601851854</v>
      </c>
      <c r="V2005" s="17">
        <v>40347.125601851854</v>
      </c>
      <c r="W2005" s="18">
        <v>40347.125601851854</v>
      </c>
    </row>
    <row r="2006" spans="1:23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 s="9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t="s">
        <v>8219</v>
      </c>
      <c r="T2006" s="16">
        <f t="shared" si="191"/>
        <v>41830.604895833334</v>
      </c>
      <c r="U2006" s="16">
        <f t="shared" si="190"/>
        <v>41800.604895833334</v>
      </c>
      <c r="V2006" s="17">
        <v>41800.604895833334</v>
      </c>
      <c r="W2006" s="18">
        <v>41800.604895833334</v>
      </c>
    </row>
    <row r="2007" spans="1:23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 s="9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t="s">
        <v>8219</v>
      </c>
      <c r="T2007" s="16">
        <f t="shared" si="191"/>
        <v>41563.165972222225</v>
      </c>
      <c r="U2007" s="16">
        <f t="shared" si="190"/>
        <v>41535.812708333331</v>
      </c>
      <c r="V2007" s="17">
        <v>41535.812708333331</v>
      </c>
      <c r="W2007" s="18">
        <v>41535.812708333331</v>
      </c>
    </row>
    <row r="2008" spans="1:23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 s="9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t="s">
        <v>8219</v>
      </c>
      <c r="T2008" s="16">
        <f t="shared" si="191"/>
        <v>41976.542187500003</v>
      </c>
      <c r="U2008" s="16">
        <f t="shared" si="190"/>
        <v>41941.500520833331</v>
      </c>
      <c r="V2008" s="17">
        <v>41941.500520833331</v>
      </c>
      <c r="W2008" s="18">
        <v>41941.500520833331</v>
      </c>
    </row>
    <row r="2009" spans="1:23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 s="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t="s">
        <v>8219</v>
      </c>
      <c r="T2009" s="16">
        <f t="shared" si="191"/>
        <v>40414.166666666664</v>
      </c>
      <c r="U2009" s="16">
        <f t="shared" si="190"/>
        <v>40347.837800925925</v>
      </c>
      <c r="V2009" s="17">
        <v>40347.837800925925</v>
      </c>
      <c r="W2009" s="18">
        <v>40347.837800925925</v>
      </c>
    </row>
    <row r="2010" spans="1:23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 s="9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t="s">
        <v>8219</v>
      </c>
      <c r="T2010" s="16">
        <f t="shared" si="191"/>
        <v>40805.604421296295</v>
      </c>
      <c r="U2010" s="16">
        <f t="shared" si="190"/>
        <v>40761.604421296295</v>
      </c>
      <c r="V2010" s="17">
        <v>40761.604421296295</v>
      </c>
      <c r="W2010" s="18">
        <v>40761.604421296295</v>
      </c>
    </row>
    <row r="2011" spans="1:23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 s="9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t="s">
        <v>8219</v>
      </c>
      <c r="T2011" s="16">
        <f t="shared" si="191"/>
        <v>42697.365081018521</v>
      </c>
      <c r="U2011" s="16">
        <f t="shared" si="190"/>
        <v>42661.323414351849</v>
      </c>
      <c r="V2011" s="17">
        <v>42661.323414351849</v>
      </c>
      <c r="W2011" s="18">
        <v>42661.323414351849</v>
      </c>
    </row>
    <row r="2012" spans="1:23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 s="9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t="s">
        <v>8219</v>
      </c>
      <c r="T2012" s="16">
        <f t="shared" si="191"/>
        <v>42600.996423611112</v>
      </c>
      <c r="U2012" s="16">
        <f t="shared" si="190"/>
        <v>42570.996423611112</v>
      </c>
      <c r="V2012" s="17">
        <v>42570.996423611112</v>
      </c>
      <c r="W2012" s="18">
        <v>42570.996423611112</v>
      </c>
    </row>
    <row r="2013" spans="1:23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 s="9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t="s">
        <v>8219</v>
      </c>
      <c r="T2013" s="16">
        <f t="shared" si="191"/>
        <v>42380.958333333328</v>
      </c>
      <c r="U2013" s="16">
        <f t="shared" si="190"/>
        <v>42347.358483796299</v>
      </c>
      <c r="V2013" s="17">
        <v>42347.358483796299</v>
      </c>
      <c r="W2013" s="18">
        <v>42347.358483796299</v>
      </c>
    </row>
    <row r="2014" spans="1:23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 s="9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t="s">
        <v>8219</v>
      </c>
      <c r="T2014" s="16">
        <f t="shared" si="191"/>
        <v>42040.822233796294</v>
      </c>
      <c r="U2014" s="16">
        <f t="shared" si="190"/>
        <v>42010.822233796294</v>
      </c>
      <c r="V2014" s="17">
        <v>42010.822233796294</v>
      </c>
      <c r="W2014" s="18">
        <v>42010.822233796294</v>
      </c>
    </row>
    <row r="2015" spans="1:23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 s="9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t="s">
        <v>8219</v>
      </c>
      <c r="T2015" s="16">
        <f t="shared" si="191"/>
        <v>42559.960810185185</v>
      </c>
      <c r="U2015" s="16">
        <f t="shared" si="190"/>
        <v>42499.960810185185</v>
      </c>
      <c r="V2015" s="17">
        <v>42499.960810185185</v>
      </c>
      <c r="W2015" s="18">
        <v>42499.960810185185</v>
      </c>
    </row>
    <row r="2016" spans="1:23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 s="9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t="s">
        <v>8219</v>
      </c>
      <c r="T2016" s="16">
        <f t="shared" si="191"/>
        <v>41358.172905092593</v>
      </c>
      <c r="U2016" s="16">
        <f t="shared" si="190"/>
        <v>41324.214571759258</v>
      </c>
      <c r="V2016" s="17">
        <v>41324.214571759258</v>
      </c>
      <c r="W2016" s="18">
        <v>41324.214571759258</v>
      </c>
    </row>
    <row r="2017" spans="1:23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 s="9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t="s">
        <v>8219</v>
      </c>
      <c r="T2017" s="16">
        <f t="shared" si="191"/>
        <v>40795.876886574071</v>
      </c>
      <c r="U2017" s="16">
        <f t="shared" si="190"/>
        <v>40765.876886574071</v>
      </c>
      <c r="V2017" s="17">
        <v>40765.876886574071</v>
      </c>
      <c r="W2017" s="18">
        <v>40765.876886574071</v>
      </c>
    </row>
    <row r="2018" spans="1:23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 s="9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t="s">
        <v>8219</v>
      </c>
      <c r="T2018" s="16">
        <f t="shared" si="191"/>
        <v>41342.88077546296</v>
      </c>
      <c r="U2018" s="16">
        <f t="shared" si="190"/>
        <v>41312.88077546296</v>
      </c>
      <c r="V2018" s="17">
        <v>41312.88077546296</v>
      </c>
      <c r="W2018" s="18">
        <v>41312.88077546296</v>
      </c>
    </row>
    <row r="2019" spans="1:23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 s="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t="s">
        <v>8219</v>
      </c>
      <c r="T2019" s="16">
        <f t="shared" si="191"/>
        <v>40992.166666666664</v>
      </c>
      <c r="U2019" s="16">
        <f t="shared" si="190"/>
        <v>40961.057349537034</v>
      </c>
      <c r="V2019" s="17">
        <v>40961.057349537034</v>
      </c>
      <c r="W2019" s="18">
        <v>40961.057349537034</v>
      </c>
    </row>
    <row r="2020" spans="1:23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 s="9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t="s">
        <v>8219</v>
      </c>
      <c r="T2020" s="16">
        <f t="shared" si="191"/>
        <v>42229.365844907406</v>
      </c>
      <c r="U2020" s="16">
        <f t="shared" si="190"/>
        <v>42199.365844907406</v>
      </c>
      <c r="V2020" s="17">
        <v>42199.365844907406</v>
      </c>
      <c r="W2020" s="18">
        <v>42199.365844907406</v>
      </c>
    </row>
    <row r="2021" spans="1:23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 s="9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t="s">
        <v>8219</v>
      </c>
      <c r="T2021" s="16">
        <f t="shared" si="191"/>
        <v>42635.70857638889</v>
      </c>
      <c r="U2021" s="16">
        <f t="shared" si="190"/>
        <v>42605.70857638889</v>
      </c>
      <c r="V2021" s="17">
        <v>42605.70857638889</v>
      </c>
      <c r="W2021" s="18">
        <v>42605.70857638889</v>
      </c>
    </row>
    <row r="2022" spans="1:23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 s="9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t="s">
        <v>8219</v>
      </c>
      <c r="T2022" s="16">
        <f t="shared" si="191"/>
        <v>41773.961111111108</v>
      </c>
      <c r="U2022" s="16">
        <f t="shared" si="190"/>
        <v>41737.097499999996</v>
      </c>
      <c r="V2022" s="17">
        <v>41737.097499999996</v>
      </c>
      <c r="W2022" s="18">
        <v>41737.097499999996</v>
      </c>
    </row>
    <row r="2023" spans="1:23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 s="9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t="s">
        <v>8219</v>
      </c>
      <c r="T2023" s="16">
        <f t="shared" si="191"/>
        <v>41906.070567129631</v>
      </c>
      <c r="U2023" s="16">
        <f t="shared" si="190"/>
        <v>41861.070567129631</v>
      </c>
      <c r="V2023" s="17">
        <v>41861.070567129631</v>
      </c>
      <c r="W2023" s="18">
        <v>41861.070567129631</v>
      </c>
    </row>
    <row r="2024" spans="1:23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 s="9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t="s">
        <v>8219</v>
      </c>
      <c r="T2024" s="16">
        <f t="shared" si="191"/>
        <v>42532.569120370375</v>
      </c>
      <c r="U2024" s="16">
        <f t="shared" si="190"/>
        <v>42502.569120370375</v>
      </c>
      <c r="V2024" s="17">
        <v>42502.569120370375</v>
      </c>
      <c r="W2024" s="18">
        <v>42502.569120370375</v>
      </c>
    </row>
    <row r="2025" spans="1:23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 s="9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t="s">
        <v>8219</v>
      </c>
      <c r="T2025" s="16">
        <f t="shared" si="191"/>
        <v>42166.420752314814</v>
      </c>
      <c r="U2025" s="16">
        <f t="shared" si="190"/>
        <v>42136.420752314814</v>
      </c>
      <c r="V2025" s="17">
        <v>42136.420752314814</v>
      </c>
      <c r="W2025" s="18">
        <v>42136.420752314814</v>
      </c>
    </row>
    <row r="2026" spans="1:23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 s="9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t="s">
        <v>8219</v>
      </c>
      <c r="T2026" s="16">
        <f t="shared" si="191"/>
        <v>41134.125</v>
      </c>
      <c r="U2026" s="16">
        <f t="shared" si="190"/>
        <v>41099.966944444444</v>
      </c>
      <c r="V2026" s="17">
        <v>41099.966944444444</v>
      </c>
      <c r="W2026" s="18">
        <v>41099.966944444444</v>
      </c>
    </row>
    <row r="2027" spans="1:23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 s="9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t="s">
        <v>8219</v>
      </c>
      <c r="T2027" s="16">
        <f t="shared" si="191"/>
        <v>42166.184560185182</v>
      </c>
      <c r="U2027" s="16">
        <f t="shared" si="190"/>
        <v>42136.184560185182</v>
      </c>
      <c r="V2027" s="17">
        <v>42136.184560185182</v>
      </c>
      <c r="W2027" s="18">
        <v>42136.184560185182</v>
      </c>
    </row>
    <row r="2028" spans="1:23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 s="9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t="s">
        <v>8219</v>
      </c>
      <c r="T2028" s="16">
        <f t="shared" si="191"/>
        <v>41750.165972222225</v>
      </c>
      <c r="U2028" s="16">
        <f t="shared" si="190"/>
        <v>41704.735937500001</v>
      </c>
      <c r="V2028" s="17">
        <v>41704.735937500001</v>
      </c>
      <c r="W2028" s="18">
        <v>41704.735937500001</v>
      </c>
    </row>
    <row r="2029" spans="1:23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 s="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t="s">
        <v>8219</v>
      </c>
      <c r="T2029" s="16">
        <f t="shared" si="191"/>
        <v>42093.772210648152</v>
      </c>
      <c r="U2029" s="16">
        <f t="shared" si="190"/>
        <v>42048.813877314817</v>
      </c>
      <c r="V2029" s="17">
        <v>42048.813877314817</v>
      </c>
      <c r="W2029" s="18">
        <v>42048.813877314817</v>
      </c>
    </row>
    <row r="2030" spans="1:23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 s="9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t="s">
        <v>8219</v>
      </c>
      <c r="T2030" s="16">
        <f t="shared" si="191"/>
        <v>40252.913194444445</v>
      </c>
      <c r="U2030" s="16">
        <f t="shared" si="190"/>
        <v>40215.919050925928</v>
      </c>
      <c r="V2030" s="17">
        <v>40215.919050925928</v>
      </c>
      <c r="W2030" s="18">
        <v>40215.919050925928</v>
      </c>
    </row>
    <row r="2031" spans="1:23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 s="9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t="s">
        <v>8219</v>
      </c>
      <c r="T2031" s="16">
        <f t="shared" si="191"/>
        <v>41878.021770833337</v>
      </c>
      <c r="U2031" s="16">
        <f t="shared" si="190"/>
        <v>41848.021770833337</v>
      </c>
      <c r="V2031" s="17">
        <v>41848.021770833337</v>
      </c>
      <c r="W2031" s="18">
        <v>41848.021770833337</v>
      </c>
    </row>
    <row r="2032" spans="1:23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 s="9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t="s">
        <v>8219</v>
      </c>
      <c r="T2032" s="16">
        <f t="shared" si="191"/>
        <v>41242.996481481481</v>
      </c>
      <c r="U2032" s="16">
        <f t="shared" si="190"/>
        <v>41212.996481481481</v>
      </c>
      <c r="V2032" s="17">
        <v>41212.996481481481</v>
      </c>
      <c r="W2032" s="18">
        <v>41212.996481481481</v>
      </c>
    </row>
    <row r="2033" spans="1:23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 s="9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t="s">
        <v>8219</v>
      </c>
      <c r="T2033" s="16">
        <f t="shared" si="191"/>
        <v>42013.041666666672</v>
      </c>
      <c r="U2033" s="16">
        <f t="shared" si="190"/>
        <v>41975.329317129625</v>
      </c>
      <c r="V2033" s="17">
        <v>41975.329317129625</v>
      </c>
      <c r="W2033" s="18">
        <v>41975.329317129625</v>
      </c>
    </row>
    <row r="2034" spans="1:23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 s="9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t="s">
        <v>8219</v>
      </c>
      <c r="T2034" s="16">
        <f t="shared" si="191"/>
        <v>42719.208333333328</v>
      </c>
      <c r="U2034" s="16">
        <f t="shared" si="190"/>
        <v>42689.565671296295</v>
      </c>
      <c r="V2034" s="17">
        <v>42689.565671296295</v>
      </c>
      <c r="W2034" s="18">
        <v>42689.565671296295</v>
      </c>
    </row>
    <row r="2035" spans="1:23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 s="9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t="s">
        <v>8219</v>
      </c>
      <c r="T2035" s="16">
        <f t="shared" si="191"/>
        <v>41755.082384259258</v>
      </c>
      <c r="U2035" s="16">
        <f t="shared" si="190"/>
        <v>41725.082384259258</v>
      </c>
      <c r="V2035" s="17">
        <v>41725.082384259258</v>
      </c>
      <c r="W2035" s="18">
        <v>41725.082384259258</v>
      </c>
    </row>
    <row r="2036" spans="1:23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 s="9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t="s">
        <v>8219</v>
      </c>
      <c r="T2036" s="16">
        <f t="shared" si="191"/>
        <v>42131.290277777778</v>
      </c>
      <c r="U2036" s="16">
        <f t="shared" si="190"/>
        <v>42076.130011574074</v>
      </c>
      <c r="V2036" s="17">
        <v>42076.130011574074</v>
      </c>
      <c r="W2036" s="18">
        <v>42076.130011574074</v>
      </c>
    </row>
    <row r="2037" spans="1:23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 s="9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t="s">
        <v>8219</v>
      </c>
      <c r="T2037" s="16">
        <f t="shared" si="191"/>
        <v>42357.041666666672</v>
      </c>
      <c r="U2037" s="16">
        <f t="shared" si="190"/>
        <v>42311.625081018516</v>
      </c>
      <c r="V2037" s="17">
        <v>42311.625081018516</v>
      </c>
      <c r="W2037" s="18">
        <v>42311.625081018516</v>
      </c>
    </row>
    <row r="2038" spans="1:23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 s="9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t="s">
        <v>8219</v>
      </c>
      <c r="T2038" s="16">
        <f t="shared" si="191"/>
        <v>41768.864803240744</v>
      </c>
      <c r="U2038" s="16">
        <f t="shared" si="190"/>
        <v>41738.864803240744</v>
      </c>
      <c r="V2038" s="17">
        <v>41738.864803240744</v>
      </c>
      <c r="W2038" s="18">
        <v>41738.864803240744</v>
      </c>
    </row>
    <row r="2039" spans="1:23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 s="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t="s">
        <v>8219</v>
      </c>
      <c r="T2039" s="16">
        <f t="shared" si="191"/>
        <v>41638.251770833333</v>
      </c>
      <c r="U2039" s="16">
        <f t="shared" si="190"/>
        <v>41578.210104166668</v>
      </c>
      <c r="V2039" s="17">
        <v>41578.210104166668</v>
      </c>
      <c r="W2039" s="18">
        <v>41578.210104166668</v>
      </c>
    </row>
    <row r="2040" spans="1:23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 s="9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t="s">
        <v>8219</v>
      </c>
      <c r="T2040" s="16">
        <f t="shared" si="191"/>
        <v>41456.75</v>
      </c>
      <c r="U2040" s="16">
        <f t="shared" si="190"/>
        <v>41424.27107638889</v>
      </c>
      <c r="V2040" s="17">
        <v>41424.27107638889</v>
      </c>
      <c r="W2040" s="18">
        <v>41424.27107638889</v>
      </c>
    </row>
    <row r="2041" spans="1:23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 s="9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t="s">
        <v>8219</v>
      </c>
      <c r="T2041" s="16">
        <f t="shared" si="191"/>
        <v>42705.207638888889</v>
      </c>
      <c r="U2041" s="16">
        <f t="shared" si="190"/>
        <v>42675.438946759255</v>
      </c>
      <c r="V2041" s="17">
        <v>42675.438946759255</v>
      </c>
      <c r="W2041" s="18">
        <v>42675.438946759255</v>
      </c>
    </row>
    <row r="2042" spans="1:23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 s="9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t="s">
        <v>8219</v>
      </c>
      <c r="T2042" s="16">
        <f t="shared" si="191"/>
        <v>41593.968784722223</v>
      </c>
      <c r="U2042" s="16">
        <f t="shared" si="190"/>
        <v>41578.927118055559</v>
      </c>
      <c r="V2042" s="17">
        <v>41578.927118055559</v>
      </c>
      <c r="W2042" s="18">
        <v>41578.927118055559</v>
      </c>
    </row>
    <row r="2043" spans="1:23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 s="9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t="s">
        <v>8219</v>
      </c>
      <c r="T2043" s="16">
        <f t="shared" si="191"/>
        <v>42684.567442129628</v>
      </c>
      <c r="U2043" s="16">
        <f t="shared" si="190"/>
        <v>42654.525775462964</v>
      </c>
      <c r="V2043" s="17">
        <v>42654.525775462964</v>
      </c>
      <c r="W2043" s="18">
        <v>42654.525775462964</v>
      </c>
    </row>
    <row r="2044" spans="1:23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 s="9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t="s">
        <v>8219</v>
      </c>
      <c r="T2044" s="16">
        <f t="shared" si="191"/>
        <v>42391.708032407405</v>
      </c>
      <c r="U2044" s="16">
        <f t="shared" si="190"/>
        <v>42331.708032407405</v>
      </c>
      <c r="V2044" s="17">
        <v>42331.708032407405</v>
      </c>
      <c r="W2044" s="18">
        <v>42331.708032407405</v>
      </c>
    </row>
    <row r="2045" spans="1:23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 s="9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t="s">
        <v>8219</v>
      </c>
      <c r="T2045" s="16">
        <f t="shared" si="191"/>
        <v>42715.207638888889</v>
      </c>
      <c r="U2045" s="16">
        <f t="shared" si="190"/>
        <v>42661.176817129628</v>
      </c>
      <c r="V2045" s="17">
        <v>42661.176817129628</v>
      </c>
      <c r="W2045" s="18">
        <v>42661.176817129628</v>
      </c>
    </row>
    <row r="2046" spans="1:23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 s="9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t="s">
        <v>8219</v>
      </c>
      <c r="T2046" s="16">
        <f t="shared" si="191"/>
        <v>42168.684189814812</v>
      </c>
      <c r="U2046" s="16">
        <f t="shared" si="190"/>
        <v>42138.684189814812</v>
      </c>
      <c r="V2046" s="17">
        <v>42138.684189814812</v>
      </c>
      <c r="W2046" s="18">
        <v>42138.684189814812</v>
      </c>
    </row>
    <row r="2047" spans="1:23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 s="9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t="s">
        <v>8219</v>
      </c>
      <c r="T2047" s="16">
        <f t="shared" si="191"/>
        <v>41099.088506944441</v>
      </c>
      <c r="U2047" s="16">
        <f t="shared" si="190"/>
        <v>41069.088506944441</v>
      </c>
      <c r="V2047" s="17">
        <v>41069.088506944441</v>
      </c>
      <c r="W2047" s="18">
        <v>41069.088506944441</v>
      </c>
    </row>
    <row r="2048" spans="1:23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 s="9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t="s">
        <v>8219</v>
      </c>
      <c r="T2048" s="16">
        <f t="shared" si="191"/>
        <v>41417.171805555554</v>
      </c>
      <c r="U2048" s="16">
        <f t="shared" si="190"/>
        <v>41387.171805555554</v>
      </c>
      <c r="V2048" s="17">
        <v>41387.171805555554</v>
      </c>
      <c r="W2048" s="18">
        <v>41387.171805555554</v>
      </c>
    </row>
    <row r="2049" spans="1:23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 s="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t="s">
        <v>8219</v>
      </c>
      <c r="T2049" s="16">
        <f t="shared" si="191"/>
        <v>42111</v>
      </c>
      <c r="U2049" s="16">
        <f t="shared" si="190"/>
        <v>42081.903587962966</v>
      </c>
      <c r="V2049" s="17">
        <v>42081.903587962966</v>
      </c>
      <c r="W2049" s="18">
        <v>42081.903587962966</v>
      </c>
    </row>
    <row r="2050" spans="1:23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 s="9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t="s">
        <v>8219</v>
      </c>
      <c r="T2050" s="16">
        <f t="shared" si="191"/>
        <v>41417.651516203703</v>
      </c>
      <c r="U2050" s="16">
        <f t="shared" si="190"/>
        <v>41387.651516203703</v>
      </c>
      <c r="V2050" s="17">
        <v>41387.651516203703</v>
      </c>
      <c r="W2050" s="18">
        <v>41387.651516203703</v>
      </c>
    </row>
    <row r="2051" spans="1:23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</f>
        <v>1.2019070000000001</v>
      </c>
      <c r="P2051" s="9">
        <f t="shared" ref="P2051:P2114" si="193">IF(ISERROR(E2051/L2051),0,(E2051/L2051))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t="s">
        <v>8219</v>
      </c>
      <c r="T2051" s="16">
        <f t="shared" si="191"/>
        <v>41610.957638888889</v>
      </c>
      <c r="U2051" s="16">
        <f t="shared" ref="U2051:U2114" si="196">(((J2051/60)/60)/24)+DATE(1970,1,1)</f>
        <v>41575.527349537035</v>
      </c>
      <c r="V2051" s="17">
        <v>41575.527349537035</v>
      </c>
      <c r="W2051" s="18">
        <v>41575.527349537035</v>
      </c>
    </row>
    <row r="2052" spans="1:23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9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t="s">
        <v>8219</v>
      </c>
      <c r="T2052" s="16">
        <f t="shared" ref="T2052:T2115" si="197">(((I2052/60)/60)/24)+DATE(1970,1,1)</f>
        <v>42155.071504629625</v>
      </c>
      <c r="U2052" s="16">
        <f t="shared" si="196"/>
        <v>42115.071504629625</v>
      </c>
      <c r="V2052" s="17">
        <v>42115.071504629625</v>
      </c>
      <c r="W2052" s="18">
        <v>42115.071504629625</v>
      </c>
    </row>
    <row r="2053" spans="1:23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9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t="s">
        <v>8219</v>
      </c>
      <c r="T2053" s="16">
        <f t="shared" si="197"/>
        <v>41634.022418981483</v>
      </c>
      <c r="U2053" s="16">
        <f t="shared" si="196"/>
        <v>41604.022418981483</v>
      </c>
      <c r="V2053" s="17">
        <v>41604.022418981483</v>
      </c>
      <c r="W2053" s="18">
        <v>41604.022418981483</v>
      </c>
    </row>
    <row r="2054" spans="1:23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9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t="s">
        <v>8219</v>
      </c>
      <c r="T2054" s="16">
        <f t="shared" si="197"/>
        <v>42420.08394675926</v>
      </c>
      <c r="U2054" s="16">
        <f t="shared" si="196"/>
        <v>42375.08394675926</v>
      </c>
      <c r="V2054" s="17">
        <v>42375.08394675926</v>
      </c>
      <c r="W2054" s="18">
        <v>42375.08394675926</v>
      </c>
    </row>
    <row r="2055" spans="1:23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9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t="s">
        <v>8219</v>
      </c>
      <c r="T2055" s="16">
        <f t="shared" si="197"/>
        <v>42333.659155092595</v>
      </c>
      <c r="U2055" s="16">
        <f t="shared" si="196"/>
        <v>42303.617488425924</v>
      </c>
      <c r="V2055" s="17">
        <v>42303.617488425924</v>
      </c>
      <c r="W2055" s="18">
        <v>42303.617488425924</v>
      </c>
    </row>
    <row r="2056" spans="1:23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9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t="s">
        <v>8219</v>
      </c>
      <c r="T2056" s="16">
        <f t="shared" si="197"/>
        <v>41761.520949074074</v>
      </c>
      <c r="U2056" s="16">
        <f t="shared" si="196"/>
        <v>41731.520949074074</v>
      </c>
      <c r="V2056" s="17">
        <v>41731.520949074074</v>
      </c>
      <c r="W2056" s="18">
        <v>41731.520949074074</v>
      </c>
    </row>
    <row r="2057" spans="1:23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9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t="s">
        <v>8219</v>
      </c>
      <c r="T2057" s="16">
        <f t="shared" si="197"/>
        <v>41976.166666666672</v>
      </c>
      <c r="U2057" s="16">
        <f t="shared" si="196"/>
        <v>41946.674108796295</v>
      </c>
      <c r="V2057" s="17">
        <v>41946.674108796295</v>
      </c>
      <c r="W2057" s="18">
        <v>41946.674108796295</v>
      </c>
    </row>
    <row r="2058" spans="1:23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9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t="s">
        <v>8219</v>
      </c>
      <c r="T2058" s="16">
        <f t="shared" si="197"/>
        <v>41381.76090277778</v>
      </c>
      <c r="U2058" s="16">
        <f t="shared" si="196"/>
        <v>41351.76090277778</v>
      </c>
      <c r="V2058" s="17">
        <v>41351.76090277778</v>
      </c>
      <c r="W2058" s="18">
        <v>41351.76090277778</v>
      </c>
    </row>
    <row r="2059" spans="1:23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t="s">
        <v>8219</v>
      </c>
      <c r="T2059" s="16">
        <f t="shared" si="197"/>
        <v>42426.494583333333</v>
      </c>
      <c r="U2059" s="16">
        <f t="shared" si="196"/>
        <v>42396.494583333333</v>
      </c>
      <c r="V2059" s="17">
        <v>42396.494583333333</v>
      </c>
      <c r="W2059" s="18">
        <v>42396.494583333333</v>
      </c>
    </row>
    <row r="2060" spans="1:23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9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t="s">
        <v>8219</v>
      </c>
      <c r="T2060" s="16">
        <f t="shared" si="197"/>
        <v>42065.833333333328</v>
      </c>
      <c r="U2060" s="16">
        <f t="shared" si="196"/>
        <v>42026.370717592596</v>
      </c>
      <c r="V2060" s="17">
        <v>42026.370717592596</v>
      </c>
      <c r="W2060" s="18">
        <v>42026.370717592596</v>
      </c>
    </row>
    <row r="2061" spans="1:23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9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t="s">
        <v>8219</v>
      </c>
      <c r="T2061" s="16">
        <f t="shared" si="197"/>
        <v>42400.915972222225</v>
      </c>
      <c r="U2061" s="16">
        <f t="shared" si="196"/>
        <v>42361.602476851855</v>
      </c>
      <c r="V2061" s="17">
        <v>42361.602476851855</v>
      </c>
      <c r="W2061" s="18">
        <v>42361.602476851855</v>
      </c>
    </row>
    <row r="2062" spans="1:23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9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t="s">
        <v>8219</v>
      </c>
      <c r="T2062" s="16">
        <f t="shared" si="197"/>
        <v>41843.642939814818</v>
      </c>
      <c r="U2062" s="16">
        <f t="shared" si="196"/>
        <v>41783.642939814818</v>
      </c>
      <c r="V2062" s="17">
        <v>41783.642939814818</v>
      </c>
      <c r="W2062" s="18">
        <v>41783.642939814818</v>
      </c>
    </row>
    <row r="2063" spans="1:23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9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t="s">
        <v>8219</v>
      </c>
      <c r="T2063" s="16">
        <f t="shared" si="197"/>
        <v>42735.764513888891</v>
      </c>
      <c r="U2063" s="16">
        <f t="shared" si="196"/>
        <v>42705.764513888891</v>
      </c>
      <c r="V2063" s="17">
        <v>42705.764513888891</v>
      </c>
      <c r="W2063" s="18">
        <v>42705.764513888891</v>
      </c>
    </row>
    <row r="2064" spans="1:23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9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t="s">
        <v>8219</v>
      </c>
      <c r="T2064" s="16">
        <f t="shared" si="197"/>
        <v>42453.341412037036</v>
      </c>
      <c r="U2064" s="16">
        <f t="shared" si="196"/>
        <v>42423.3830787037</v>
      </c>
      <c r="V2064" s="17">
        <v>42423.3830787037</v>
      </c>
      <c r="W2064" s="18">
        <v>42423.3830787037</v>
      </c>
    </row>
    <row r="2065" spans="1:23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9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t="s">
        <v>8219</v>
      </c>
      <c r="T2065" s="16">
        <f t="shared" si="197"/>
        <v>42505.73265046296</v>
      </c>
      <c r="U2065" s="16">
        <f t="shared" si="196"/>
        <v>42472.73265046296</v>
      </c>
      <c r="V2065" s="17">
        <v>42472.73265046296</v>
      </c>
      <c r="W2065" s="18">
        <v>42472.73265046296</v>
      </c>
    </row>
    <row r="2066" spans="1:23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9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t="s">
        <v>8219</v>
      </c>
      <c r="T2066" s="16">
        <f t="shared" si="197"/>
        <v>41425.5</v>
      </c>
      <c r="U2066" s="16">
        <f t="shared" si="196"/>
        <v>41389.364849537036</v>
      </c>
      <c r="V2066" s="17">
        <v>41389.364849537036</v>
      </c>
      <c r="W2066" s="18">
        <v>41389.364849537036</v>
      </c>
    </row>
    <row r="2067" spans="1:23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 s="9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t="s">
        <v>8219</v>
      </c>
      <c r="T2067" s="16">
        <f t="shared" si="197"/>
        <v>41633.333668981482</v>
      </c>
      <c r="U2067" s="16">
        <f t="shared" si="196"/>
        <v>41603.333668981482</v>
      </c>
      <c r="V2067" s="17">
        <v>41603.333668981482</v>
      </c>
      <c r="W2067" s="18">
        <v>41603.333668981482</v>
      </c>
    </row>
    <row r="2068" spans="1:23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 s="9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t="s">
        <v>8219</v>
      </c>
      <c r="T2068" s="16">
        <f t="shared" si="197"/>
        <v>41874.771793981483</v>
      </c>
      <c r="U2068" s="16">
        <f t="shared" si="196"/>
        <v>41844.771793981483</v>
      </c>
      <c r="V2068" s="17">
        <v>41844.771793981483</v>
      </c>
      <c r="W2068" s="18">
        <v>41844.771793981483</v>
      </c>
    </row>
    <row r="2069" spans="1:23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 s="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t="s">
        <v>8219</v>
      </c>
      <c r="T2069" s="16">
        <f t="shared" si="197"/>
        <v>42148.853888888887</v>
      </c>
      <c r="U2069" s="16">
        <f t="shared" si="196"/>
        <v>42115.853888888887</v>
      </c>
      <c r="V2069" s="17">
        <v>42115.853888888887</v>
      </c>
      <c r="W2069" s="18">
        <v>42115.853888888887</v>
      </c>
    </row>
    <row r="2070" spans="1:23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 s="9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t="s">
        <v>8219</v>
      </c>
      <c r="T2070" s="16">
        <f t="shared" si="197"/>
        <v>42663.841608796298</v>
      </c>
      <c r="U2070" s="16">
        <f t="shared" si="196"/>
        <v>42633.841608796298</v>
      </c>
      <c r="V2070" s="17">
        <v>42633.841608796298</v>
      </c>
      <c r="W2070" s="18">
        <v>42633.841608796298</v>
      </c>
    </row>
    <row r="2071" spans="1:23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 s="9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t="s">
        <v>8219</v>
      </c>
      <c r="T2071" s="16">
        <f t="shared" si="197"/>
        <v>42371.972118055557</v>
      </c>
      <c r="U2071" s="16">
        <f t="shared" si="196"/>
        <v>42340.972118055557</v>
      </c>
      <c r="V2071" s="17">
        <v>42340.972118055557</v>
      </c>
      <c r="W2071" s="18">
        <v>42340.972118055557</v>
      </c>
    </row>
    <row r="2072" spans="1:23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 s="9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t="s">
        <v>8219</v>
      </c>
      <c r="T2072" s="16">
        <f t="shared" si="197"/>
        <v>42549.6565162037</v>
      </c>
      <c r="U2072" s="16">
        <f t="shared" si="196"/>
        <v>42519.6565162037</v>
      </c>
      <c r="V2072" s="17">
        <v>42519.6565162037</v>
      </c>
      <c r="W2072" s="18">
        <v>42519.6565162037</v>
      </c>
    </row>
    <row r="2073" spans="1:23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 s="9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t="s">
        <v>8219</v>
      </c>
      <c r="T2073" s="16">
        <f t="shared" si="197"/>
        <v>42645.278749999998</v>
      </c>
      <c r="U2073" s="16">
        <f t="shared" si="196"/>
        <v>42600.278749999998</v>
      </c>
      <c r="V2073" s="17">
        <v>42600.278749999998</v>
      </c>
      <c r="W2073" s="18">
        <v>42600.278749999998</v>
      </c>
    </row>
    <row r="2074" spans="1:23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 s="9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t="s">
        <v>8219</v>
      </c>
      <c r="T2074" s="16">
        <f t="shared" si="197"/>
        <v>42497.581388888888</v>
      </c>
      <c r="U2074" s="16">
        <f t="shared" si="196"/>
        <v>42467.581388888888</v>
      </c>
      <c r="V2074" s="17">
        <v>42467.581388888888</v>
      </c>
      <c r="W2074" s="18">
        <v>42467.581388888888</v>
      </c>
    </row>
    <row r="2075" spans="1:23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 s="9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t="s">
        <v>8219</v>
      </c>
      <c r="T2075" s="16">
        <f t="shared" si="197"/>
        <v>42132.668032407411</v>
      </c>
      <c r="U2075" s="16">
        <f t="shared" si="196"/>
        <v>42087.668032407411</v>
      </c>
      <c r="V2075" s="17">
        <v>42087.668032407411</v>
      </c>
      <c r="W2075" s="18">
        <v>42087.668032407411</v>
      </c>
    </row>
    <row r="2076" spans="1:23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 s="9">
        <f t="shared" si="193"/>
        <v>205</v>
      </c>
      <c r="Q2076" t="str">
        <f t="shared" si="194"/>
        <v>technology</v>
      </c>
      <c r="R2076" t="str">
        <f t="shared" si="195"/>
        <v>hardware</v>
      </c>
      <c r="S2076" t="s">
        <v>8219</v>
      </c>
      <c r="T2076" s="16">
        <f t="shared" si="197"/>
        <v>42496.826180555552</v>
      </c>
      <c r="U2076" s="16">
        <f t="shared" si="196"/>
        <v>42466.826180555552</v>
      </c>
      <c r="V2076" s="17">
        <v>42466.826180555552</v>
      </c>
      <c r="W2076" s="18">
        <v>42466.826180555552</v>
      </c>
    </row>
    <row r="2077" spans="1:23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 s="9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t="s">
        <v>8219</v>
      </c>
      <c r="T2077" s="16">
        <f t="shared" si="197"/>
        <v>41480.681574074071</v>
      </c>
      <c r="U2077" s="16">
        <f t="shared" si="196"/>
        <v>41450.681574074071</v>
      </c>
      <c r="V2077" s="17">
        <v>41450.681574074071</v>
      </c>
      <c r="W2077" s="18">
        <v>41450.681574074071</v>
      </c>
    </row>
    <row r="2078" spans="1:23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 s="9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t="s">
        <v>8219</v>
      </c>
      <c r="T2078" s="16">
        <f t="shared" si="197"/>
        <v>41843.880659722221</v>
      </c>
      <c r="U2078" s="16">
        <f t="shared" si="196"/>
        <v>41803.880659722221</v>
      </c>
      <c r="V2078" s="17">
        <v>41803.880659722221</v>
      </c>
      <c r="W2078" s="18">
        <v>41803.880659722221</v>
      </c>
    </row>
    <row r="2079" spans="1:23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 s="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t="s">
        <v>8219</v>
      </c>
      <c r="T2079" s="16">
        <f t="shared" si="197"/>
        <v>42160.875</v>
      </c>
      <c r="U2079" s="16">
        <f t="shared" si="196"/>
        <v>42103.042546296296</v>
      </c>
      <c r="V2079" s="17">
        <v>42103.042546296296</v>
      </c>
      <c r="W2079" s="18">
        <v>42103.042546296296</v>
      </c>
    </row>
    <row r="2080" spans="1:23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 s="9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t="s">
        <v>8219</v>
      </c>
      <c r="T2080" s="16">
        <f t="shared" si="197"/>
        <v>42722.771493055552</v>
      </c>
      <c r="U2080" s="16">
        <f t="shared" si="196"/>
        <v>42692.771493055552</v>
      </c>
      <c r="V2080" s="17">
        <v>42692.771493055552</v>
      </c>
      <c r="W2080" s="18">
        <v>42692.771493055552</v>
      </c>
    </row>
    <row r="2081" spans="1:23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 s="9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t="s">
        <v>8219</v>
      </c>
      <c r="T2081" s="16">
        <f t="shared" si="197"/>
        <v>42180.791666666672</v>
      </c>
      <c r="U2081" s="16">
        <f t="shared" si="196"/>
        <v>42150.71056712963</v>
      </c>
      <c r="V2081" s="17">
        <v>42150.71056712963</v>
      </c>
      <c r="W2081" s="18">
        <v>42150.71056712963</v>
      </c>
    </row>
    <row r="2082" spans="1:23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 s="9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t="s">
        <v>8219</v>
      </c>
      <c r="T2082" s="16">
        <f t="shared" si="197"/>
        <v>42319.998842592591</v>
      </c>
      <c r="U2082" s="16">
        <f t="shared" si="196"/>
        <v>42289.957175925927</v>
      </c>
      <c r="V2082" s="17">
        <v>42289.957175925927</v>
      </c>
      <c r="W2082" s="18">
        <v>42289.957175925927</v>
      </c>
    </row>
    <row r="2083" spans="1:23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 s="9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t="s">
        <v>8219</v>
      </c>
      <c r="T2083" s="16">
        <f t="shared" si="197"/>
        <v>41045.207638888889</v>
      </c>
      <c r="U2083" s="16">
        <f t="shared" si="196"/>
        <v>41004.156886574077</v>
      </c>
      <c r="V2083" s="17">
        <v>41004.156886574077</v>
      </c>
      <c r="W2083" s="18">
        <v>41004.156886574077</v>
      </c>
    </row>
    <row r="2084" spans="1:23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 s="9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t="s">
        <v>8219</v>
      </c>
      <c r="T2084" s="16">
        <f t="shared" si="197"/>
        <v>40871.161990740737</v>
      </c>
      <c r="U2084" s="16">
        <f t="shared" si="196"/>
        <v>40811.120324074072</v>
      </c>
      <c r="V2084" s="17">
        <v>40811.120324074072</v>
      </c>
      <c r="W2084" s="18">
        <v>40811.120324074072</v>
      </c>
    </row>
    <row r="2085" spans="1:23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 s="9">
        <f t="shared" si="193"/>
        <v>34</v>
      </c>
      <c r="Q2085" t="str">
        <f t="shared" si="194"/>
        <v>music</v>
      </c>
      <c r="R2085" t="str">
        <f t="shared" si="195"/>
        <v>indie rock</v>
      </c>
      <c r="S2085" t="s">
        <v>8219</v>
      </c>
      <c r="T2085" s="16">
        <f t="shared" si="197"/>
        <v>41064.72216435185</v>
      </c>
      <c r="U2085" s="16">
        <f t="shared" si="196"/>
        <v>41034.72216435185</v>
      </c>
      <c r="V2085" s="17">
        <v>41034.72216435185</v>
      </c>
      <c r="W2085" s="18">
        <v>41034.72216435185</v>
      </c>
    </row>
    <row r="2086" spans="1:23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 s="9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t="s">
        <v>8219</v>
      </c>
      <c r="T2086" s="16">
        <f t="shared" si="197"/>
        <v>41763.290972222225</v>
      </c>
      <c r="U2086" s="16">
        <f t="shared" si="196"/>
        <v>41731.833124999997</v>
      </c>
      <c r="V2086" s="17">
        <v>41731.833124999997</v>
      </c>
      <c r="W2086" s="18">
        <v>41731.833124999997</v>
      </c>
    </row>
    <row r="2087" spans="1:23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 s="9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t="s">
        <v>8219</v>
      </c>
      <c r="T2087" s="16">
        <f t="shared" si="197"/>
        <v>41105.835497685184</v>
      </c>
      <c r="U2087" s="16">
        <f t="shared" si="196"/>
        <v>41075.835497685184</v>
      </c>
      <c r="V2087" s="17">
        <v>41075.835497685184</v>
      </c>
      <c r="W2087" s="18">
        <v>41075.835497685184</v>
      </c>
    </row>
    <row r="2088" spans="1:23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 s="9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t="s">
        <v>8219</v>
      </c>
      <c r="T2088" s="16">
        <f t="shared" si="197"/>
        <v>40891.207638888889</v>
      </c>
      <c r="U2088" s="16">
        <f t="shared" si="196"/>
        <v>40860.67050925926</v>
      </c>
      <c r="V2088" s="17">
        <v>40860.67050925926</v>
      </c>
      <c r="W2088" s="18">
        <v>40860.67050925926</v>
      </c>
    </row>
    <row r="2089" spans="1:23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 s="9">
        <f t="shared" si="193"/>
        <v>62.12</v>
      </c>
      <c r="Q2089" t="str">
        <f t="shared" si="194"/>
        <v>music</v>
      </c>
      <c r="R2089" t="str">
        <f t="shared" si="195"/>
        <v>indie rock</v>
      </c>
      <c r="S2089" t="s">
        <v>8219</v>
      </c>
      <c r="T2089" s="16">
        <f t="shared" si="197"/>
        <v>40794.204375000001</v>
      </c>
      <c r="U2089" s="16">
        <f t="shared" si="196"/>
        <v>40764.204375000001</v>
      </c>
      <c r="V2089" s="17">
        <v>40764.204375000001</v>
      </c>
      <c r="W2089" s="18">
        <v>40764.204375000001</v>
      </c>
    </row>
    <row r="2090" spans="1:23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 s="9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t="s">
        <v>8219</v>
      </c>
      <c r="T2090" s="16">
        <f t="shared" si="197"/>
        <v>40432.165972222225</v>
      </c>
      <c r="U2090" s="16">
        <f t="shared" si="196"/>
        <v>40395.714722222219</v>
      </c>
      <c r="V2090" s="17">
        <v>40395.714722222219</v>
      </c>
      <c r="W2090" s="18">
        <v>40395.714722222219</v>
      </c>
    </row>
    <row r="2091" spans="1:23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 s="9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t="s">
        <v>8219</v>
      </c>
      <c r="T2091" s="16">
        <f t="shared" si="197"/>
        <v>41488.076319444444</v>
      </c>
      <c r="U2091" s="16">
        <f t="shared" si="196"/>
        <v>41453.076319444444</v>
      </c>
      <c r="V2091" s="17">
        <v>41453.076319444444</v>
      </c>
      <c r="W2091" s="18">
        <v>41453.076319444444</v>
      </c>
    </row>
    <row r="2092" spans="1:23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 s="9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t="s">
        <v>8219</v>
      </c>
      <c r="T2092" s="16">
        <f t="shared" si="197"/>
        <v>41329.381423611114</v>
      </c>
      <c r="U2092" s="16">
        <f t="shared" si="196"/>
        <v>41299.381423611114</v>
      </c>
      <c r="V2092" s="17">
        <v>41299.381423611114</v>
      </c>
      <c r="W2092" s="18">
        <v>41299.381423611114</v>
      </c>
    </row>
    <row r="2093" spans="1:23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 s="9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t="s">
        <v>8219</v>
      </c>
      <c r="T2093" s="16">
        <f t="shared" si="197"/>
        <v>40603.833333333336</v>
      </c>
      <c r="U2093" s="16">
        <f t="shared" si="196"/>
        <v>40555.322662037033</v>
      </c>
      <c r="V2093" s="17">
        <v>40555.322662037033</v>
      </c>
      <c r="W2093" s="18">
        <v>40555.322662037033</v>
      </c>
    </row>
    <row r="2094" spans="1:23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 s="9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t="s">
        <v>8219</v>
      </c>
      <c r="T2094" s="16">
        <f t="shared" si="197"/>
        <v>40823.707546296297</v>
      </c>
      <c r="U2094" s="16">
        <f t="shared" si="196"/>
        <v>40763.707546296297</v>
      </c>
      <c r="V2094" s="17">
        <v>40763.707546296297</v>
      </c>
      <c r="W2094" s="18">
        <v>40763.707546296297</v>
      </c>
    </row>
    <row r="2095" spans="1:23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 s="9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t="s">
        <v>8219</v>
      </c>
      <c r="T2095" s="16">
        <f t="shared" si="197"/>
        <v>41265.896203703705</v>
      </c>
      <c r="U2095" s="16">
        <f t="shared" si="196"/>
        <v>41205.854537037041</v>
      </c>
      <c r="V2095" s="17">
        <v>41205.854537037041</v>
      </c>
      <c r="W2095" s="18">
        <v>41205.854537037041</v>
      </c>
    </row>
    <row r="2096" spans="1:23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 s="9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t="s">
        <v>8219</v>
      </c>
      <c r="T2096" s="16">
        <f t="shared" si="197"/>
        <v>40973.125</v>
      </c>
      <c r="U2096" s="16">
        <f t="shared" si="196"/>
        <v>40939.02002314815</v>
      </c>
      <c r="V2096" s="17">
        <v>40939.02002314815</v>
      </c>
      <c r="W2096" s="18">
        <v>40939.02002314815</v>
      </c>
    </row>
    <row r="2097" spans="1:23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9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t="s">
        <v>8219</v>
      </c>
      <c r="T2097" s="16">
        <f t="shared" si="197"/>
        <v>40818.733483796292</v>
      </c>
      <c r="U2097" s="16">
        <f t="shared" si="196"/>
        <v>40758.733483796292</v>
      </c>
      <c r="V2097" s="17">
        <v>40758.733483796292</v>
      </c>
      <c r="W2097" s="18">
        <v>40758.733483796292</v>
      </c>
    </row>
    <row r="2098" spans="1:23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 s="9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t="s">
        <v>8219</v>
      </c>
      <c r="T2098" s="16">
        <f t="shared" si="197"/>
        <v>41208.165972222225</v>
      </c>
      <c r="U2098" s="16">
        <f t="shared" si="196"/>
        <v>41192.758506944447</v>
      </c>
      <c r="V2098" s="17">
        <v>41192.758506944447</v>
      </c>
      <c r="W2098" s="18">
        <v>41192.758506944447</v>
      </c>
    </row>
    <row r="2099" spans="1:23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t="s">
        <v>8219</v>
      </c>
      <c r="T2099" s="16">
        <f t="shared" si="197"/>
        <v>40878.626562500001</v>
      </c>
      <c r="U2099" s="16">
        <f t="shared" si="196"/>
        <v>40818.58489583333</v>
      </c>
      <c r="V2099" s="17">
        <v>40818.58489583333</v>
      </c>
      <c r="W2099" s="18">
        <v>40818.58489583333</v>
      </c>
    </row>
    <row r="2100" spans="1:23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 s="9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t="s">
        <v>8219</v>
      </c>
      <c r="T2100" s="16">
        <f t="shared" si="197"/>
        <v>40976.11383101852</v>
      </c>
      <c r="U2100" s="16">
        <f t="shared" si="196"/>
        <v>40946.11383101852</v>
      </c>
      <c r="V2100" s="17">
        <v>40946.11383101852</v>
      </c>
      <c r="W2100" s="18">
        <v>40946.11383101852</v>
      </c>
    </row>
    <row r="2101" spans="1:23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 s="9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t="s">
        <v>8219</v>
      </c>
      <c r="T2101" s="16">
        <f t="shared" si="197"/>
        <v>42187.152777777781</v>
      </c>
      <c r="U2101" s="16">
        <f t="shared" si="196"/>
        <v>42173.746342592596</v>
      </c>
      <c r="V2101" s="17">
        <v>42173.746342592596</v>
      </c>
      <c r="W2101" s="18">
        <v>42173.746342592596</v>
      </c>
    </row>
    <row r="2102" spans="1:23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 s="9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t="s">
        <v>8219</v>
      </c>
      <c r="T2102" s="16">
        <f t="shared" si="197"/>
        <v>41090.165972222225</v>
      </c>
      <c r="U2102" s="16">
        <f t="shared" si="196"/>
        <v>41074.834965277776</v>
      </c>
      <c r="V2102" s="17">
        <v>41074.834965277776</v>
      </c>
      <c r="W2102" s="18">
        <v>41074.834965277776</v>
      </c>
    </row>
    <row r="2103" spans="1:23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 s="9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t="s">
        <v>8219</v>
      </c>
      <c r="T2103" s="16">
        <f t="shared" si="197"/>
        <v>40952.149467592593</v>
      </c>
      <c r="U2103" s="16">
        <f t="shared" si="196"/>
        <v>40892.149467592593</v>
      </c>
      <c r="V2103" s="17">
        <v>40892.149467592593</v>
      </c>
      <c r="W2103" s="18">
        <v>40892.149467592593</v>
      </c>
    </row>
    <row r="2104" spans="1:23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 s="9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t="s">
        <v>8219</v>
      </c>
      <c r="T2104" s="16">
        <f t="shared" si="197"/>
        <v>40668.868611111109</v>
      </c>
      <c r="U2104" s="16">
        <f t="shared" si="196"/>
        <v>40638.868611111109</v>
      </c>
      <c r="V2104" s="17">
        <v>40638.868611111109</v>
      </c>
      <c r="W2104" s="18">
        <v>40638.868611111109</v>
      </c>
    </row>
    <row r="2105" spans="1:23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 s="9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t="s">
        <v>8219</v>
      </c>
      <c r="T2105" s="16">
        <f t="shared" si="197"/>
        <v>41222.7966087963</v>
      </c>
      <c r="U2105" s="16">
        <f t="shared" si="196"/>
        <v>41192.754942129628</v>
      </c>
      <c r="V2105" s="17">
        <v>41192.754942129628</v>
      </c>
      <c r="W2105" s="18">
        <v>41192.754942129628</v>
      </c>
    </row>
    <row r="2106" spans="1:23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 s="9">
        <f t="shared" si="193"/>
        <v>28</v>
      </c>
      <c r="Q2106" t="str">
        <f t="shared" si="194"/>
        <v>music</v>
      </c>
      <c r="R2106" t="str">
        <f t="shared" si="195"/>
        <v>indie rock</v>
      </c>
      <c r="S2106" t="s">
        <v>8219</v>
      </c>
      <c r="T2106" s="16">
        <f t="shared" si="197"/>
        <v>41425</v>
      </c>
      <c r="U2106" s="16">
        <f t="shared" si="196"/>
        <v>41394.074467592596</v>
      </c>
      <c r="V2106" s="17">
        <v>41394.074467592596</v>
      </c>
      <c r="W2106" s="18">
        <v>41394.074467592596</v>
      </c>
    </row>
    <row r="2107" spans="1:23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9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t="s">
        <v>8219</v>
      </c>
      <c r="T2107" s="16">
        <f t="shared" si="197"/>
        <v>41964.166666666672</v>
      </c>
      <c r="U2107" s="16">
        <f t="shared" si="196"/>
        <v>41951.788807870369</v>
      </c>
      <c r="V2107" s="17">
        <v>41951.788807870369</v>
      </c>
      <c r="W2107" s="18">
        <v>41951.788807870369</v>
      </c>
    </row>
    <row r="2108" spans="1:23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 s="9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t="s">
        <v>8219</v>
      </c>
      <c r="T2108" s="16">
        <f t="shared" si="197"/>
        <v>41300.21497685185</v>
      </c>
      <c r="U2108" s="16">
        <f t="shared" si="196"/>
        <v>41270.21497685185</v>
      </c>
      <c r="V2108" s="17">
        <v>41270.21497685185</v>
      </c>
      <c r="W2108" s="18">
        <v>41270.21497685185</v>
      </c>
    </row>
    <row r="2109" spans="1:23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 s="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t="s">
        <v>8219</v>
      </c>
      <c r="T2109" s="16">
        <f t="shared" si="197"/>
        <v>41955.752233796295</v>
      </c>
      <c r="U2109" s="16">
        <f t="shared" si="196"/>
        <v>41934.71056712963</v>
      </c>
      <c r="V2109" s="17">
        <v>41934.71056712963</v>
      </c>
      <c r="W2109" s="18">
        <v>41934.71056712963</v>
      </c>
    </row>
    <row r="2110" spans="1:23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 s="9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t="s">
        <v>8219</v>
      </c>
      <c r="T2110" s="16">
        <f t="shared" si="197"/>
        <v>41162.163194444445</v>
      </c>
      <c r="U2110" s="16">
        <f t="shared" si="196"/>
        <v>41135.175694444442</v>
      </c>
      <c r="V2110" s="17">
        <v>41135.175694444442</v>
      </c>
      <c r="W2110" s="18">
        <v>41135.175694444442</v>
      </c>
    </row>
    <row r="2111" spans="1:23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 s="9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t="s">
        <v>8219</v>
      </c>
      <c r="T2111" s="16">
        <f t="shared" si="197"/>
        <v>42190.708530092597</v>
      </c>
      <c r="U2111" s="16">
        <f t="shared" si="196"/>
        <v>42160.708530092597</v>
      </c>
      <c r="V2111" s="17">
        <v>42160.708530092597</v>
      </c>
      <c r="W2111" s="18">
        <v>42160.708530092597</v>
      </c>
    </row>
    <row r="2112" spans="1:23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 s="9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t="s">
        <v>8219</v>
      </c>
      <c r="T2112" s="16">
        <f t="shared" si="197"/>
        <v>41787.207638888889</v>
      </c>
      <c r="U2112" s="16">
        <f t="shared" si="196"/>
        <v>41759.670937499999</v>
      </c>
      <c r="V2112" s="17">
        <v>41759.670937499999</v>
      </c>
      <c r="W2112" s="18">
        <v>41759.670937499999</v>
      </c>
    </row>
    <row r="2113" spans="1:23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 s="9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t="s">
        <v>8219</v>
      </c>
      <c r="T2113" s="16">
        <f t="shared" si="197"/>
        <v>40770.041666666664</v>
      </c>
      <c r="U2113" s="16">
        <f t="shared" si="196"/>
        <v>40703.197048611109</v>
      </c>
      <c r="V2113" s="17">
        <v>40703.197048611109</v>
      </c>
      <c r="W2113" s="18">
        <v>40703.197048611109</v>
      </c>
    </row>
    <row r="2114" spans="1:23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 s="9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t="s">
        <v>8219</v>
      </c>
      <c r="T2114" s="16">
        <f t="shared" si="197"/>
        <v>41379.928159722222</v>
      </c>
      <c r="U2114" s="16">
        <f t="shared" si="196"/>
        <v>41365.928159722222</v>
      </c>
      <c r="V2114" s="17">
        <v>41365.928159722222</v>
      </c>
      <c r="W2114" s="18">
        <v>41365.928159722222</v>
      </c>
    </row>
    <row r="2115" spans="1:23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</f>
        <v>1.0485714285714285</v>
      </c>
      <c r="P2115" s="9">
        <f t="shared" ref="P2115:P2178" si="199">IF(ISERROR(E2115/L2115),0,(E2115/L2115))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t="s">
        <v>8219</v>
      </c>
      <c r="T2115" s="16">
        <f t="shared" si="197"/>
        <v>41905.86546296296</v>
      </c>
      <c r="U2115" s="16">
        <f t="shared" ref="U2115:U2178" si="202">(((J2115/60)/60)/24)+DATE(1970,1,1)</f>
        <v>41870.86546296296</v>
      </c>
      <c r="V2115" s="17">
        <v>41870.86546296296</v>
      </c>
      <c r="W2115" s="18">
        <v>41870.86546296296</v>
      </c>
    </row>
    <row r="2116" spans="1:23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9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t="s">
        <v>8219</v>
      </c>
      <c r="T2116" s="16">
        <f t="shared" ref="T2116:T2179" si="203">(((I2116/60)/60)/24)+DATE(1970,1,1)</f>
        <v>40521.207638888889</v>
      </c>
      <c r="U2116" s="16">
        <f t="shared" si="202"/>
        <v>40458.815625000003</v>
      </c>
      <c r="V2116" s="17">
        <v>40458.815625000003</v>
      </c>
      <c r="W2116" s="18">
        <v>40458.815625000003</v>
      </c>
    </row>
    <row r="2117" spans="1:23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9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t="s">
        <v>8219</v>
      </c>
      <c r="T2117" s="16">
        <f t="shared" si="203"/>
        <v>40594.081030092595</v>
      </c>
      <c r="U2117" s="16">
        <f t="shared" si="202"/>
        <v>40564.081030092595</v>
      </c>
      <c r="V2117" s="17">
        <v>40564.081030092595</v>
      </c>
      <c r="W2117" s="18">
        <v>40564.081030092595</v>
      </c>
    </row>
    <row r="2118" spans="1:23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9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t="s">
        <v>8219</v>
      </c>
      <c r="T2118" s="16">
        <f t="shared" si="203"/>
        <v>41184.777812500004</v>
      </c>
      <c r="U2118" s="16">
        <f t="shared" si="202"/>
        <v>41136.777812500004</v>
      </c>
      <c r="V2118" s="17">
        <v>41136.777812500004</v>
      </c>
      <c r="W2118" s="18">
        <v>41136.777812500004</v>
      </c>
    </row>
    <row r="2119" spans="1:23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t="s">
        <v>8219</v>
      </c>
      <c r="T2119" s="16">
        <f t="shared" si="203"/>
        <v>42304.207638888889</v>
      </c>
      <c r="U2119" s="16">
        <f t="shared" si="202"/>
        <v>42290.059594907405</v>
      </c>
      <c r="V2119" s="17">
        <v>42290.059594907405</v>
      </c>
      <c r="W2119" s="18">
        <v>42290.059594907405</v>
      </c>
    </row>
    <row r="2120" spans="1:23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9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t="s">
        <v>8219</v>
      </c>
      <c r="T2120" s="16">
        <f t="shared" si="203"/>
        <v>40748.839537037034</v>
      </c>
      <c r="U2120" s="16">
        <f t="shared" si="202"/>
        <v>40718.839537037034</v>
      </c>
      <c r="V2120" s="17">
        <v>40718.839537037034</v>
      </c>
      <c r="W2120" s="18">
        <v>40718.839537037034</v>
      </c>
    </row>
    <row r="2121" spans="1:23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9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t="s">
        <v>8219</v>
      </c>
      <c r="T2121" s="16">
        <f t="shared" si="203"/>
        <v>41137.130150462966</v>
      </c>
      <c r="U2121" s="16">
        <f t="shared" si="202"/>
        <v>41107.130150462966</v>
      </c>
      <c r="V2121" s="17">
        <v>41107.130150462966</v>
      </c>
      <c r="W2121" s="18">
        <v>41107.130150462966</v>
      </c>
    </row>
    <row r="2122" spans="1:23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9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t="s">
        <v>8219</v>
      </c>
      <c r="T2122" s="16">
        <f t="shared" si="203"/>
        <v>41640.964537037034</v>
      </c>
      <c r="U2122" s="16">
        <f t="shared" si="202"/>
        <v>41591.964537037034</v>
      </c>
      <c r="V2122" s="17">
        <v>41591.964537037034</v>
      </c>
      <c r="W2122" s="18">
        <v>41591.964537037034</v>
      </c>
    </row>
    <row r="2123" spans="1:23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9">
        <f t="shared" si="199"/>
        <v>28.4</v>
      </c>
      <c r="Q2123" t="str">
        <f t="shared" si="200"/>
        <v>games</v>
      </c>
      <c r="R2123" t="str">
        <f t="shared" si="201"/>
        <v>video games</v>
      </c>
      <c r="S2123" t="s">
        <v>8221</v>
      </c>
      <c r="T2123" s="16">
        <f t="shared" si="203"/>
        <v>42746.7424537037</v>
      </c>
      <c r="U2123" s="16">
        <f t="shared" si="202"/>
        <v>42716.7424537037</v>
      </c>
      <c r="V2123" s="17">
        <v>42716.7424537037</v>
      </c>
      <c r="W2123" s="18">
        <v>42716.7424537037</v>
      </c>
    </row>
    <row r="2124" spans="1:23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9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t="s">
        <v>8221</v>
      </c>
      <c r="T2124" s="16">
        <f t="shared" si="203"/>
        <v>42742.300567129627</v>
      </c>
      <c r="U2124" s="16">
        <f t="shared" si="202"/>
        <v>42712.300567129627</v>
      </c>
      <c r="V2124" s="17">
        <v>42712.300567129627</v>
      </c>
      <c r="W2124" s="18">
        <v>42712.300567129627</v>
      </c>
    </row>
    <row r="2125" spans="1:23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9">
        <f t="shared" si="199"/>
        <v>10</v>
      </c>
      <c r="Q2125" t="str">
        <f t="shared" si="200"/>
        <v>games</v>
      </c>
      <c r="R2125" t="str">
        <f t="shared" si="201"/>
        <v>video games</v>
      </c>
      <c r="S2125" t="s">
        <v>8221</v>
      </c>
      <c r="T2125" s="16">
        <f t="shared" si="203"/>
        <v>40252.290972222225</v>
      </c>
      <c r="U2125" s="16">
        <f t="shared" si="202"/>
        <v>40198.424849537041</v>
      </c>
      <c r="V2125" s="17">
        <v>40198.424849537041</v>
      </c>
      <c r="W2125" s="18">
        <v>40198.424849537041</v>
      </c>
    </row>
    <row r="2126" spans="1:23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9">
        <f t="shared" si="199"/>
        <v>23</v>
      </c>
      <c r="Q2126" t="str">
        <f t="shared" si="200"/>
        <v>games</v>
      </c>
      <c r="R2126" t="str">
        <f t="shared" si="201"/>
        <v>video games</v>
      </c>
      <c r="S2126" t="s">
        <v>8221</v>
      </c>
      <c r="T2126" s="16">
        <f t="shared" si="203"/>
        <v>40512.208333333336</v>
      </c>
      <c r="U2126" s="16">
        <f t="shared" si="202"/>
        <v>40464.028182870366</v>
      </c>
      <c r="V2126" s="17">
        <v>40464.028182870366</v>
      </c>
      <c r="W2126" s="18">
        <v>40464.028182870366</v>
      </c>
    </row>
    <row r="2127" spans="1:23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9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t="s">
        <v>8221</v>
      </c>
      <c r="T2127" s="16">
        <f t="shared" si="203"/>
        <v>42221.023530092592</v>
      </c>
      <c r="U2127" s="16">
        <f t="shared" si="202"/>
        <v>42191.023530092592</v>
      </c>
      <c r="V2127" s="17">
        <v>42191.023530092592</v>
      </c>
      <c r="W2127" s="18">
        <v>42191.023530092592</v>
      </c>
    </row>
    <row r="2128" spans="1:23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9">
        <f t="shared" si="199"/>
        <v>5</v>
      </c>
      <c r="Q2128" t="str">
        <f t="shared" si="200"/>
        <v>games</v>
      </c>
      <c r="R2128" t="str">
        <f t="shared" si="201"/>
        <v>video games</v>
      </c>
      <c r="S2128" t="s">
        <v>8221</v>
      </c>
      <c r="T2128" s="16">
        <f t="shared" si="203"/>
        <v>41981.973229166666</v>
      </c>
      <c r="U2128" s="16">
        <f t="shared" si="202"/>
        <v>41951.973229166666</v>
      </c>
      <c r="V2128" s="17">
        <v>41951.973229166666</v>
      </c>
      <c r="W2128" s="18">
        <v>41951.973229166666</v>
      </c>
    </row>
    <row r="2129" spans="1:23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t="s">
        <v>8221</v>
      </c>
      <c r="T2129" s="16">
        <f t="shared" si="203"/>
        <v>42075.463692129633</v>
      </c>
      <c r="U2129" s="16">
        <f t="shared" si="202"/>
        <v>42045.50535879629</v>
      </c>
      <c r="V2129" s="17">
        <v>42045.50535879629</v>
      </c>
      <c r="W2129" s="18">
        <v>42045.50535879629</v>
      </c>
    </row>
    <row r="2130" spans="1:23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9">
        <f t="shared" si="199"/>
        <v>25</v>
      </c>
      <c r="Q2130" t="str">
        <f t="shared" si="200"/>
        <v>games</v>
      </c>
      <c r="R2130" t="str">
        <f t="shared" si="201"/>
        <v>video games</v>
      </c>
      <c r="S2130" t="s">
        <v>8221</v>
      </c>
      <c r="T2130" s="16">
        <f t="shared" si="203"/>
        <v>41903.772789351853</v>
      </c>
      <c r="U2130" s="16">
        <f t="shared" si="202"/>
        <v>41843.772789351853</v>
      </c>
      <c r="V2130" s="17">
        <v>41843.772789351853</v>
      </c>
      <c r="W2130" s="18">
        <v>41843.772789351853</v>
      </c>
    </row>
    <row r="2131" spans="1:23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9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t="s">
        <v>8221</v>
      </c>
      <c r="T2131" s="16">
        <f t="shared" si="203"/>
        <v>42439.024305555555</v>
      </c>
      <c r="U2131" s="16">
        <f t="shared" si="202"/>
        <v>42409.024305555555</v>
      </c>
      <c r="V2131" s="17">
        <v>42409.024305555555</v>
      </c>
      <c r="W2131" s="18">
        <v>42409.024305555555</v>
      </c>
    </row>
    <row r="2132" spans="1:23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 s="9">
        <f t="shared" si="199"/>
        <v>21.25</v>
      </c>
      <c r="Q2132" t="str">
        <f t="shared" si="200"/>
        <v>games</v>
      </c>
      <c r="R2132" t="str">
        <f t="shared" si="201"/>
        <v>video games</v>
      </c>
      <c r="S2132" t="s">
        <v>8221</v>
      </c>
      <c r="T2132" s="16">
        <f t="shared" si="203"/>
        <v>41867.086377314816</v>
      </c>
      <c r="U2132" s="16">
        <f t="shared" si="202"/>
        <v>41832.086377314816</v>
      </c>
      <c r="V2132" s="17">
        <v>41832.086377314816</v>
      </c>
      <c r="W2132" s="18">
        <v>41832.086377314816</v>
      </c>
    </row>
    <row r="2133" spans="1:23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 s="9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t="s">
        <v>8221</v>
      </c>
      <c r="T2133" s="16">
        <f t="shared" si="203"/>
        <v>42197.207071759258</v>
      </c>
      <c r="U2133" s="16">
        <f t="shared" si="202"/>
        <v>42167.207071759258</v>
      </c>
      <c r="V2133" s="17">
        <v>42167.207071759258</v>
      </c>
      <c r="W2133" s="18">
        <v>42167.207071759258</v>
      </c>
    </row>
    <row r="2134" spans="1:23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 s="9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t="s">
        <v>8221</v>
      </c>
      <c r="T2134" s="16">
        <f t="shared" si="203"/>
        <v>41673.487175925926</v>
      </c>
      <c r="U2134" s="16">
        <f t="shared" si="202"/>
        <v>41643.487175925926</v>
      </c>
      <c r="V2134" s="17">
        <v>41643.487175925926</v>
      </c>
      <c r="W2134" s="18">
        <v>41643.487175925926</v>
      </c>
    </row>
    <row r="2135" spans="1:23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 s="9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t="s">
        <v>8221</v>
      </c>
      <c r="T2135" s="16">
        <f t="shared" si="203"/>
        <v>40657.290972222225</v>
      </c>
      <c r="U2135" s="16">
        <f t="shared" si="202"/>
        <v>40619.097210648149</v>
      </c>
      <c r="V2135" s="17">
        <v>40619.097210648149</v>
      </c>
      <c r="W2135" s="18">
        <v>40619.097210648149</v>
      </c>
    </row>
    <row r="2136" spans="1:23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 s="9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t="s">
        <v>8221</v>
      </c>
      <c r="T2136" s="16">
        <f t="shared" si="203"/>
        <v>41391.886469907404</v>
      </c>
      <c r="U2136" s="16">
        <f t="shared" si="202"/>
        <v>41361.886469907404</v>
      </c>
      <c r="V2136" s="17">
        <v>41361.886469907404</v>
      </c>
      <c r="W2136" s="18">
        <v>41361.886469907404</v>
      </c>
    </row>
    <row r="2137" spans="1:23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 s="9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t="s">
        <v>8221</v>
      </c>
      <c r="T2137" s="16">
        <f t="shared" si="203"/>
        <v>41186.963344907403</v>
      </c>
      <c r="U2137" s="16">
        <f t="shared" si="202"/>
        <v>41156.963344907403</v>
      </c>
      <c r="V2137" s="17">
        <v>41156.963344907403</v>
      </c>
      <c r="W2137" s="18">
        <v>41156.963344907403</v>
      </c>
    </row>
    <row r="2138" spans="1:23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 s="9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t="s">
        <v>8221</v>
      </c>
      <c r="T2138" s="16">
        <f t="shared" si="203"/>
        <v>41566.509097222224</v>
      </c>
      <c r="U2138" s="16">
        <f t="shared" si="202"/>
        <v>41536.509097222224</v>
      </c>
      <c r="V2138" s="17">
        <v>41536.509097222224</v>
      </c>
      <c r="W2138" s="18">
        <v>41536.509097222224</v>
      </c>
    </row>
    <row r="2139" spans="1:23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 s="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t="s">
        <v>8221</v>
      </c>
      <c r="T2139" s="16">
        <f t="shared" si="203"/>
        <v>41978.771168981482</v>
      </c>
      <c r="U2139" s="16">
        <f t="shared" si="202"/>
        <v>41948.771168981482</v>
      </c>
      <c r="V2139" s="17">
        <v>41948.771168981482</v>
      </c>
      <c r="W2139" s="18">
        <v>41948.771168981482</v>
      </c>
    </row>
    <row r="2140" spans="1:23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 s="9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t="s">
        <v>8221</v>
      </c>
      <c r="T2140" s="16">
        <f t="shared" si="203"/>
        <v>41587.054849537039</v>
      </c>
      <c r="U2140" s="16">
        <f t="shared" si="202"/>
        <v>41557.013182870374</v>
      </c>
      <c r="V2140" s="17">
        <v>41557.013182870374</v>
      </c>
      <c r="W2140" s="18">
        <v>41557.013182870374</v>
      </c>
    </row>
    <row r="2141" spans="1:23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 s="9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t="s">
        <v>8221</v>
      </c>
      <c r="T2141" s="16">
        <f t="shared" si="203"/>
        <v>42677.750092592592</v>
      </c>
      <c r="U2141" s="16">
        <f t="shared" si="202"/>
        <v>42647.750092592592</v>
      </c>
      <c r="V2141" s="17">
        <v>42647.750092592592</v>
      </c>
      <c r="W2141" s="18">
        <v>42647.750092592592</v>
      </c>
    </row>
    <row r="2142" spans="1:23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 s="9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t="s">
        <v>8221</v>
      </c>
      <c r="T2142" s="16">
        <f t="shared" si="203"/>
        <v>41285.833611111113</v>
      </c>
      <c r="U2142" s="16">
        <f t="shared" si="202"/>
        <v>41255.833611111113</v>
      </c>
      <c r="V2142" s="17">
        <v>41255.833611111113</v>
      </c>
      <c r="W2142" s="18">
        <v>41255.833611111113</v>
      </c>
    </row>
    <row r="2143" spans="1:23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9">
        <f t="shared" si="199"/>
        <v>0</v>
      </c>
      <c r="Q2143" t="str">
        <f t="shared" si="200"/>
        <v>games</v>
      </c>
      <c r="R2143" t="str">
        <f t="shared" si="201"/>
        <v>video games</v>
      </c>
      <c r="S2143" t="s">
        <v>8221</v>
      </c>
      <c r="T2143" s="16">
        <f t="shared" si="203"/>
        <v>41957.277303240742</v>
      </c>
      <c r="U2143" s="16">
        <f t="shared" si="202"/>
        <v>41927.235636574071</v>
      </c>
      <c r="V2143" s="17">
        <v>41927.235636574071</v>
      </c>
      <c r="W2143" s="18">
        <v>41927.235636574071</v>
      </c>
    </row>
    <row r="2144" spans="1:23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 s="9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t="s">
        <v>8221</v>
      </c>
      <c r="T2144" s="16">
        <f t="shared" si="203"/>
        <v>42368.701504629629</v>
      </c>
      <c r="U2144" s="16">
        <f t="shared" si="202"/>
        <v>42340.701504629629</v>
      </c>
      <c r="V2144" s="17">
        <v>42340.701504629629</v>
      </c>
      <c r="W2144" s="18">
        <v>42340.701504629629</v>
      </c>
    </row>
    <row r="2145" spans="1:23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 s="9">
        <f t="shared" si="199"/>
        <v>45</v>
      </c>
      <c r="Q2145" t="str">
        <f t="shared" si="200"/>
        <v>games</v>
      </c>
      <c r="R2145" t="str">
        <f t="shared" si="201"/>
        <v>video games</v>
      </c>
      <c r="S2145" t="s">
        <v>8221</v>
      </c>
      <c r="T2145" s="16">
        <f t="shared" si="203"/>
        <v>40380.791666666664</v>
      </c>
      <c r="U2145" s="16">
        <f t="shared" si="202"/>
        <v>40332.886712962965</v>
      </c>
      <c r="V2145" s="17">
        <v>40332.886712962965</v>
      </c>
      <c r="W2145" s="18">
        <v>40332.886712962965</v>
      </c>
    </row>
    <row r="2146" spans="1:23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 s="9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t="s">
        <v>8221</v>
      </c>
      <c r="T2146" s="16">
        <f t="shared" si="203"/>
        <v>41531.546759259261</v>
      </c>
      <c r="U2146" s="16">
        <f t="shared" si="202"/>
        <v>41499.546759259261</v>
      </c>
      <c r="V2146" s="17">
        <v>41499.546759259261</v>
      </c>
      <c r="W2146" s="18">
        <v>41499.546759259261</v>
      </c>
    </row>
    <row r="2147" spans="1:23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 s="9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t="s">
        <v>8221</v>
      </c>
      <c r="T2147" s="16">
        <f t="shared" si="203"/>
        <v>41605.279097222221</v>
      </c>
      <c r="U2147" s="16">
        <f t="shared" si="202"/>
        <v>41575.237430555557</v>
      </c>
      <c r="V2147" s="17">
        <v>41575.237430555557</v>
      </c>
      <c r="W2147" s="18">
        <v>41575.237430555557</v>
      </c>
    </row>
    <row r="2148" spans="1:23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 s="9">
        <f t="shared" si="199"/>
        <v>1</v>
      </c>
      <c r="Q2148" t="str">
        <f t="shared" si="200"/>
        <v>games</v>
      </c>
      <c r="R2148" t="str">
        <f t="shared" si="201"/>
        <v>video games</v>
      </c>
      <c r="S2148" t="s">
        <v>8221</v>
      </c>
      <c r="T2148" s="16">
        <f t="shared" si="203"/>
        <v>42411.679513888885</v>
      </c>
      <c r="U2148" s="16">
        <f t="shared" si="202"/>
        <v>42397.679513888885</v>
      </c>
      <c r="V2148" s="17">
        <v>42397.679513888885</v>
      </c>
      <c r="W2148" s="18">
        <v>42397.679513888885</v>
      </c>
    </row>
    <row r="2149" spans="1:23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 s="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t="s">
        <v>8221</v>
      </c>
      <c r="T2149" s="16">
        <f t="shared" si="203"/>
        <v>41959.337361111116</v>
      </c>
      <c r="U2149" s="16">
        <f t="shared" si="202"/>
        <v>41927.295694444445</v>
      </c>
      <c r="V2149" s="17">
        <v>41927.295694444445</v>
      </c>
      <c r="W2149" s="18">
        <v>41927.295694444445</v>
      </c>
    </row>
    <row r="2150" spans="1:23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 s="9">
        <f t="shared" si="199"/>
        <v>1</v>
      </c>
      <c r="Q2150" t="str">
        <f t="shared" si="200"/>
        <v>games</v>
      </c>
      <c r="R2150" t="str">
        <f t="shared" si="201"/>
        <v>video games</v>
      </c>
      <c r="S2150" t="s">
        <v>8221</v>
      </c>
      <c r="T2150" s="16">
        <f t="shared" si="203"/>
        <v>42096.691921296297</v>
      </c>
      <c r="U2150" s="16">
        <f t="shared" si="202"/>
        <v>42066.733587962968</v>
      </c>
      <c r="V2150" s="17">
        <v>42066.733587962968</v>
      </c>
      <c r="W2150" s="18">
        <v>42066.733587962968</v>
      </c>
    </row>
    <row r="2151" spans="1:23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9">
        <f t="shared" si="199"/>
        <v>0</v>
      </c>
      <c r="Q2151" t="str">
        <f t="shared" si="200"/>
        <v>games</v>
      </c>
      <c r="R2151" t="str">
        <f t="shared" si="201"/>
        <v>video games</v>
      </c>
      <c r="S2151" t="s">
        <v>8221</v>
      </c>
      <c r="T2151" s="16">
        <f t="shared" si="203"/>
        <v>40390</v>
      </c>
      <c r="U2151" s="16">
        <f t="shared" si="202"/>
        <v>40355.024953703702</v>
      </c>
      <c r="V2151" s="17">
        <v>40355.024953703702</v>
      </c>
      <c r="W2151" s="18">
        <v>40355.024953703702</v>
      </c>
    </row>
    <row r="2152" spans="1:23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 s="9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t="s">
        <v>8221</v>
      </c>
      <c r="T2152" s="16">
        <f t="shared" si="203"/>
        <v>42564.284710648149</v>
      </c>
      <c r="U2152" s="16">
        <f t="shared" si="202"/>
        <v>42534.284710648149</v>
      </c>
      <c r="V2152" s="17">
        <v>42534.284710648149</v>
      </c>
      <c r="W2152" s="18">
        <v>42534.284710648149</v>
      </c>
    </row>
    <row r="2153" spans="1:23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 s="9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t="s">
        <v>8221</v>
      </c>
      <c r="T2153" s="16">
        <f t="shared" si="203"/>
        <v>42550.847384259265</v>
      </c>
      <c r="U2153" s="16">
        <f t="shared" si="202"/>
        <v>42520.847384259265</v>
      </c>
      <c r="V2153" s="17">
        <v>42520.847384259265</v>
      </c>
      <c r="W2153" s="18">
        <v>42520.847384259265</v>
      </c>
    </row>
    <row r="2154" spans="1:23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 s="9">
        <f t="shared" si="199"/>
        <v>12.5</v>
      </c>
      <c r="Q2154" t="str">
        <f t="shared" si="200"/>
        <v>games</v>
      </c>
      <c r="R2154" t="str">
        <f t="shared" si="201"/>
        <v>video games</v>
      </c>
      <c r="S2154" t="s">
        <v>8221</v>
      </c>
      <c r="T2154" s="16">
        <f t="shared" si="203"/>
        <v>41713.790613425925</v>
      </c>
      <c r="U2154" s="16">
        <f t="shared" si="202"/>
        <v>41683.832280092596</v>
      </c>
      <c r="V2154" s="17">
        <v>41683.832280092596</v>
      </c>
      <c r="W2154" s="18">
        <v>41683.832280092596</v>
      </c>
    </row>
    <row r="2155" spans="1:23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 s="9">
        <f t="shared" si="199"/>
        <v>8.5</v>
      </c>
      <c r="Q2155" t="str">
        <f t="shared" si="200"/>
        <v>games</v>
      </c>
      <c r="R2155" t="str">
        <f t="shared" si="201"/>
        <v>video games</v>
      </c>
      <c r="S2155" t="s">
        <v>8221</v>
      </c>
      <c r="T2155" s="16">
        <f t="shared" si="203"/>
        <v>42014.332638888889</v>
      </c>
      <c r="U2155" s="16">
        <f t="shared" si="202"/>
        <v>41974.911087962959</v>
      </c>
      <c r="V2155" s="17">
        <v>41974.911087962959</v>
      </c>
      <c r="W2155" s="18">
        <v>41974.911087962959</v>
      </c>
    </row>
    <row r="2156" spans="1:23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 s="9">
        <f t="shared" si="199"/>
        <v>1</v>
      </c>
      <c r="Q2156" t="str">
        <f t="shared" si="200"/>
        <v>games</v>
      </c>
      <c r="R2156" t="str">
        <f t="shared" si="201"/>
        <v>video games</v>
      </c>
      <c r="S2156" t="s">
        <v>8221</v>
      </c>
      <c r="T2156" s="16">
        <f t="shared" si="203"/>
        <v>41667.632256944446</v>
      </c>
      <c r="U2156" s="16">
        <f t="shared" si="202"/>
        <v>41647.632256944446</v>
      </c>
      <c r="V2156" s="17">
        <v>41647.632256944446</v>
      </c>
      <c r="W2156" s="18">
        <v>41647.632256944446</v>
      </c>
    </row>
    <row r="2157" spans="1:23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 s="9">
        <f t="shared" si="199"/>
        <v>23</v>
      </c>
      <c r="Q2157" t="str">
        <f t="shared" si="200"/>
        <v>games</v>
      </c>
      <c r="R2157" t="str">
        <f t="shared" si="201"/>
        <v>video games</v>
      </c>
      <c r="S2157" t="s">
        <v>8221</v>
      </c>
      <c r="T2157" s="16">
        <f t="shared" si="203"/>
        <v>42460.70584490741</v>
      </c>
      <c r="U2157" s="16">
        <f t="shared" si="202"/>
        <v>42430.747511574074</v>
      </c>
      <c r="V2157" s="17">
        <v>42430.747511574074</v>
      </c>
      <c r="W2157" s="18">
        <v>42430.747511574074</v>
      </c>
    </row>
    <row r="2158" spans="1:23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 s="9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t="s">
        <v>8221</v>
      </c>
      <c r="T2158" s="16">
        <f t="shared" si="203"/>
        <v>41533.85423611111</v>
      </c>
      <c r="U2158" s="16">
        <f t="shared" si="202"/>
        <v>41488.85423611111</v>
      </c>
      <c r="V2158" s="17">
        <v>41488.85423611111</v>
      </c>
      <c r="W2158" s="18">
        <v>41488.85423611111</v>
      </c>
    </row>
    <row r="2159" spans="1:23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 s="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t="s">
        <v>8221</v>
      </c>
      <c r="T2159" s="16">
        <f t="shared" si="203"/>
        <v>42727.332638888889</v>
      </c>
      <c r="U2159" s="16">
        <f t="shared" si="202"/>
        <v>42694.98128472222</v>
      </c>
      <c r="V2159" s="17">
        <v>42694.98128472222</v>
      </c>
      <c r="W2159" s="18">
        <v>42694.98128472222</v>
      </c>
    </row>
    <row r="2160" spans="1:23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 s="9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t="s">
        <v>8221</v>
      </c>
      <c r="T2160" s="16">
        <f t="shared" si="203"/>
        <v>41309.853865740741</v>
      </c>
      <c r="U2160" s="16">
        <f t="shared" si="202"/>
        <v>41264.853865740741</v>
      </c>
      <c r="V2160" s="17">
        <v>41264.853865740741</v>
      </c>
      <c r="W2160" s="18">
        <v>41264.853865740741</v>
      </c>
    </row>
    <row r="2161" spans="1:23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 s="9">
        <f t="shared" si="199"/>
        <v>13</v>
      </c>
      <c r="Q2161" t="str">
        <f t="shared" si="200"/>
        <v>games</v>
      </c>
      <c r="R2161" t="str">
        <f t="shared" si="201"/>
        <v>video games</v>
      </c>
      <c r="S2161" t="s">
        <v>8221</v>
      </c>
      <c r="T2161" s="16">
        <f t="shared" si="203"/>
        <v>40740.731180555551</v>
      </c>
      <c r="U2161" s="16">
        <f t="shared" si="202"/>
        <v>40710.731180555551</v>
      </c>
      <c r="V2161" s="17">
        <v>40710.731180555551</v>
      </c>
      <c r="W2161" s="18">
        <v>40710.731180555551</v>
      </c>
    </row>
    <row r="2162" spans="1:23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 s="9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t="s">
        <v>8221</v>
      </c>
      <c r="T2162" s="16">
        <f t="shared" si="203"/>
        <v>41048.711863425924</v>
      </c>
      <c r="U2162" s="16">
        <f t="shared" si="202"/>
        <v>41018.711863425924</v>
      </c>
      <c r="V2162" s="17">
        <v>41018.711863425924</v>
      </c>
      <c r="W2162" s="18">
        <v>41018.711863425924</v>
      </c>
    </row>
    <row r="2163" spans="1:23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 s="9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t="s">
        <v>8219</v>
      </c>
      <c r="T2163" s="16">
        <f t="shared" si="203"/>
        <v>42270.852534722217</v>
      </c>
      <c r="U2163" s="16">
        <f t="shared" si="202"/>
        <v>42240.852534722217</v>
      </c>
      <c r="V2163" s="17">
        <v>42240.852534722217</v>
      </c>
      <c r="W2163" s="18">
        <v>42240.852534722217</v>
      </c>
    </row>
    <row r="2164" spans="1:23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 s="9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t="s">
        <v>8219</v>
      </c>
      <c r="T2164" s="16">
        <f t="shared" si="203"/>
        <v>41844.766099537039</v>
      </c>
      <c r="U2164" s="16">
        <f t="shared" si="202"/>
        <v>41813.766099537039</v>
      </c>
      <c r="V2164" s="17">
        <v>41813.766099537039</v>
      </c>
      <c r="W2164" s="18">
        <v>41813.766099537039</v>
      </c>
    </row>
    <row r="2165" spans="1:23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 s="9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t="s">
        <v>8219</v>
      </c>
      <c r="T2165" s="16">
        <f t="shared" si="203"/>
        <v>42163.159722222219</v>
      </c>
      <c r="U2165" s="16">
        <f t="shared" si="202"/>
        <v>42111.899537037039</v>
      </c>
      <c r="V2165" s="17">
        <v>42111.899537037039</v>
      </c>
      <c r="W2165" s="18">
        <v>42111.899537037039</v>
      </c>
    </row>
    <row r="2166" spans="1:23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 s="9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t="s">
        <v>8219</v>
      </c>
      <c r="T2166" s="16">
        <f t="shared" si="203"/>
        <v>42546.165972222225</v>
      </c>
      <c r="U2166" s="16">
        <f t="shared" si="202"/>
        <v>42515.71775462963</v>
      </c>
      <c r="V2166" s="17">
        <v>42515.71775462963</v>
      </c>
      <c r="W2166" s="18">
        <v>42515.71775462963</v>
      </c>
    </row>
    <row r="2167" spans="1:23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 s="9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t="s">
        <v>8219</v>
      </c>
      <c r="T2167" s="16">
        <f t="shared" si="203"/>
        <v>42468.625405092593</v>
      </c>
      <c r="U2167" s="16">
        <f t="shared" si="202"/>
        <v>42438.667071759264</v>
      </c>
      <c r="V2167" s="17">
        <v>42438.667071759264</v>
      </c>
      <c r="W2167" s="18">
        <v>42438.667071759264</v>
      </c>
    </row>
    <row r="2168" spans="1:23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 s="9">
        <f t="shared" si="199"/>
        <v>91.625</v>
      </c>
      <c r="Q2168" t="str">
        <f t="shared" si="200"/>
        <v>music</v>
      </c>
      <c r="R2168" t="str">
        <f t="shared" si="201"/>
        <v>rock</v>
      </c>
      <c r="S2168" t="s">
        <v>8219</v>
      </c>
      <c r="T2168" s="16">
        <f t="shared" si="203"/>
        <v>41978.879837962959</v>
      </c>
      <c r="U2168" s="16">
        <f t="shared" si="202"/>
        <v>41933.838171296295</v>
      </c>
      <c r="V2168" s="17">
        <v>41933.838171296295</v>
      </c>
      <c r="W2168" s="18">
        <v>41933.838171296295</v>
      </c>
    </row>
    <row r="2169" spans="1:23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9">
        <f t="shared" si="199"/>
        <v>22.5</v>
      </c>
      <c r="Q2169" t="str">
        <f t="shared" si="200"/>
        <v>music</v>
      </c>
      <c r="R2169" t="str">
        <f t="shared" si="201"/>
        <v>rock</v>
      </c>
      <c r="S2169" t="s">
        <v>8219</v>
      </c>
      <c r="T2169" s="16">
        <f t="shared" si="203"/>
        <v>41167.066400462965</v>
      </c>
      <c r="U2169" s="16">
        <f t="shared" si="202"/>
        <v>41153.066400462965</v>
      </c>
      <c r="V2169" s="17">
        <v>41153.066400462965</v>
      </c>
      <c r="W2169" s="18">
        <v>41153.066400462965</v>
      </c>
    </row>
    <row r="2170" spans="1:23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 s="9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t="s">
        <v>8219</v>
      </c>
      <c r="T2170" s="16">
        <f t="shared" si="203"/>
        <v>42776.208333333328</v>
      </c>
      <c r="U2170" s="16">
        <f t="shared" si="202"/>
        <v>42745.600243055553</v>
      </c>
      <c r="V2170" s="17">
        <v>42745.600243055553</v>
      </c>
      <c r="W2170" s="18">
        <v>42745.600243055553</v>
      </c>
    </row>
    <row r="2171" spans="1:23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9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t="s">
        <v>8219</v>
      </c>
      <c r="T2171" s="16">
        <f t="shared" si="203"/>
        <v>42796.700821759259</v>
      </c>
      <c r="U2171" s="16">
        <f t="shared" si="202"/>
        <v>42793.700821759259</v>
      </c>
      <c r="V2171" s="17">
        <v>42793.700821759259</v>
      </c>
      <c r="W2171" s="18">
        <v>42793.700821759259</v>
      </c>
    </row>
    <row r="2172" spans="1:23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 s="9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t="s">
        <v>8219</v>
      </c>
      <c r="T2172" s="16">
        <f t="shared" si="203"/>
        <v>42238.750254629631</v>
      </c>
      <c r="U2172" s="16">
        <f t="shared" si="202"/>
        <v>42198.750254629631</v>
      </c>
      <c r="V2172" s="17">
        <v>42198.750254629631</v>
      </c>
      <c r="W2172" s="18">
        <v>42198.750254629631</v>
      </c>
    </row>
    <row r="2173" spans="1:23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 s="9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t="s">
        <v>8219</v>
      </c>
      <c r="T2173" s="16">
        <f t="shared" si="203"/>
        <v>42177.208333333328</v>
      </c>
      <c r="U2173" s="16">
        <f t="shared" si="202"/>
        <v>42141.95711805555</v>
      </c>
      <c r="V2173" s="17">
        <v>42141.95711805555</v>
      </c>
      <c r="W2173" s="18">
        <v>42141.95711805555</v>
      </c>
    </row>
    <row r="2174" spans="1:23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9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t="s">
        <v>8219</v>
      </c>
      <c r="T2174" s="16">
        <f t="shared" si="203"/>
        <v>42112.580092592587</v>
      </c>
      <c r="U2174" s="16">
        <f t="shared" si="202"/>
        <v>42082.580092592587</v>
      </c>
      <c r="V2174" s="17">
        <v>42082.580092592587</v>
      </c>
      <c r="W2174" s="18">
        <v>42082.580092592587</v>
      </c>
    </row>
    <row r="2175" spans="1:23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 s="9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t="s">
        <v>8219</v>
      </c>
      <c r="T2175" s="16">
        <f t="shared" si="203"/>
        <v>41527.165972222225</v>
      </c>
      <c r="U2175" s="16">
        <f t="shared" si="202"/>
        <v>41495.692627314813</v>
      </c>
      <c r="V2175" s="17">
        <v>41495.692627314813</v>
      </c>
      <c r="W2175" s="18">
        <v>41495.692627314813</v>
      </c>
    </row>
    <row r="2176" spans="1:23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 s="9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t="s">
        <v>8219</v>
      </c>
      <c r="T2176" s="16">
        <f t="shared" si="203"/>
        <v>42495.542905092589</v>
      </c>
      <c r="U2176" s="16">
        <f t="shared" si="202"/>
        <v>42465.542905092589</v>
      </c>
      <c r="V2176" s="17">
        <v>42465.542905092589</v>
      </c>
      <c r="W2176" s="18">
        <v>42465.542905092589</v>
      </c>
    </row>
    <row r="2177" spans="1:23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9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t="s">
        <v>8219</v>
      </c>
      <c r="T2177" s="16">
        <f t="shared" si="203"/>
        <v>42572.009097222224</v>
      </c>
      <c r="U2177" s="16">
        <f t="shared" si="202"/>
        <v>42565.009097222224</v>
      </c>
      <c r="V2177" s="17">
        <v>42565.009097222224</v>
      </c>
      <c r="W2177" s="18">
        <v>42565.009097222224</v>
      </c>
    </row>
    <row r="2178" spans="1:23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 s="9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t="s">
        <v>8219</v>
      </c>
      <c r="T2178" s="16">
        <f t="shared" si="203"/>
        <v>42126.633206018523</v>
      </c>
      <c r="U2178" s="16">
        <f t="shared" si="202"/>
        <v>42096.633206018523</v>
      </c>
      <c r="V2178" s="17">
        <v>42096.633206018523</v>
      </c>
      <c r="W2178" s="18">
        <v>42096.633206018523</v>
      </c>
    </row>
    <row r="2179" spans="1:23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</f>
        <v>1.0012000000000001</v>
      </c>
      <c r="P2179" s="9">
        <f t="shared" ref="P2179:P2242" si="205">IF(ISERROR(E2179/L2179),0,(E2179/L2179))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t="s">
        <v>8219</v>
      </c>
      <c r="T2179" s="16">
        <f t="shared" si="203"/>
        <v>42527.250775462962</v>
      </c>
      <c r="U2179" s="16">
        <f t="shared" ref="U2179:U2242" si="208">(((J2179/60)/60)/24)+DATE(1970,1,1)</f>
        <v>42502.250775462962</v>
      </c>
      <c r="V2179" s="17">
        <v>42502.250775462962</v>
      </c>
      <c r="W2179" s="18">
        <v>42502.250775462962</v>
      </c>
    </row>
    <row r="2180" spans="1:23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9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t="s">
        <v>8219</v>
      </c>
      <c r="T2180" s="16">
        <f t="shared" ref="T2180:T2243" si="209">(((I2180/60)/60)/24)+DATE(1970,1,1)</f>
        <v>42753.63653935185</v>
      </c>
      <c r="U2180" s="16">
        <f t="shared" si="208"/>
        <v>42723.63653935185</v>
      </c>
      <c r="V2180" s="17">
        <v>42723.63653935185</v>
      </c>
      <c r="W2180" s="18">
        <v>42723.63653935185</v>
      </c>
    </row>
    <row r="2181" spans="1:23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9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t="s">
        <v>8219</v>
      </c>
      <c r="T2181" s="16">
        <f t="shared" si="209"/>
        <v>42105.171203703707</v>
      </c>
      <c r="U2181" s="16">
        <f t="shared" si="208"/>
        <v>42075.171203703707</v>
      </c>
      <c r="V2181" s="17">
        <v>42075.171203703707</v>
      </c>
      <c r="W2181" s="18">
        <v>42075.171203703707</v>
      </c>
    </row>
    <row r="2182" spans="1:23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9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t="s">
        <v>8219</v>
      </c>
      <c r="T2182" s="16">
        <f t="shared" si="209"/>
        <v>42321.711435185185</v>
      </c>
      <c r="U2182" s="16">
        <f t="shared" si="208"/>
        <v>42279.669768518521</v>
      </c>
      <c r="V2182" s="17">
        <v>42279.669768518521</v>
      </c>
      <c r="W2182" s="18">
        <v>42279.669768518521</v>
      </c>
    </row>
    <row r="2183" spans="1:23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9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t="s">
        <v>8219</v>
      </c>
      <c r="T2183" s="16">
        <f t="shared" si="209"/>
        <v>42787.005243055552</v>
      </c>
      <c r="U2183" s="16">
        <f t="shared" si="208"/>
        <v>42773.005243055552</v>
      </c>
      <c r="V2183" s="17">
        <v>42773.005243055552</v>
      </c>
      <c r="W2183" s="18">
        <v>42773.005243055552</v>
      </c>
    </row>
    <row r="2184" spans="1:23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9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t="s">
        <v>8219</v>
      </c>
      <c r="T2184" s="16">
        <f t="shared" si="209"/>
        <v>41914.900752314818</v>
      </c>
      <c r="U2184" s="16">
        <f t="shared" si="208"/>
        <v>41879.900752314818</v>
      </c>
      <c r="V2184" s="17">
        <v>41879.900752314818</v>
      </c>
      <c r="W2184" s="18">
        <v>41879.900752314818</v>
      </c>
    </row>
    <row r="2185" spans="1:23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9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t="s">
        <v>8219</v>
      </c>
      <c r="T2185" s="16">
        <f t="shared" si="209"/>
        <v>42775.208333333328</v>
      </c>
      <c r="U2185" s="16">
        <f t="shared" si="208"/>
        <v>42745.365474537044</v>
      </c>
      <c r="V2185" s="17">
        <v>42745.365474537044</v>
      </c>
      <c r="W2185" s="18">
        <v>42745.365474537044</v>
      </c>
    </row>
    <row r="2186" spans="1:23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9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t="s">
        <v>8219</v>
      </c>
      <c r="T2186" s="16">
        <f t="shared" si="209"/>
        <v>42394.666666666672</v>
      </c>
      <c r="U2186" s="16">
        <f t="shared" si="208"/>
        <v>42380.690289351856</v>
      </c>
      <c r="V2186" s="17">
        <v>42380.690289351856</v>
      </c>
      <c r="W2186" s="18">
        <v>42380.690289351856</v>
      </c>
    </row>
    <row r="2187" spans="1:23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9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t="s">
        <v>8219</v>
      </c>
      <c r="T2187" s="16">
        <f t="shared" si="209"/>
        <v>41359.349988425929</v>
      </c>
      <c r="U2187" s="16">
        <f t="shared" si="208"/>
        <v>41319.349988425929</v>
      </c>
      <c r="V2187" s="17">
        <v>41319.349988425929</v>
      </c>
      <c r="W2187" s="18">
        <v>41319.349988425929</v>
      </c>
    </row>
    <row r="2188" spans="1:23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9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t="s">
        <v>8219</v>
      </c>
      <c r="T2188" s="16">
        <f t="shared" si="209"/>
        <v>42620.083333333328</v>
      </c>
      <c r="U2188" s="16">
        <f t="shared" si="208"/>
        <v>42583.615081018521</v>
      </c>
      <c r="V2188" s="17">
        <v>42583.615081018521</v>
      </c>
      <c r="W2188" s="18">
        <v>42583.615081018521</v>
      </c>
    </row>
    <row r="2189" spans="1:23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t="s">
        <v>8219</v>
      </c>
      <c r="T2189" s="16">
        <f t="shared" si="209"/>
        <v>42097.165972222225</v>
      </c>
      <c r="U2189" s="16">
        <f t="shared" si="208"/>
        <v>42068.209097222221</v>
      </c>
      <c r="V2189" s="17">
        <v>42068.209097222221</v>
      </c>
      <c r="W2189" s="18">
        <v>42068.209097222221</v>
      </c>
    </row>
    <row r="2190" spans="1:23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9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t="s">
        <v>8219</v>
      </c>
      <c r="T2190" s="16">
        <f t="shared" si="209"/>
        <v>42668.708333333328</v>
      </c>
      <c r="U2190" s="16">
        <f t="shared" si="208"/>
        <v>42633.586122685185</v>
      </c>
      <c r="V2190" s="17">
        <v>42633.586122685185</v>
      </c>
      <c r="W2190" s="18">
        <v>42633.586122685185</v>
      </c>
    </row>
    <row r="2191" spans="1:23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9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t="s">
        <v>8219</v>
      </c>
      <c r="T2191" s="16">
        <f t="shared" si="209"/>
        <v>42481.916666666672</v>
      </c>
      <c r="U2191" s="16">
        <f t="shared" si="208"/>
        <v>42467.788194444445</v>
      </c>
      <c r="V2191" s="17">
        <v>42467.788194444445</v>
      </c>
      <c r="W2191" s="18">
        <v>42467.788194444445</v>
      </c>
    </row>
    <row r="2192" spans="1:23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9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t="s">
        <v>8219</v>
      </c>
      <c r="T2192" s="16">
        <f t="shared" si="209"/>
        <v>42452.290972222225</v>
      </c>
      <c r="U2192" s="16">
        <f t="shared" si="208"/>
        <v>42417.625046296293</v>
      </c>
      <c r="V2192" s="17">
        <v>42417.625046296293</v>
      </c>
      <c r="W2192" s="18">
        <v>42417.625046296293</v>
      </c>
    </row>
    <row r="2193" spans="1:23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9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t="s">
        <v>8219</v>
      </c>
      <c r="T2193" s="16">
        <f t="shared" si="209"/>
        <v>42780.833645833336</v>
      </c>
      <c r="U2193" s="16">
        <f t="shared" si="208"/>
        <v>42768.833645833336</v>
      </c>
      <c r="V2193" s="17">
        <v>42768.833645833336</v>
      </c>
      <c r="W2193" s="18">
        <v>42768.833645833336</v>
      </c>
    </row>
    <row r="2194" spans="1:23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9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t="s">
        <v>8219</v>
      </c>
      <c r="T2194" s="16">
        <f t="shared" si="209"/>
        <v>42719.958333333328</v>
      </c>
      <c r="U2194" s="16">
        <f t="shared" si="208"/>
        <v>42691.8512037037</v>
      </c>
      <c r="V2194" s="17">
        <v>42691.8512037037</v>
      </c>
      <c r="W2194" s="18">
        <v>42691.8512037037</v>
      </c>
    </row>
    <row r="2195" spans="1:23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9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t="s">
        <v>8219</v>
      </c>
      <c r="T2195" s="16">
        <f t="shared" si="209"/>
        <v>42695.207638888889</v>
      </c>
      <c r="U2195" s="16">
        <f t="shared" si="208"/>
        <v>42664.405925925923</v>
      </c>
      <c r="V2195" s="17">
        <v>42664.405925925923</v>
      </c>
      <c r="W2195" s="18">
        <v>42664.405925925923</v>
      </c>
    </row>
    <row r="2196" spans="1:23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 s="9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t="s">
        <v>8219</v>
      </c>
      <c r="T2196" s="16">
        <f t="shared" si="209"/>
        <v>42455.716319444444</v>
      </c>
      <c r="U2196" s="16">
        <f t="shared" si="208"/>
        <v>42425.757986111115</v>
      </c>
      <c r="V2196" s="17">
        <v>42425.757986111115</v>
      </c>
      <c r="W2196" s="18">
        <v>42425.757986111115</v>
      </c>
    </row>
    <row r="2197" spans="1:23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 s="9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t="s">
        <v>8219</v>
      </c>
      <c r="T2197" s="16">
        <f t="shared" si="209"/>
        <v>42227.771990740745</v>
      </c>
      <c r="U2197" s="16">
        <f t="shared" si="208"/>
        <v>42197.771990740745</v>
      </c>
      <c r="V2197" s="17">
        <v>42197.771990740745</v>
      </c>
      <c r="W2197" s="18">
        <v>42197.771990740745</v>
      </c>
    </row>
    <row r="2198" spans="1:23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 s="9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t="s">
        <v>8219</v>
      </c>
      <c r="T2198" s="16">
        <f t="shared" si="209"/>
        <v>42706.291666666672</v>
      </c>
      <c r="U2198" s="16">
        <f t="shared" si="208"/>
        <v>42675.487291666665</v>
      </c>
      <c r="V2198" s="17">
        <v>42675.487291666665</v>
      </c>
      <c r="W2198" s="18">
        <v>42675.487291666665</v>
      </c>
    </row>
    <row r="2199" spans="1:23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 s="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t="s">
        <v>8219</v>
      </c>
      <c r="T2199" s="16">
        <f t="shared" si="209"/>
        <v>42063.584016203706</v>
      </c>
      <c r="U2199" s="16">
        <f t="shared" si="208"/>
        <v>42033.584016203706</v>
      </c>
      <c r="V2199" s="17">
        <v>42033.584016203706</v>
      </c>
      <c r="W2199" s="18">
        <v>42033.584016203706</v>
      </c>
    </row>
    <row r="2200" spans="1:23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 s="9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t="s">
        <v>8219</v>
      </c>
      <c r="T2200" s="16">
        <f t="shared" si="209"/>
        <v>42322.555555555555</v>
      </c>
      <c r="U2200" s="16">
        <f t="shared" si="208"/>
        <v>42292.513888888891</v>
      </c>
      <c r="V2200" s="17">
        <v>42292.513888888891</v>
      </c>
      <c r="W2200" s="18">
        <v>42292.513888888891</v>
      </c>
    </row>
    <row r="2201" spans="1:23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 s="9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t="s">
        <v>8219</v>
      </c>
      <c r="T2201" s="16">
        <f t="shared" si="209"/>
        <v>42292.416643518518</v>
      </c>
      <c r="U2201" s="16">
        <f t="shared" si="208"/>
        <v>42262.416643518518</v>
      </c>
      <c r="V2201" s="17">
        <v>42262.416643518518</v>
      </c>
      <c r="W2201" s="18">
        <v>42262.416643518518</v>
      </c>
    </row>
    <row r="2202" spans="1:23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 s="9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t="s">
        <v>8219</v>
      </c>
      <c r="T2202" s="16">
        <f t="shared" si="209"/>
        <v>42191.125</v>
      </c>
      <c r="U2202" s="16">
        <f t="shared" si="208"/>
        <v>42163.625787037032</v>
      </c>
      <c r="V2202" s="17">
        <v>42163.625787037032</v>
      </c>
      <c r="W2202" s="18">
        <v>42163.625787037032</v>
      </c>
    </row>
    <row r="2203" spans="1:23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 s="9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t="s">
        <v>8219</v>
      </c>
      <c r="T2203" s="16">
        <f t="shared" si="209"/>
        <v>41290.846817129634</v>
      </c>
      <c r="U2203" s="16">
        <f t="shared" si="208"/>
        <v>41276.846817129634</v>
      </c>
      <c r="V2203" s="17">
        <v>41276.846817129634</v>
      </c>
      <c r="W2203" s="18">
        <v>41276.846817129634</v>
      </c>
    </row>
    <row r="2204" spans="1:23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 s="9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t="s">
        <v>8219</v>
      </c>
      <c r="T2204" s="16">
        <f t="shared" si="209"/>
        <v>41214.849166666667</v>
      </c>
      <c r="U2204" s="16">
        <f t="shared" si="208"/>
        <v>41184.849166666667</v>
      </c>
      <c r="V2204" s="17">
        <v>41184.849166666667</v>
      </c>
      <c r="W2204" s="18">
        <v>41184.849166666667</v>
      </c>
    </row>
    <row r="2205" spans="1:23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 s="9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t="s">
        <v>8219</v>
      </c>
      <c r="T2205" s="16">
        <f t="shared" si="209"/>
        <v>42271.85974537037</v>
      </c>
      <c r="U2205" s="16">
        <f t="shared" si="208"/>
        <v>42241.85974537037</v>
      </c>
      <c r="V2205" s="17">
        <v>42241.85974537037</v>
      </c>
      <c r="W2205" s="18">
        <v>42241.85974537037</v>
      </c>
    </row>
    <row r="2206" spans="1:23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 s="9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t="s">
        <v>8219</v>
      </c>
      <c r="T2206" s="16">
        <f t="shared" si="209"/>
        <v>41342.311562499999</v>
      </c>
      <c r="U2206" s="16">
        <f t="shared" si="208"/>
        <v>41312.311562499999</v>
      </c>
      <c r="V2206" s="17">
        <v>41312.311562499999</v>
      </c>
      <c r="W2206" s="18">
        <v>41312.311562499999</v>
      </c>
    </row>
    <row r="2207" spans="1:23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9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t="s">
        <v>8219</v>
      </c>
      <c r="T2207" s="16">
        <f t="shared" si="209"/>
        <v>41061.82163194444</v>
      </c>
      <c r="U2207" s="16">
        <f t="shared" si="208"/>
        <v>41031.82163194444</v>
      </c>
      <c r="V2207" s="17">
        <v>41031.82163194444</v>
      </c>
      <c r="W2207" s="18">
        <v>41031.82163194444</v>
      </c>
    </row>
    <row r="2208" spans="1:23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 s="9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t="s">
        <v>8219</v>
      </c>
      <c r="T2208" s="16">
        <f t="shared" si="209"/>
        <v>41015.257222222222</v>
      </c>
      <c r="U2208" s="16">
        <f t="shared" si="208"/>
        <v>40997.257222222222</v>
      </c>
      <c r="V2208" s="17">
        <v>40997.257222222222</v>
      </c>
      <c r="W2208" s="18">
        <v>40997.257222222222</v>
      </c>
    </row>
    <row r="2209" spans="1:23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t="s">
        <v>8219</v>
      </c>
      <c r="T2209" s="16">
        <f t="shared" si="209"/>
        <v>41594.235798611109</v>
      </c>
      <c r="U2209" s="16">
        <f t="shared" si="208"/>
        <v>41564.194131944445</v>
      </c>
      <c r="V2209" s="17">
        <v>41564.194131944445</v>
      </c>
      <c r="W2209" s="18">
        <v>41564.194131944445</v>
      </c>
    </row>
    <row r="2210" spans="1:23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 s="9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t="s">
        <v>8219</v>
      </c>
      <c r="T2210" s="16">
        <f t="shared" si="209"/>
        <v>41006.166666666664</v>
      </c>
      <c r="U2210" s="16">
        <f t="shared" si="208"/>
        <v>40946.882245370369</v>
      </c>
      <c r="V2210" s="17">
        <v>40946.882245370369</v>
      </c>
      <c r="W2210" s="18">
        <v>40946.882245370369</v>
      </c>
    </row>
    <row r="2211" spans="1:23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 s="9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t="s">
        <v>8219</v>
      </c>
      <c r="T2211" s="16">
        <f t="shared" si="209"/>
        <v>41743.958333333336</v>
      </c>
      <c r="U2211" s="16">
        <f t="shared" si="208"/>
        <v>41732.479675925926</v>
      </c>
      <c r="V2211" s="17">
        <v>41732.479675925926</v>
      </c>
      <c r="W2211" s="18">
        <v>41732.479675925926</v>
      </c>
    </row>
    <row r="2212" spans="1:23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 s="9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t="s">
        <v>8219</v>
      </c>
      <c r="T2212" s="16">
        <f t="shared" si="209"/>
        <v>41013.73333333333</v>
      </c>
      <c r="U2212" s="16">
        <f t="shared" si="208"/>
        <v>40956.066087962965</v>
      </c>
      <c r="V2212" s="17">
        <v>40956.066087962965</v>
      </c>
      <c r="W2212" s="18">
        <v>40956.066087962965</v>
      </c>
    </row>
    <row r="2213" spans="1:23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 s="9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t="s">
        <v>8219</v>
      </c>
      <c r="T2213" s="16">
        <f t="shared" si="209"/>
        <v>41739.290972222225</v>
      </c>
      <c r="U2213" s="16">
        <f t="shared" si="208"/>
        <v>41716.785011574073</v>
      </c>
      <c r="V2213" s="17">
        <v>41716.785011574073</v>
      </c>
      <c r="W2213" s="18">
        <v>41716.785011574073</v>
      </c>
    </row>
    <row r="2214" spans="1:23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 s="9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t="s">
        <v>8219</v>
      </c>
      <c r="T2214" s="16">
        <f t="shared" si="209"/>
        <v>41582.041666666664</v>
      </c>
      <c r="U2214" s="16">
        <f t="shared" si="208"/>
        <v>41548.747418981482</v>
      </c>
      <c r="V2214" s="17">
        <v>41548.747418981482</v>
      </c>
      <c r="W2214" s="18">
        <v>41548.747418981482</v>
      </c>
    </row>
    <row r="2215" spans="1:23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9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t="s">
        <v>8219</v>
      </c>
      <c r="T2215" s="16">
        <f t="shared" si="209"/>
        <v>42139.826145833329</v>
      </c>
      <c r="U2215" s="16">
        <f t="shared" si="208"/>
        <v>42109.826145833329</v>
      </c>
      <c r="V2215" s="17">
        <v>42109.826145833329</v>
      </c>
      <c r="W2215" s="18">
        <v>42109.826145833329</v>
      </c>
    </row>
    <row r="2216" spans="1:23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 s="9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t="s">
        <v>8219</v>
      </c>
      <c r="T2216" s="16">
        <f t="shared" si="209"/>
        <v>41676.792222222226</v>
      </c>
      <c r="U2216" s="16">
        <f t="shared" si="208"/>
        <v>41646.792222222226</v>
      </c>
      <c r="V2216" s="17">
        <v>41646.792222222226</v>
      </c>
      <c r="W2216" s="18">
        <v>41646.792222222226</v>
      </c>
    </row>
    <row r="2217" spans="1:23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 s="9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t="s">
        <v>8219</v>
      </c>
      <c r="T2217" s="16">
        <f t="shared" si="209"/>
        <v>40981.290972222225</v>
      </c>
      <c r="U2217" s="16">
        <f t="shared" si="208"/>
        <v>40958.717268518521</v>
      </c>
      <c r="V2217" s="17">
        <v>40958.717268518521</v>
      </c>
      <c r="W2217" s="18">
        <v>40958.717268518521</v>
      </c>
    </row>
    <row r="2218" spans="1:23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 s="9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t="s">
        <v>8219</v>
      </c>
      <c r="T2218" s="16">
        <f t="shared" si="209"/>
        <v>42208.751678240747</v>
      </c>
      <c r="U2218" s="16">
        <f t="shared" si="208"/>
        <v>42194.751678240747</v>
      </c>
      <c r="V2218" s="17">
        <v>42194.751678240747</v>
      </c>
      <c r="W2218" s="18">
        <v>42194.751678240747</v>
      </c>
    </row>
    <row r="2219" spans="1:23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 s="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t="s">
        <v>8219</v>
      </c>
      <c r="T2219" s="16">
        <f t="shared" si="209"/>
        <v>42310.333333333328</v>
      </c>
      <c r="U2219" s="16">
        <f t="shared" si="208"/>
        <v>42299.776770833334</v>
      </c>
      <c r="V2219" s="17">
        <v>42299.776770833334</v>
      </c>
      <c r="W2219" s="18">
        <v>42299.776770833334</v>
      </c>
    </row>
    <row r="2220" spans="1:23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 s="9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t="s">
        <v>8219</v>
      </c>
      <c r="T2220" s="16">
        <f t="shared" si="209"/>
        <v>41150</v>
      </c>
      <c r="U2220" s="16">
        <f t="shared" si="208"/>
        <v>41127.812303240738</v>
      </c>
      <c r="V2220" s="17">
        <v>41127.812303240738</v>
      </c>
      <c r="W2220" s="18">
        <v>41127.812303240738</v>
      </c>
    </row>
    <row r="2221" spans="1:23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 s="9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t="s">
        <v>8219</v>
      </c>
      <c r="T2221" s="16">
        <f t="shared" si="209"/>
        <v>42235.718888888892</v>
      </c>
      <c r="U2221" s="16">
        <f t="shared" si="208"/>
        <v>42205.718888888892</v>
      </c>
      <c r="V2221" s="17">
        <v>42205.718888888892</v>
      </c>
      <c r="W2221" s="18">
        <v>42205.718888888892</v>
      </c>
    </row>
    <row r="2222" spans="1:23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 s="9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t="s">
        <v>8219</v>
      </c>
      <c r="T2222" s="16">
        <f t="shared" si="209"/>
        <v>41482.060601851852</v>
      </c>
      <c r="U2222" s="16">
        <f t="shared" si="208"/>
        <v>41452.060601851852</v>
      </c>
      <c r="V2222" s="17">
        <v>41452.060601851852</v>
      </c>
      <c r="W2222" s="18">
        <v>41452.060601851852</v>
      </c>
    </row>
    <row r="2223" spans="1:23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 s="9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t="s">
        <v>8219</v>
      </c>
      <c r="T2223" s="16">
        <f t="shared" si="209"/>
        <v>42483</v>
      </c>
      <c r="U2223" s="16">
        <f t="shared" si="208"/>
        <v>42452.666770833333</v>
      </c>
      <c r="V2223" s="17">
        <v>42452.666770833333</v>
      </c>
      <c r="W2223" s="18">
        <v>42452.666770833333</v>
      </c>
    </row>
    <row r="2224" spans="1:23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 s="9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t="s">
        <v>8219</v>
      </c>
      <c r="T2224" s="16">
        <f t="shared" si="209"/>
        <v>40936.787581018521</v>
      </c>
      <c r="U2224" s="16">
        <f t="shared" si="208"/>
        <v>40906.787581018521</v>
      </c>
      <c r="V2224" s="17">
        <v>40906.787581018521</v>
      </c>
      <c r="W2224" s="18">
        <v>40906.787581018521</v>
      </c>
    </row>
    <row r="2225" spans="1:23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 s="9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t="s">
        <v>8219</v>
      </c>
      <c r="T2225" s="16">
        <f t="shared" si="209"/>
        <v>42182.640833333338</v>
      </c>
      <c r="U2225" s="16">
        <f t="shared" si="208"/>
        <v>42152.640833333338</v>
      </c>
      <c r="V2225" s="17">
        <v>42152.640833333338</v>
      </c>
      <c r="W2225" s="18">
        <v>42152.640833333338</v>
      </c>
    </row>
    <row r="2226" spans="1:23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 s="9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t="s">
        <v>8219</v>
      </c>
      <c r="T2226" s="16">
        <f t="shared" si="209"/>
        <v>42672.791666666672</v>
      </c>
      <c r="U2226" s="16">
        <f t="shared" si="208"/>
        <v>42644.667534722219</v>
      </c>
      <c r="V2226" s="17">
        <v>42644.667534722219</v>
      </c>
      <c r="W2226" s="18">
        <v>42644.667534722219</v>
      </c>
    </row>
    <row r="2227" spans="1:23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 s="9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t="s">
        <v>8219</v>
      </c>
      <c r="T2227" s="16">
        <f t="shared" si="209"/>
        <v>41903.79184027778</v>
      </c>
      <c r="U2227" s="16">
        <f t="shared" si="208"/>
        <v>41873.79184027778</v>
      </c>
      <c r="V2227" s="17">
        <v>41873.79184027778</v>
      </c>
      <c r="W2227" s="18">
        <v>41873.79184027778</v>
      </c>
    </row>
    <row r="2228" spans="1:23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 s="9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t="s">
        <v>8219</v>
      </c>
      <c r="T2228" s="16">
        <f t="shared" si="209"/>
        <v>42412.207638888889</v>
      </c>
      <c r="U2228" s="16">
        <f t="shared" si="208"/>
        <v>42381.79886574074</v>
      </c>
      <c r="V2228" s="17">
        <v>42381.79886574074</v>
      </c>
      <c r="W2228" s="18">
        <v>42381.79886574074</v>
      </c>
    </row>
    <row r="2229" spans="1:23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 s="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t="s">
        <v>8219</v>
      </c>
      <c r="T2229" s="16">
        <f t="shared" si="209"/>
        <v>41591.849016203705</v>
      </c>
      <c r="U2229" s="16">
        <f t="shared" si="208"/>
        <v>41561.807349537034</v>
      </c>
      <c r="V2229" s="17">
        <v>41561.807349537034</v>
      </c>
      <c r="W2229" s="18">
        <v>41561.807349537034</v>
      </c>
    </row>
    <row r="2230" spans="1:23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 s="9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t="s">
        <v>8219</v>
      </c>
      <c r="T2230" s="16">
        <f t="shared" si="209"/>
        <v>42232.278194444443</v>
      </c>
      <c r="U2230" s="16">
        <f t="shared" si="208"/>
        <v>42202.278194444443</v>
      </c>
      <c r="V2230" s="17">
        <v>42202.278194444443</v>
      </c>
      <c r="W2230" s="18">
        <v>42202.278194444443</v>
      </c>
    </row>
    <row r="2231" spans="1:23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 s="9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t="s">
        <v>8219</v>
      </c>
      <c r="T2231" s="16">
        <f t="shared" si="209"/>
        <v>41520.166666666664</v>
      </c>
      <c r="U2231" s="16">
        <f t="shared" si="208"/>
        <v>41484.664247685185</v>
      </c>
      <c r="V2231" s="17">
        <v>41484.664247685185</v>
      </c>
      <c r="W2231" s="18">
        <v>41484.664247685185</v>
      </c>
    </row>
    <row r="2232" spans="1:23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 s="9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t="s">
        <v>8219</v>
      </c>
      <c r="T2232" s="16">
        <f t="shared" si="209"/>
        <v>41754.881099537037</v>
      </c>
      <c r="U2232" s="16">
        <f t="shared" si="208"/>
        <v>41724.881099537037</v>
      </c>
      <c r="V2232" s="17">
        <v>41724.881099537037</v>
      </c>
      <c r="W2232" s="18">
        <v>41724.881099537037</v>
      </c>
    </row>
    <row r="2233" spans="1:23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 s="9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t="s">
        <v>8219</v>
      </c>
      <c r="T2233" s="16">
        <f t="shared" si="209"/>
        <v>41450.208333333336</v>
      </c>
      <c r="U2233" s="16">
        <f t="shared" si="208"/>
        <v>41423.910891203705</v>
      </c>
      <c r="V2233" s="17">
        <v>41423.910891203705</v>
      </c>
      <c r="W2233" s="18">
        <v>41423.910891203705</v>
      </c>
    </row>
    <row r="2234" spans="1:23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 s="9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t="s">
        <v>8219</v>
      </c>
      <c r="T2234" s="16">
        <f t="shared" si="209"/>
        <v>41839.125</v>
      </c>
      <c r="U2234" s="16">
        <f t="shared" si="208"/>
        <v>41806.794074074074</v>
      </c>
      <c r="V2234" s="17">
        <v>41806.794074074074</v>
      </c>
      <c r="W2234" s="18">
        <v>41806.794074074074</v>
      </c>
    </row>
    <row r="2235" spans="1:23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 s="9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t="s">
        <v>8219</v>
      </c>
      <c r="T2235" s="16">
        <f t="shared" si="209"/>
        <v>42352</v>
      </c>
      <c r="U2235" s="16">
        <f t="shared" si="208"/>
        <v>42331.378923611104</v>
      </c>
      <c r="V2235" s="17">
        <v>42331.378923611104</v>
      </c>
      <c r="W2235" s="18">
        <v>42331.378923611104</v>
      </c>
    </row>
    <row r="2236" spans="1:23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9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t="s">
        <v>8219</v>
      </c>
      <c r="T2236" s="16">
        <f t="shared" si="209"/>
        <v>42740.824618055558</v>
      </c>
      <c r="U2236" s="16">
        <f t="shared" si="208"/>
        <v>42710.824618055558</v>
      </c>
      <c r="V2236" s="17">
        <v>42710.824618055558</v>
      </c>
      <c r="W2236" s="18">
        <v>42710.824618055558</v>
      </c>
    </row>
    <row r="2237" spans="1:23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 s="9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t="s">
        <v>8219</v>
      </c>
      <c r="T2237" s="16">
        <f t="shared" si="209"/>
        <v>42091.980451388896</v>
      </c>
      <c r="U2237" s="16">
        <f t="shared" si="208"/>
        <v>42062.022118055553</v>
      </c>
      <c r="V2237" s="17">
        <v>42062.022118055553</v>
      </c>
      <c r="W2237" s="18">
        <v>42062.022118055553</v>
      </c>
    </row>
    <row r="2238" spans="1:23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 s="9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t="s">
        <v>8219</v>
      </c>
      <c r="T2238" s="16">
        <f t="shared" si="209"/>
        <v>42401.617164351846</v>
      </c>
      <c r="U2238" s="16">
        <f t="shared" si="208"/>
        <v>42371.617164351846</v>
      </c>
      <c r="V2238" s="17">
        <v>42371.617164351846</v>
      </c>
      <c r="W2238" s="18">
        <v>42371.617164351846</v>
      </c>
    </row>
    <row r="2239" spans="1:23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 s="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t="s">
        <v>8219</v>
      </c>
      <c r="T2239" s="16">
        <f t="shared" si="209"/>
        <v>41955.332638888889</v>
      </c>
      <c r="U2239" s="16">
        <f t="shared" si="208"/>
        <v>41915.003275462965</v>
      </c>
      <c r="V2239" s="17">
        <v>41915.003275462965</v>
      </c>
      <c r="W2239" s="18">
        <v>41915.003275462965</v>
      </c>
    </row>
    <row r="2240" spans="1:23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 s="9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t="s">
        <v>8219</v>
      </c>
      <c r="T2240" s="16">
        <f t="shared" si="209"/>
        <v>42804.621712962966</v>
      </c>
      <c r="U2240" s="16">
        <f t="shared" si="208"/>
        <v>42774.621712962966</v>
      </c>
      <c r="V2240" s="17">
        <v>42774.621712962966</v>
      </c>
      <c r="W2240" s="18">
        <v>42774.621712962966</v>
      </c>
    </row>
    <row r="2241" spans="1:23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 s="9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t="s">
        <v>8219</v>
      </c>
      <c r="T2241" s="16">
        <f t="shared" si="209"/>
        <v>41609.168055555558</v>
      </c>
      <c r="U2241" s="16">
        <f t="shared" si="208"/>
        <v>41572.958495370374</v>
      </c>
      <c r="V2241" s="17">
        <v>41572.958495370374</v>
      </c>
      <c r="W2241" s="18">
        <v>41572.958495370374</v>
      </c>
    </row>
    <row r="2242" spans="1:23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 s="9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t="s">
        <v>8219</v>
      </c>
      <c r="T2242" s="16">
        <f t="shared" si="209"/>
        <v>42482.825740740736</v>
      </c>
      <c r="U2242" s="16">
        <f t="shared" si="208"/>
        <v>42452.825740740736</v>
      </c>
      <c r="V2242" s="17">
        <v>42452.825740740736</v>
      </c>
      <c r="W2242" s="18">
        <v>42452.825740740736</v>
      </c>
    </row>
    <row r="2243" spans="1:23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</f>
        <v>8.0640000000000001</v>
      </c>
      <c r="P2243" s="9">
        <f t="shared" ref="P2243:P2306" si="211">IF(ISERROR(E2243/L2243),0,(E2243/L2243))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t="s">
        <v>8219</v>
      </c>
      <c r="T2243" s="16">
        <f t="shared" si="209"/>
        <v>42796.827546296292</v>
      </c>
      <c r="U2243" s="16">
        <f t="shared" ref="U2243:U2306" si="214">(((J2243/60)/60)/24)+DATE(1970,1,1)</f>
        <v>42766.827546296292</v>
      </c>
      <c r="V2243" s="17">
        <v>42766.827546296292</v>
      </c>
      <c r="W2243" s="18">
        <v>42766.827546296292</v>
      </c>
    </row>
    <row r="2244" spans="1:23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9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t="s">
        <v>8219</v>
      </c>
      <c r="T2244" s="16">
        <f t="shared" ref="T2244:T2307" si="215">(((I2244/60)/60)/24)+DATE(1970,1,1)</f>
        <v>41605.126388888886</v>
      </c>
      <c r="U2244" s="16">
        <f t="shared" si="214"/>
        <v>41569.575613425928</v>
      </c>
      <c r="V2244" s="17">
        <v>41569.575613425928</v>
      </c>
      <c r="W2244" s="18">
        <v>41569.575613425928</v>
      </c>
    </row>
    <row r="2245" spans="1:23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9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t="s">
        <v>8219</v>
      </c>
      <c r="T2245" s="16">
        <f t="shared" si="215"/>
        <v>42807.125</v>
      </c>
      <c r="U2245" s="16">
        <f t="shared" si="214"/>
        <v>42800.751041666663</v>
      </c>
      <c r="V2245" s="17">
        <v>42800.751041666663</v>
      </c>
      <c r="W2245" s="18">
        <v>42800.751041666663</v>
      </c>
    </row>
    <row r="2246" spans="1:23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9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t="s">
        <v>8219</v>
      </c>
      <c r="T2246" s="16">
        <f t="shared" si="215"/>
        <v>42659.854166666672</v>
      </c>
      <c r="U2246" s="16">
        <f t="shared" si="214"/>
        <v>42647.818819444445</v>
      </c>
      <c r="V2246" s="17">
        <v>42647.818819444445</v>
      </c>
      <c r="W2246" s="18">
        <v>42647.818819444445</v>
      </c>
    </row>
    <row r="2247" spans="1:23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9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t="s">
        <v>8219</v>
      </c>
      <c r="T2247" s="16">
        <f t="shared" si="215"/>
        <v>41691.75</v>
      </c>
      <c r="U2247" s="16">
        <f t="shared" si="214"/>
        <v>41660.708530092597</v>
      </c>
      <c r="V2247" s="17">
        <v>41660.708530092597</v>
      </c>
      <c r="W2247" s="18">
        <v>41660.708530092597</v>
      </c>
    </row>
    <row r="2248" spans="1:23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9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t="s">
        <v>8219</v>
      </c>
      <c r="T2248" s="16">
        <f t="shared" si="215"/>
        <v>42251.79178240741</v>
      </c>
      <c r="U2248" s="16">
        <f t="shared" si="214"/>
        <v>42221.79178240741</v>
      </c>
      <c r="V2248" s="17">
        <v>42221.79178240741</v>
      </c>
      <c r="W2248" s="18">
        <v>42221.79178240741</v>
      </c>
    </row>
    <row r="2249" spans="1:23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t="s">
        <v>8219</v>
      </c>
      <c r="T2249" s="16">
        <f t="shared" si="215"/>
        <v>42214.666261574079</v>
      </c>
      <c r="U2249" s="16">
        <f t="shared" si="214"/>
        <v>42200.666261574079</v>
      </c>
      <c r="V2249" s="17">
        <v>42200.666261574079</v>
      </c>
      <c r="W2249" s="18">
        <v>42200.666261574079</v>
      </c>
    </row>
    <row r="2250" spans="1:23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9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t="s">
        <v>8219</v>
      </c>
      <c r="T2250" s="16">
        <f t="shared" si="215"/>
        <v>42718.875902777778</v>
      </c>
      <c r="U2250" s="16">
        <f t="shared" si="214"/>
        <v>42688.875902777778</v>
      </c>
      <c r="V2250" s="17">
        <v>42688.875902777778</v>
      </c>
      <c r="W2250" s="18">
        <v>42688.875902777778</v>
      </c>
    </row>
    <row r="2251" spans="1:23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9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t="s">
        <v>8219</v>
      </c>
      <c r="T2251" s="16">
        <f t="shared" si="215"/>
        <v>41366.661631944444</v>
      </c>
      <c r="U2251" s="16">
        <f t="shared" si="214"/>
        <v>41336.703298611108</v>
      </c>
      <c r="V2251" s="17">
        <v>41336.703298611108</v>
      </c>
      <c r="W2251" s="18">
        <v>41336.703298611108</v>
      </c>
    </row>
    <row r="2252" spans="1:23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9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t="s">
        <v>8219</v>
      </c>
      <c r="T2252" s="16">
        <f t="shared" si="215"/>
        <v>42707.0471412037</v>
      </c>
      <c r="U2252" s="16">
        <f t="shared" si="214"/>
        <v>42677.005474537036</v>
      </c>
      <c r="V2252" s="17">
        <v>42677.005474537036</v>
      </c>
      <c r="W2252" s="18">
        <v>42677.005474537036</v>
      </c>
    </row>
    <row r="2253" spans="1:23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9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t="s">
        <v>8219</v>
      </c>
      <c r="T2253" s="16">
        <f t="shared" si="215"/>
        <v>41867.34579861111</v>
      </c>
      <c r="U2253" s="16">
        <f t="shared" si="214"/>
        <v>41846.34579861111</v>
      </c>
      <c r="V2253" s="17">
        <v>41846.34579861111</v>
      </c>
      <c r="W2253" s="18">
        <v>41846.34579861111</v>
      </c>
    </row>
    <row r="2254" spans="1:23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9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t="s">
        <v>8219</v>
      </c>
      <c r="T2254" s="16">
        <f t="shared" si="215"/>
        <v>42588.327986111108</v>
      </c>
      <c r="U2254" s="16">
        <f t="shared" si="214"/>
        <v>42573.327986111108</v>
      </c>
      <c r="V2254" s="17">
        <v>42573.327986111108</v>
      </c>
      <c r="W2254" s="18">
        <v>42573.327986111108</v>
      </c>
    </row>
    <row r="2255" spans="1:23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9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t="s">
        <v>8219</v>
      </c>
      <c r="T2255" s="16">
        <f t="shared" si="215"/>
        <v>42326.672997685186</v>
      </c>
      <c r="U2255" s="16">
        <f t="shared" si="214"/>
        <v>42296.631331018521</v>
      </c>
      <c r="V2255" s="17">
        <v>42296.631331018521</v>
      </c>
      <c r="W2255" s="18">
        <v>42296.631331018521</v>
      </c>
    </row>
    <row r="2256" spans="1:23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9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t="s">
        <v>8219</v>
      </c>
      <c r="T2256" s="16">
        <f t="shared" si="215"/>
        <v>42759.647777777776</v>
      </c>
      <c r="U2256" s="16">
        <f t="shared" si="214"/>
        <v>42752.647777777776</v>
      </c>
      <c r="V2256" s="17">
        <v>42752.647777777776</v>
      </c>
      <c r="W2256" s="18">
        <v>42752.647777777776</v>
      </c>
    </row>
    <row r="2257" spans="1:23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9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t="s">
        <v>8219</v>
      </c>
      <c r="T2257" s="16">
        <f t="shared" si="215"/>
        <v>42497.951979166668</v>
      </c>
      <c r="U2257" s="16">
        <f t="shared" si="214"/>
        <v>42467.951979166668</v>
      </c>
      <c r="V2257" s="17">
        <v>42467.951979166668</v>
      </c>
      <c r="W2257" s="18">
        <v>42467.951979166668</v>
      </c>
    </row>
    <row r="2258" spans="1:23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9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t="s">
        <v>8219</v>
      </c>
      <c r="T2258" s="16">
        <f t="shared" si="215"/>
        <v>42696.451921296291</v>
      </c>
      <c r="U2258" s="16">
        <f t="shared" si="214"/>
        <v>42682.451921296291</v>
      </c>
      <c r="V2258" s="17">
        <v>42682.451921296291</v>
      </c>
      <c r="W2258" s="18">
        <v>42682.451921296291</v>
      </c>
    </row>
    <row r="2259" spans="1:23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t="s">
        <v>8219</v>
      </c>
      <c r="T2259" s="16">
        <f t="shared" si="215"/>
        <v>42540.958333333328</v>
      </c>
      <c r="U2259" s="16">
        <f t="shared" si="214"/>
        <v>42505.936678240745</v>
      </c>
      <c r="V2259" s="17">
        <v>42505.936678240745</v>
      </c>
      <c r="W2259" s="18">
        <v>42505.936678240745</v>
      </c>
    </row>
    <row r="2260" spans="1:23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 s="9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t="s">
        <v>8219</v>
      </c>
      <c r="T2260" s="16">
        <f t="shared" si="215"/>
        <v>42166.75100694444</v>
      </c>
      <c r="U2260" s="16">
        <f t="shared" si="214"/>
        <v>42136.75100694444</v>
      </c>
      <c r="V2260" s="17">
        <v>42136.75100694444</v>
      </c>
      <c r="W2260" s="18">
        <v>42136.75100694444</v>
      </c>
    </row>
    <row r="2261" spans="1:23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 s="9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t="s">
        <v>8219</v>
      </c>
      <c r="T2261" s="16">
        <f t="shared" si="215"/>
        <v>42712.804814814815</v>
      </c>
      <c r="U2261" s="16">
        <f t="shared" si="214"/>
        <v>42702.804814814815</v>
      </c>
      <c r="V2261" s="17">
        <v>42702.804814814815</v>
      </c>
      <c r="W2261" s="18">
        <v>42702.804814814815</v>
      </c>
    </row>
    <row r="2262" spans="1:23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 s="9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t="s">
        <v>8219</v>
      </c>
      <c r="T2262" s="16">
        <f t="shared" si="215"/>
        <v>41724.975115740745</v>
      </c>
      <c r="U2262" s="16">
        <f t="shared" si="214"/>
        <v>41695.016782407409</v>
      </c>
      <c r="V2262" s="17">
        <v>41695.016782407409</v>
      </c>
      <c r="W2262" s="18">
        <v>41695.016782407409</v>
      </c>
    </row>
    <row r="2263" spans="1:23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 s="9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t="s">
        <v>8219</v>
      </c>
      <c r="T2263" s="16">
        <f t="shared" si="215"/>
        <v>42780.724768518514</v>
      </c>
      <c r="U2263" s="16">
        <f t="shared" si="214"/>
        <v>42759.724768518514</v>
      </c>
      <c r="V2263" s="17">
        <v>42759.724768518514</v>
      </c>
      <c r="W2263" s="18">
        <v>42759.724768518514</v>
      </c>
    </row>
    <row r="2264" spans="1:23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 s="9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t="s">
        <v>8219</v>
      </c>
      <c r="T2264" s="16">
        <f t="shared" si="215"/>
        <v>41961</v>
      </c>
      <c r="U2264" s="16">
        <f t="shared" si="214"/>
        <v>41926.585162037038</v>
      </c>
      <c r="V2264" s="17">
        <v>41926.585162037038</v>
      </c>
      <c r="W2264" s="18">
        <v>41926.585162037038</v>
      </c>
    </row>
    <row r="2265" spans="1:23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 s="9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t="s">
        <v>8219</v>
      </c>
      <c r="T2265" s="16">
        <f t="shared" si="215"/>
        <v>42035.832326388889</v>
      </c>
      <c r="U2265" s="16">
        <f t="shared" si="214"/>
        <v>42014.832326388889</v>
      </c>
      <c r="V2265" s="17">
        <v>42014.832326388889</v>
      </c>
      <c r="W2265" s="18">
        <v>42014.832326388889</v>
      </c>
    </row>
    <row r="2266" spans="1:23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 s="9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t="s">
        <v>8219</v>
      </c>
      <c r="T2266" s="16">
        <f t="shared" si="215"/>
        <v>42513.125</v>
      </c>
      <c r="U2266" s="16">
        <f t="shared" si="214"/>
        <v>42496.582337962958</v>
      </c>
      <c r="V2266" s="17">
        <v>42496.582337962958</v>
      </c>
      <c r="W2266" s="18">
        <v>42496.582337962958</v>
      </c>
    </row>
    <row r="2267" spans="1:23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 s="9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t="s">
        <v>8219</v>
      </c>
      <c r="T2267" s="16">
        <f t="shared" si="215"/>
        <v>42696.853090277778</v>
      </c>
      <c r="U2267" s="16">
        <f t="shared" si="214"/>
        <v>42689.853090277778</v>
      </c>
      <c r="V2267" s="17">
        <v>42689.853090277778</v>
      </c>
      <c r="W2267" s="18">
        <v>42689.853090277778</v>
      </c>
    </row>
    <row r="2268" spans="1:23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 s="9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t="s">
        <v>8219</v>
      </c>
      <c r="T2268" s="16">
        <f t="shared" si="215"/>
        <v>42487.083333333328</v>
      </c>
      <c r="U2268" s="16">
        <f t="shared" si="214"/>
        <v>42469.874907407408</v>
      </c>
      <c r="V2268" s="17">
        <v>42469.874907407408</v>
      </c>
      <c r="W2268" s="18">
        <v>42469.874907407408</v>
      </c>
    </row>
    <row r="2269" spans="1:23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 s="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t="s">
        <v>8219</v>
      </c>
      <c r="T2269" s="16">
        <f t="shared" si="215"/>
        <v>41994.041666666672</v>
      </c>
      <c r="U2269" s="16">
        <f t="shared" si="214"/>
        <v>41968.829826388886</v>
      </c>
      <c r="V2269" s="17">
        <v>41968.829826388886</v>
      </c>
      <c r="W2269" s="18">
        <v>41968.829826388886</v>
      </c>
    </row>
    <row r="2270" spans="1:23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 s="9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t="s">
        <v>8219</v>
      </c>
      <c r="T2270" s="16">
        <f t="shared" si="215"/>
        <v>42806.082349537035</v>
      </c>
      <c r="U2270" s="16">
        <f t="shared" si="214"/>
        <v>42776.082349537035</v>
      </c>
      <c r="V2270" s="17">
        <v>42776.082349537035</v>
      </c>
      <c r="W2270" s="18">
        <v>42776.082349537035</v>
      </c>
    </row>
    <row r="2271" spans="1:23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 s="9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t="s">
        <v>8219</v>
      </c>
      <c r="T2271" s="16">
        <f t="shared" si="215"/>
        <v>42801.208333333328</v>
      </c>
      <c r="U2271" s="16">
        <f t="shared" si="214"/>
        <v>42776.704432870371</v>
      </c>
      <c r="V2271" s="17">
        <v>42776.704432870371</v>
      </c>
      <c r="W2271" s="18">
        <v>42776.704432870371</v>
      </c>
    </row>
    <row r="2272" spans="1:23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 s="9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t="s">
        <v>8219</v>
      </c>
      <c r="T2272" s="16">
        <f t="shared" si="215"/>
        <v>42745.915972222225</v>
      </c>
      <c r="U2272" s="16">
        <f t="shared" si="214"/>
        <v>42725.869363425925</v>
      </c>
      <c r="V2272" s="17">
        <v>42725.869363425925</v>
      </c>
      <c r="W2272" s="18">
        <v>42725.869363425925</v>
      </c>
    </row>
    <row r="2273" spans="1:23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 s="9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t="s">
        <v>8219</v>
      </c>
      <c r="T2273" s="16">
        <f t="shared" si="215"/>
        <v>42714.000046296293</v>
      </c>
      <c r="U2273" s="16">
        <f t="shared" si="214"/>
        <v>42684.000046296293</v>
      </c>
      <c r="V2273" s="17">
        <v>42684.000046296293</v>
      </c>
      <c r="W2273" s="18">
        <v>42684.000046296293</v>
      </c>
    </row>
    <row r="2274" spans="1:23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 s="9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t="s">
        <v>8219</v>
      </c>
      <c r="T2274" s="16">
        <f t="shared" si="215"/>
        <v>42345.699490740735</v>
      </c>
      <c r="U2274" s="16">
        <f t="shared" si="214"/>
        <v>42315.699490740735</v>
      </c>
      <c r="V2274" s="17">
        <v>42315.699490740735</v>
      </c>
      <c r="W2274" s="18">
        <v>42315.699490740735</v>
      </c>
    </row>
    <row r="2275" spans="1:23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 s="9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t="s">
        <v>8219</v>
      </c>
      <c r="T2275" s="16">
        <f t="shared" si="215"/>
        <v>42806.507430555561</v>
      </c>
      <c r="U2275" s="16">
        <f t="shared" si="214"/>
        <v>42781.549097222218</v>
      </c>
      <c r="V2275" s="17">
        <v>42781.549097222218</v>
      </c>
      <c r="W2275" s="18">
        <v>42781.549097222218</v>
      </c>
    </row>
    <row r="2276" spans="1:23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 s="9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t="s">
        <v>8219</v>
      </c>
      <c r="T2276" s="16">
        <f t="shared" si="215"/>
        <v>41693.500659722224</v>
      </c>
      <c r="U2276" s="16">
        <f t="shared" si="214"/>
        <v>41663.500659722224</v>
      </c>
      <c r="V2276" s="17">
        <v>41663.500659722224</v>
      </c>
      <c r="W2276" s="18">
        <v>41663.500659722224</v>
      </c>
    </row>
    <row r="2277" spans="1:23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 s="9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t="s">
        <v>8219</v>
      </c>
      <c r="T2277" s="16">
        <f t="shared" si="215"/>
        <v>41995.616655092599</v>
      </c>
      <c r="U2277" s="16">
        <f t="shared" si="214"/>
        <v>41965.616655092599</v>
      </c>
      <c r="V2277" s="17">
        <v>41965.616655092599</v>
      </c>
      <c r="W2277" s="18">
        <v>41965.616655092599</v>
      </c>
    </row>
    <row r="2278" spans="1:23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 s="9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t="s">
        <v>8219</v>
      </c>
      <c r="T2278" s="16">
        <f t="shared" si="215"/>
        <v>41644.651493055557</v>
      </c>
      <c r="U2278" s="16">
        <f t="shared" si="214"/>
        <v>41614.651493055557</v>
      </c>
      <c r="V2278" s="17">
        <v>41614.651493055557</v>
      </c>
      <c r="W2278" s="18">
        <v>41614.651493055557</v>
      </c>
    </row>
    <row r="2279" spans="1:23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 s="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t="s">
        <v>8219</v>
      </c>
      <c r="T2279" s="16">
        <f t="shared" si="215"/>
        <v>40966.678506944445</v>
      </c>
      <c r="U2279" s="16">
        <f t="shared" si="214"/>
        <v>40936.678506944445</v>
      </c>
      <c r="V2279" s="17">
        <v>40936.678506944445</v>
      </c>
      <c r="W2279" s="18">
        <v>40936.678506944445</v>
      </c>
    </row>
    <row r="2280" spans="1:23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 s="9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t="s">
        <v>8219</v>
      </c>
      <c r="T2280" s="16">
        <f t="shared" si="215"/>
        <v>42372.957638888889</v>
      </c>
      <c r="U2280" s="16">
        <f t="shared" si="214"/>
        <v>42338.709108796291</v>
      </c>
      <c r="V2280" s="17">
        <v>42338.709108796291</v>
      </c>
      <c r="W2280" s="18">
        <v>42338.709108796291</v>
      </c>
    </row>
    <row r="2281" spans="1:23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 s="9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t="s">
        <v>8219</v>
      </c>
      <c r="T2281" s="16">
        <f t="shared" si="215"/>
        <v>42039.166666666672</v>
      </c>
      <c r="U2281" s="16">
        <f t="shared" si="214"/>
        <v>42020.806701388887</v>
      </c>
      <c r="V2281" s="17">
        <v>42020.806701388887</v>
      </c>
      <c r="W2281" s="18">
        <v>42020.806701388887</v>
      </c>
    </row>
    <row r="2282" spans="1:23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 s="9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t="s">
        <v>8219</v>
      </c>
      <c r="T2282" s="16">
        <f t="shared" si="215"/>
        <v>42264.624895833331</v>
      </c>
      <c r="U2282" s="16">
        <f t="shared" si="214"/>
        <v>42234.624895833331</v>
      </c>
      <c r="V2282" s="17">
        <v>42234.624895833331</v>
      </c>
      <c r="W2282" s="18">
        <v>42234.624895833331</v>
      </c>
    </row>
    <row r="2283" spans="1:23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9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t="s">
        <v>8219</v>
      </c>
      <c r="T2283" s="16">
        <f t="shared" si="215"/>
        <v>40749.284722222219</v>
      </c>
      <c r="U2283" s="16">
        <f t="shared" si="214"/>
        <v>40687.285844907405</v>
      </c>
      <c r="V2283" s="17">
        <v>40687.285844907405</v>
      </c>
      <c r="W2283" s="18">
        <v>40687.285844907405</v>
      </c>
    </row>
    <row r="2284" spans="1:23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 s="9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t="s">
        <v>8219</v>
      </c>
      <c r="T2284" s="16">
        <f t="shared" si="215"/>
        <v>42383.17460648148</v>
      </c>
      <c r="U2284" s="16">
        <f t="shared" si="214"/>
        <v>42323.17460648148</v>
      </c>
      <c r="V2284" s="17">
        <v>42323.17460648148</v>
      </c>
      <c r="W2284" s="18">
        <v>42323.17460648148</v>
      </c>
    </row>
    <row r="2285" spans="1:23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 s="9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t="s">
        <v>8219</v>
      </c>
      <c r="T2285" s="16">
        <f t="shared" si="215"/>
        <v>41038.083379629628</v>
      </c>
      <c r="U2285" s="16">
        <f t="shared" si="214"/>
        <v>40978.125046296293</v>
      </c>
      <c r="V2285" s="17">
        <v>40978.125046296293</v>
      </c>
      <c r="W2285" s="18">
        <v>40978.125046296293</v>
      </c>
    </row>
    <row r="2286" spans="1:23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 s="9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t="s">
        <v>8219</v>
      </c>
      <c r="T2286" s="16">
        <f t="shared" si="215"/>
        <v>40614.166666666664</v>
      </c>
      <c r="U2286" s="16">
        <f t="shared" si="214"/>
        <v>40585.796817129631</v>
      </c>
      <c r="V2286" s="17">
        <v>40585.796817129631</v>
      </c>
      <c r="W2286" s="18">
        <v>40585.796817129631</v>
      </c>
    </row>
    <row r="2287" spans="1:23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 s="9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t="s">
        <v>8219</v>
      </c>
      <c r="T2287" s="16">
        <f t="shared" si="215"/>
        <v>41089.185682870368</v>
      </c>
      <c r="U2287" s="16">
        <f t="shared" si="214"/>
        <v>41059.185682870368</v>
      </c>
      <c r="V2287" s="17">
        <v>41059.185682870368</v>
      </c>
      <c r="W2287" s="18">
        <v>41059.185682870368</v>
      </c>
    </row>
    <row r="2288" spans="1:23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 s="9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t="s">
        <v>8219</v>
      </c>
      <c r="T2288" s="16">
        <f t="shared" si="215"/>
        <v>41523.165972222225</v>
      </c>
      <c r="U2288" s="16">
        <f t="shared" si="214"/>
        <v>41494.963587962964</v>
      </c>
      <c r="V2288" s="17">
        <v>41494.963587962964</v>
      </c>
      <c r="W2288" s="18">
        <v>41494.963587962964</v>
      </c>
    </row>
    <row r="2289" spans="1:23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 s="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t="s">
        <v>8219</v>
      </c>
      <c r="T2289" s="16">
        <f t="shared" si="215"/>
        <v>41813.667361111111</v>
      </c>
      <c r="U2289" s="16">
        <f t="shared" si="214"/>
        <v>41792.667361111111</v>
      </c>
      <c r="V2289" s="17">
        <v>41792.667361111111</v>
      </c>
      <c r="W2289" s="18">
        <v>41792.667361111111</v>
      </c>
    </row>
    <row r="2290" spans="1:23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 s="9">
        <f t="shared" si="211"/>
        <v>40.04</v>
      </c>
      <c r="Q2290" t="str">
        <f t="shared" si="212"/>
        <v>music</v>
      </c>
      <c r="R2290" t="str">
        <f t="shared" si="213"/>
        <v>rock</v>
      </c>
      <c r="S2290" t="s">
        <v>8219</v>
      </c>
      <c r="T2290" s="16">
        <f t="shared" si="215"/>
        <v>41086.75</v>
      </c>
      <c r="U2290" s="16">
        <f t="shared" si="214"/>
        <v>41067.827418981484</v>
      </c>
      <c r="V2290" s="17">
        <v>41067.827418981484</v>
      </c>
      <c r="W2290" s="18">
        <v>41067.827418981484</v>
      </c>
    </row>
    <row r="2291" spans="1:23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 s="9">
        <f t="shared" si="211"/>
        <v>64.44</v>
      </c>
      <c r="Q2291" t="str">
        <f t="shared" si="212"/>
        <v>music</v>
      </c>
      <c r="R2291" t="str">
        <f t="shared" si="213"/>
        <v>rock</v>
      </c>
      <c r="S2291" t="s">
        <v>8219</v>
      </c>
      <c r="T2291" s="16">
        <f t="shared" si="215"/>
        <v>41614.973611111112</v>
      </c>
      <c r="U2291" s="16">
        <f t="shared" si="214"/>
        <v>41571.998379629629</v>
      </c>
      <c r="V2291" s="17">
        <v>41571.998379629629</v>
      </c>
      <c r="W2291" s="18">
        <v>41571.998379629629</v>
      </c>
    </row>
    <row r="2292" spans="1:23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 s="9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t="s">
        <v>8219</v>
      </c>
      <c r="T2292" s="16">
        <f t="shared" si="215"/>
        <v>40148.708333333336</v>
      </c>
      <c r="U2292" s="16">
        <f t="shared" si="214"/>
        <v>40070.253819444442</v>
      </c>
      <c r="V2292" s="17">
        <v>40070.253819444442</v>
      </c>
      <c r="W2292" s="18">
        <v>40070.253819444442</v>
      </c>
    </row>
    <row r="2293" spans="1:23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 s="9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t="s">
        <v>8219</v>
      </c>
      <c r="T2293" s="16">
        <f t="shared" si="215"/>
        <v>41022.166666666664</v>
      </c>
      <c r="U2293" s="16">
        <f t="shared" si="214"/>
        <v>40987.977060185185</v>
      </c>
      <c r="V2293" s="17">
        <v>40987.977060185185</v>
      </c>
      <c r="W2293" s="18">
        <v>40987.977060185185</v>
      </c>
    </row>
    <row r="2294" spans="1:23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 s="9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t="s">
        <v>8219</v>
      </c>
      <c r="T2294" s="16">
        <f t="shared" si="215"/>
        <v>41017.697638888887</v>
      </c>
      <c r="U2294" s="16">
        <f t="shared" si="214"/>
        <v>40987.697638888887</v>
      </c>
      <c r="V2294" s="17">
        <v>40987.697638888887</v>
      </c>
      <c r="W2294" s="18">
        <v>40987.697638888887</v>
      </c>
    </row>
    <row r="2295" spans="1:23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 s="9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t="s">
        <v>8219</v>
      </c>
      <c r="T2295" s="16">
        <f t="shared" si="215"/>
        <v>41177.165972222225</v>
      </c>
      <c r="U2295" s="16">
        <f t="shared" si="214"/>
        <v>41151.708321759259</v>
      </c>
      <c r="V2295" s="17">
        <v>41151.708321759259</v>
      </c>
      <c r="W2295" s="18">
        <v>41151.708321759259</v>
      </c>
    </row>
    <row r="2296" spans="1:23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 s="9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t="s">
        <v>8219</v>
      </c>
      <c r="T2296" s="16">
        <f t="shared" si="215"/>
        <v>41294.72314814815</v>
      </c>
      <c r="U2296" s="16">
        <f t="shared" si="214"/>
        <v>41264.72314814815</v>
      </c>
      <c r="V2296" s="17">
        <v>41264.72314814815</v>
      </c>
      <c r="W2296" s="18">
        <v>41264.72314814815</v>
      </c>
    </row>
    <row r="2297" spans="1:23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 s="9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t="s">
        <v>8219</v>
      </c>
      <c r="T2297" s="16">
        <f t="shared" si="215"/>
        <v>41300.954351851848</v>
      </c>
      <c r="U2297" s="16">
        <f t="shared" si="214"/>
        <v>41270.954351851848</v>
      </c>
      <c r="V2297" s="17">
        <v>41270.954351851848</v>
      </c>
      <c r="W2297" s="18">
        <v>41270.954351851848</v>
      </c>
    </row>
    <row r="2298" spans="1:23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 s="9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t="s">
        <v>8219</v>
      </c>
      <c r="T2298" s="16">
        <f t="shared" si="215"/>
        <v>40962.731782407405</v>
      </c>
      <c r="U2298" s="16">
        <f t="shared" si="214"/>
        <v>40927.731782407405</v>
      </c>
      <c r="V2298" s="17">
        <v>40927.731782407405</v>
      </c>
      <c r="W2298" s="18">
        <v>40927.731782407405</v>
      </c>
    </row>
    <row r="2299" spans="1:23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 s="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t="s">
        <v>8219</v>
      </c>
      <c r="T2299" s="16">
        <f t="shared" si="215"/>
        <v>40982.165972222225</v>
      </c>
      <c r="U2299" s="16">
        <f t="shared" si="214"/>
        <v>40948.042233796295</v>
      </c>
      <c r="V2299" s="17">
        <v>40948.042233796295</v>
      </c>
      <c r="W2299" s="18">
        <v>40948.042233796295</v>
      </c>
    </row>
    <row r="2300" spans="1:23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 s="9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t="s">
        <v>8219</v>
      </c>
      <c r="T2300" s="16">
        <f t="shared" si="215"/>
        <v>41724.798993055556</v>
      </c>
      <c r="U2300" s="16">
        <f t="shared" si="214"/>
        <v>41694.84065972222</v>
      </c>
      <c r="V2300" s="17">
        <v>41694.84065972222</v>
      </c>
      <c r="W2300" s="18">
        <v>41694.84065972222</v>
      </c>
    </row>
    <row r="2301" spans="1:23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 s="9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t="s">
        <v>8219</v>
      </c>
      <c r="T2301" s="16">
        <f t="shared" si="215"/>
        <v>40580.032511574071</v>
      </c>
      <c r="U2301" s="16">
        <f t="shared" si="214"/>
        <v>40565.032511574071</v>
      </c>
      <c r="V2301" s="17">
        <v>40565.032511574071</v>
      </c>
      <c r="W2301" s="18">
        <v>40565.032511574071</v>
      </c>
    </row>
    <row r="2302" spans="1:23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 s="9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t="s">
        <v>8219</v>
      </c>
      <c r="T2302" s="16">
        <f t="shared" si="215"/>
        <v>41088.727037037039</v>
      </c>
      <c r="U2302" s="16">
        <f t="shared" si="214"/>
        <v>41074.727037037039</v>
      </c>
      <c r="V2302" s="17">
        <v>41074.727037037039</v>
      </c>
      <c r="W2302" s="18">
        <v>41074.727037037039</v>
      </c>
    </row>
    <row r="2303" spans="1:23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 s="9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t="s">
        <v>8219</v>
      </c>
      <c r="T2303" s="16">
        <f t="shared" si="215"/>
        <v>41446.146944444445</v>
      </c>
      <c r="U2303" s="16">
        <f t="shared" si="214"/>
        <v>41416.146944444445</v>
      </c>
      <c r="V2303" s="17">
        <v>41416.146944444445</v>
      </c>
      <c r="W2303" s="18">
        <v>41416.146944444445</v>
      </c>
    </row>
    <row r="2304" spans="1:23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 s="9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t="s">
        <v>8219</v>
      </c>
      <c r="T2304" s="16">
        <f t="shared" si="215"/>
        <v>41639.291666666664</v>
      </c>
      <c r="U2304" s="16">
        <f t="shared" si="214"/>
        <v>41605.868449074071</v>
      </c>
      <c r="V2304" s="17">
        <v>41605.868449074071</v>
      </c>
      <c r="W2304" s="18">
        <v>41605.868449074071</v>
      </c>
    </row>
    <row r="2305" spans="1:23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 s="9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t="s">
        <v>8219</v>
      </c>
      <c r="T2305" s="16">
        <f t="shared" si="215"/>
        <v>40890.152731481481</v>
      </c>
      <c r="U2305" s="16">
        <f t="shared" si="214"/>
        <v>40850.111064814817</v>
      </c>
      <c r="V2305" s="17">
        <v>40850.111064814817</v>
      </c>
      <c r="W2305" s="18">
        <v>40850.111064814817</v>
      </c>
    </row>
    <row r="2306" spans="1:23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 s="9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t="s">
        <v>8219</v>
      </c>
      <c r="T2306" s="16">
        <f t="shared" si="215"/>
        <v>40544.207638888889</v>
      </c>
      <c r="U2306" s="16">
        <f t="shared" si="214"/>
        <v>40502.815868055557</v>
      </c>
      <c r="V2306" s="17">
        <v>40502.815868055557</v>
      </c>
      <c r="W2306" s="18">
        <v>40502.815868055557</v>
      </c>
    </row>
    <row r="2307" spans="1:23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</f>
        <v>1.0122777777777778</v>
      </c>
      <c r="P2307" s="9">
        <f t="shared" ref="P2307:P2370" si="217">IF(ISERROR(E2307/L2307),0,(E2307/L2307))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t="s">
        <v>8219</v>
      </c>
      <c r="T2307" s="16">
        <f t="shared" si="215"/>
        <v>41859.75</v>
      </c>
      <c r="U2307" s="16">
        <f t="shared" ref="U2307:U2370" si="220">(((J2307/60)/60)/24)+DATE(1970,1,1)</f>
        <v>41834.695277777777</v>
      </c>
      <c r="V2307" s="17">
        <v>41834.695277777777</v>
      </c>
      <c r="W2307" s="18">
        <v>41834.695277777777</v>
      </c>
    </row>
    <row r="2308" spans="1:23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9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t="s">
        <v>8219</v>
      </c>
      <c r="T2308" s="16">
        <f t="shared" ref="T2308:T2371" si="221">(((I2308/60)/60)/24)+DATE(1970,1,1)</f>
        <v>40978.16815972222</v>
      </c>
      <c r="U2308" s="16">
        <f t="shared" si="220"/>
        <v>40948.16815972222</v>
      </c>
      <c r="V2308" s="17">
        <v>40948.16815972222</v>
      </c>
      <c r="W2308" s="18">
        <v>40948.16815972222</v>
      </c>
    </row>
    <row r="2309" spans="1:23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t="s">
        <v>8219</v>
      </c>
      <c r="T2309" s="16">
        <f t="shared" si="221"/>
        <v>41034.802407407406</v>
      </c>
      <c r="U2309" s="16">
        <f t="shared" si="220"/>
        <v>41004.802465277775</v>
      </c>
      <c r="V2309" s="17">
        <v>41004.802465277775</v>
      </c>
      <c r="W2309" s="18">
        <v>41004.802465277775</v>
      </c>
    </row>
    <row r="2310" spans="1:23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9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t="s">
        <v>8219</v>
      </c>
      <c r="T2310" s="16">
        <f t="shared" si="221"/>
        <v>41880.041666666664</v>
      </c>
      <c r="U2310" s="16">
        <f t="shared" si="220"/>
        <v>41851.962916666671</v>
      </c>
      <c r="V2310" s="17">
        <v>41851.962916666671</v>
      </c>
      <c r="W2310" s="18">
        <v>41851.962916666671</v>
      </c>
    </row>
    <row r="2311" spans="1:23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9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t="s">
        <v>8219</v>
      </c>
      <c r="T2311" s="16">
        <f t="shared" si="221"/>
        <v>41342.987696759257</v>
      </c>
      <c r="U2311" s="16">
        <f t="shared" si="220"/>
        <v>41307.987696759257</v>
      </c>
      <c r="V2311" s="17">
        <v>41307.987696759257</v>
      </c>
      <c r="W2311" s="18">
        <v>41307.987696759257</v>
      </c>
    </row>
    <row r="2312" spans="1:23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9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t="s">
        <v>8219</v>
      </c>
      <c r="T2312" s="16">
        <f t="shared" si="221"/>
        <v>41354.752488425926</v>
      </c>
      <c r="U2312" s="16">
        <f t="shared" si="220"/>
        <v>41324.79415509259</v>
      </c>
      <c r="V2312" s="17">
        <v>41324.79415509259</v>
      </c>
      <c r="W2312" s="18">
        <v>41324.79415509259</v>
      </c>
    </row>
    <row r="2313" spans="1:23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9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t="s">
        <v>8219</v>
      </c>
      <c r="T2313" s="16">
        <f t="shared" si="221"/>
        <v>41766.004502314812</v>
      </c>
      <c r="U2313" s="16">
        <f t="shared" si="220"/>
        <v>41736.004502314812</v>
      </c>
      <c r="V2313" s="17">
        <v>41736.004502314812</v>
      </c>
      <c r="W2313" s="18">
        <v>41736.004502314812</v>
      </c>
    </row>
    <row r="2314" spans="1:23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9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t="s">
        <v>8219</v>
      </c>
      <c r="T2314" s="16">
        <f t="shared" si="221"/>
        <v>41747.958333333336</v>
      </c>
      <c r="U2314" s="16">
        <f t="shared" si="220"/>
        <v>41716.632847222223</v>
      </c>
      <c r="V2314" s="17">
        <v>41716.632847222223</v>
      </c>
      <c r="W2314" s="18">
        <v>41716.632847222223</v>
      </c>
    </row>
    <row r="2315" spans="1:23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9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t="s">
        <v>8219</v>
      </c>
      <c r="T2315" s="16">
        <f t="shared" si="221"/>
        <v>41032.958634259259</v>
      </c>
      <c r="U2315" s="16">
        <f t="shared" si="220"/>
        <v>41002.958634259259</v>
      </c>
      <c r="V2315" s="17">
        <v>41002.958634259259</v>
      </c>
      <c r="W2315" s="18">
        <v>41002.958634259259</v>
      </c>
    </row>
    <row r="2316" spans="1:23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9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t="s">
        <v>8219</v>
      </c>
      <c r="T2316" s="16">
        <f t="shared" si="221"/>
        <v>41067.551585648151</v>
      </c>
      <c r="U2316" s="16">
        <f t="shared" si="220"/>
        <v>41037.551585648151</v>
      </c>
      <c r="V2316" s="17">
        <v>41037.551585648151</v>
      </c>
      <c r="W2316" s="18">
        <v>41037.551585648151</v>
      </c>
    </row>
    <row r="2317" spans="1:23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9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t="s">
        <v>8219</v>
      </c>
      <c r="T2317" s="16">
        <f t="shared" si="221"/>
        <v>41034.72619212963</v>
      </c>
      <c r="U2317" s="16">
        <f t="shared" si="220"/>
        <v>41004.72619212963</v>
      </c>
      <c r="V2317" s="17">
        <v>41004.72619212963</v>
      </c>
      <c r="W2317" s="18">
        <v>41004.72619212963</v>
      </c>
    </row>
    <row r="2318" spans="1:23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9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t="s">
        <v>8219</v>
      </c>
      <c r="T2318" s="16">
        <f t="shared" si="221"/>
        <v>40156.76666666667</v>
      </c>
      <c r="U2318" s="16">
        <f t="shared" si="220"/>
        <v>40079.725115740745</v>
      </c>
      <c r="V2318" s="17">
        <v>40079.725115740745</v>
      </c>
      <c r="W2318" s="18">
        <v>40079.725115740745</v>
      </c>
    </row>
    <row r="2319" spans="1:23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t="s">
        <v>8219</v>
      </c>
      <c r="T2319" s="16">
        <f t="shared" si="221"/>
        <v>40224.208333333336</v>
      </c>
      <c r="U2319" s="16">
        <f t="shared" si="220"/>
        <v>40192.542233796295</v>
      </c>
      <c r="V2319" s="17">
        <v>40192.542233796295</v>
      </c>
      <c r="W2319" s="18">
        <v>40192.542233796295</v>
      </c>
    </row>
    <row r="2320" spans="1:23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9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t="s">
        <v>8219</v>
      </c>
      <c r="T2320" s="16">
        <f t="shared" si="221"/>
        <v>40082.165972222225</v>
      </c>
      <c r="U2320" s="16">
        <f t="shared" si="220"/>
        <v>40050.643680555557</v>
      </c>
      <c r="V2320" s="17">
        <v>40050.643680555557</v>
      </c>
      <c r="W2320" s="18">
        <v>40050.643680555557</v>
      </c>
    </row>
    <row r="2321" spans="1:23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9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t="s">
        <v>8219</v>
      </c>
      <c r="T2321" s="16">
        <f t="shared" si="221"/>
        <v>41623.082002314812</v>
      </c>
      <c r="U2321" s="16">
        <f t="shared" si="220"/>
        <v>41593.082002314812</v>
      </c>
      <c r="V2321" s="17">
        <v>41593.082002314812</v>
      </c>
      <c r="W2321" s="18">
        <v>41593.082002314812</v>
      </c>
    </row>
    <row r="2322" spans="1:23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9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t="s">
        <v>8219</v>
      </c>
      <c r="T2322" s="16">
        <f t="shared" si="221"/>
        <v>41731.775462962964</v>
      </c>
      <c r="U2322" s="16">
        <f t="shared" si="220"/>
        <v>41696.817129629628</v>
      </c>
      <c r="V2322" s="17">
        <v>41696.817129629628</v>
      </c>
      <c r="W2322" s="18">
        <v>41696.817129629628</v>
      </c>
    </row>
    <row r="2323" spans="1:23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9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t="s">
        <v>8222</v>
      </c>
      <c r="T2323" s="16">
        <f t="shared" si="221"/>
        <v>42829.21876157407</v>
      </c>
      <c r="U2323" s="16">
        <f t="shared" si="220"/>
        <v>42799.260428240741</v>
      </c>
      <c r="V2323" s="17">
        <v>42799.260428240741</v>
      </c>
      <c r="W2323" s="18">
        <v>42799.260428240741</v>
      </c>
    </row>
    <row r="2324" spans="1:23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 s="9">
        <f t="shared" si="217"/>
        <v>21.25</v>
      </c>
      <c r="Q2324" t="str">
        <f t="shared" si="218"/>
        <v>food</v>
      </c>
      <c r="R2324" t="str">
        <f t="shared" si="219"/>
        <v>small batch</v>
      </c>
      <c r="S2324" t="s">
        <v>8222</v>
      </c>
      <c r="T2324" s="16">
        <f t="shared" si="221"/>
        <v>42834.853807870371</v>
      </c>
      <c r="U2324" s="16">
        <f t="shared" si="220"/>
        <v>42804.895474537043</v>
      </c>
      <c r="V2324" s="17">
        <v>42804.895474537043</v>
      </c>
      <c r="W2324" s="18">
        <v>42804.895474537043</v>
      </c>
    </row>
    <row r="2325" spans="1:23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9">
        <f t="shared" si="217"/>
        <v>30</v>
      </c>
      <c r="Q2325" t="str">
        <f t="shared" si="218"/>
        <v>food</v>
      </c>
      <c r="R2325" t="str">
        <f t="shared" si="219"/>
        <v>small batch</v>
      </c>
      <c r="S2325" t="s">
        <v>8222</v>
      </c>
      <c r="T2325" s="16">
        <f t="shared" si="221"/>
        <v>42814.755173611105</v>
      </c>
      <c r="U2325" s="16">
        <f t="shared" si="220"/>
        <v>42807.755173611105</v>
      </c>
      <c r="V2325" s="17">
        <v>42807.755173611105</v>
      </c>
      <c r="W2325" s="18">
        <v>42807.755173611105</v>
      </c>
    </row>
    <row r="2326" spans="1:23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 s="9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t="s">
        <v>8222</v>
      </c>
      <c r="T2326" s="16">
        <f t="shared" si="221"/>
        <v>42820.843576388885</v>
      </c>
      <c r="U2326" s="16">
        <f t="shared" si="220"/>
        <v>42790.885243055556</v>
      </c>
      <c r="V2326" s="17">
        <v>42790.885243055556</v>
      </c>
      <c r="W2326" s="18">
        <v>42790.885243055556</v>
      </c>
    </row>
    <row r="2327" spans="1:23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 s="9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t="s">
        <v>8222</v>
      </c>
      <c r="T2327" s="16">
        <f t="shared" si="221"/>
        <v>42823.980682870373</v>
      </c>
      <c r="U2327" s="16">
        <f t="shared" si="220"/>
        <v>42794.022349537037</v>
      </c>
      <c r="V2327" s="17">
        <v>42794.022349537037</v>
      </c>
      <c r="W2327" s="18">
        <v>42794.022349537037</v>
      </c>
    </row>
    <row r="2328" spans="1:23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 s="9">
        <f t="shared" si="217"/>
        <v>108</v>
      </c>
      <c r="Q2328" t="str">
        <f t="shared" si="218"/>
        <v>food</v>
      </c>
      <c r="R2328" t="str">
        <f t="shared" si="219"/>
        <v>small batch</v>
      </c>
      <c r="S2328" t="s">
        <v>8222</v>
      </c>
      <c r="T2328" s="16">
        <f t="shared" si="221"/>
        <v>42855.708333333328</v>
      </c>
      <c r="U2328" s="16">
        <f t="shared" si="220"/>
        <v>42804.034120370372</v>
      </c>
      <c r="V2328" s="17">
        <v>42804.034120370372</v>
      </c>
      <c r="W2328" s="18">
        <v>42804.034120370372</v>
      </c>
    </row>
    <row r="2329" spans="1:23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 s="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t="s">
        <v>8219</v>
      </c>
      <c r="T2329" s="16">
        <f t="shared" si="221"/>
        <v>41877.917129629634</v>
      </c>
      <c r="U2329" s="16">
        <f t="shared" si="220"/>
        <v>41842.917129629634</v>
      </c>
      <c r="V2329" s="17">
        <v>41842.917129629634</v>
      </c>
      <c r="W2329" s="18">
        <v>41842.917129629634</v>
      </c>
    </row>
    <row r="2330" spans="1:23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 s="9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t="s">
        <v>8219</v>
      </c>
      <c r="T2330" s="16">
        <f t="shared" si="221"/>
        <v>42169.781678240746</v>
      </c>
      <c r="U2330" s="16">
        <f t="shared" si="220"/>
        <v>42139.781678240746</v>
      </c>
      <c r="V2330" s="17">
        <v>42139.781678240746</v>
      </c>
      <c r="W2330" s="18">
        <v>42139.781678240746</v>
      </c>
    </row>
    <row r="2331" spans="1:23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 s="9">
        <f t="shared" si="217"/>
        <v>211.84</v>
      </c>
      <c r="Q2331" t="str">
        <f t="shared" si="218"/>
        <v>food</v>
      </c>
      <c r="R2331" t="str">
        <f t="shared" si="219"/>
        <v>small batch</v>
      </c>
      <c r="S2331" t="s">
        <v>8219</v>
      </c>
      <c r="T2331" s="16">
        <f t="shared" si="221"/>
        <v>41837.624374999999</v>
      </c>
      <c r="U2331" s="16">
        <f t="shared" si="220"/>
        <v>41807.624374999999</v>
      </c>
      <c r="V2331" s="17">
        <v>41807.624374999999</v>
      </c>
      <c r="W2331" s="18">
        <v>41807.624374999999</v>
      </c>
    </row>
    <row r="2332" spans="1:23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 s="9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t="s">
        <v>8219</v>
      </c>
      <c r="T2332" s="16">
        <f t="shared" si="221"/>
        <v>42363</v>
      </c>
      <c r="U2332" s="16">
        <f t="shared" si="220"/>
        <v>42332.89980324074</v>
      </c>
      <c r="V2332" s="17">
        <v>42332.89980324074</v>
      </c>
      <c r="W2332" s="18">
        <v>42332.89980324074</v>
      </c>
    </row>
    <row r="2333" spans="1:23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 s="9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t="s">
        <v>8219</v>
      </c>
      <c r="T2333" s="16">
        <f t="shared" si="221"/>
        <v>41869.005671296298</v>
      </c>
      <c r="U2333" s="16">
        <f t="shared" si="220"/>
        <v>41839.005671296298</v>
      </c>
      <c r="V2333" s="17">
        <v>41839.005671296298</v>
      </c>
      <c r="W2333" s="18">
        <v>41839.005671296298</v>
      </c>
    </row>
    <row r="2334" spans="1:23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 s="9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t="s">
        <v>8219</v>
      </c>
      <c r="T2334" s="16">
        <f t="shared" si="221"/>
        <v>42041.628136574072</v>
      </c>
      <c r="U2334" s="16">
        <f t="shared" si="220"/>
        <v>42011.628136574072</v>
      </c>
      <c r="V2334" s="17">
        <v>42011.628136574072</v>
      </c>
      <c r="W2334" s="18">
        <v>42011.628136574072</v>
      </c>
    </row>
    <row r="2335" spans="1:23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 s="9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t="s">
        <v>8219</v>
      </c>
      <c r="T2335" s="16">
        <f t="shared" si="221"/>
        <v>41788.743055555555</v>
      </c>
      <c r="U2335" s="16">
        <f t="shared" si="220"/>
        <v>41767.650347222225</v>
      </c>
      <c r="V2335" s="17">
        <v>41767.650347222225</v>
      </c>
      <c r="W2335" s="18">
        <v>41767.650347222225</v>
      </c>
    </row>
    <row r="2336" spans="1:23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 s="9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t="s">
        <v>8219</v>
      </c>
      <c r="T2336" s="16">
        <f t="shared" si="221"/>
        <v>41948.731944444444</v>
      </c>
      <c r="U2336" s="16">
        <f t="shared" si="220"/>
        <v>41918.670115740737</v>
      </c>
      <c r="V2336" s="17">
        <v>41918.670115740737</v>
      </c>
      <c r="W2336" s="18">
        <v>41918.670115740737</v>
      </c>
    </row>
    <row r="2337" spans="1:23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 s="9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t="s">
        <v>8219</v>
      </c>
      <c r="T2337" s="16">
        <f t="shared" si="221"/>
        <v>41801.572256944448</v>
      </c>
      <c r="U2337" s="16">
        <f t="shared" si="220"/>
        <v>41771.572256944448</v>
      </c>
      <c r="V2337" s="17">
        <v>41771.572256944448</v>
      </c>
      <c r="W2337" s="18">
        <v>41771.572256944448</v>
      </c>
    </row>
    <row r="2338" spans="1:23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 s="9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t="s">
        <v>8219</v>
      </c>
      <c r="T2338" s="16">
        <f t="shared" si="221"/>
        <v>41706.924710648149</v>
      </c>
      <c r="U2338" s="16">
        <f t="shared" si="220"/>
        <v>41666.924710648149</v>
      </c>
      <c r="V2338" s="17">
        <v>41666.924710648149</v>
      </c>
      <c r="W2338" s="18">
        <v>41666.924710648149</v>
      </c>
    </row>
    <row r="2339" spans="1:23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 s="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t="s">
        <v>8219</v>
      </c>
      <c r="T2339" s="16">
        <f t="shared" si="221"/>
        <v>41816.640543981484</v>
      </c>
      <c r="U2339" s="16">
        <f t="shared" si="220"/>
        <v>41786.640543981484</v>
      </c>
      <c r="V2339" s="17">
        <v>41786.640543981484</v>
      </c>
      <c r="W2339" s="18">
        <v>41786.640543981484</v>
      </c>
    </row>
    <row r="2340" spans="1:23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 s="9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t="s">
        <v>8219</v>
      </c>
      <c r="T2340" s="16">
        <f t="shared" si="221"/>
        <v>41819.896805555552</v>
      </c>
      <c r="U2340" s="16">
        <f t="shared" si="220"/>
        <v>41789.896805555552</v>
      </c>
      <c r="V2340" s="17">
        <v>41789.896805555552</v>
      </c>
      <c r="W2340" s="18">
        <v>41789.896805555552</v>
      </c>
    </row>
    <row r="2341" spans="1:23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 s="9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t="s">
        <v>8219</v>
      </c>
      <c r="T2341" s="16">
        <f t="shared" si="221"/>
        <v>42723.332638888889</v>
      </c>
      <c r="U2341" s="16">
        <f t="shared" si="220"/>
        <v>42692.79987268518</v>
      </c>
      <c r="V2341" s="17">
        <v>42692.79987268518</v>
      </c>
      <c r="W2341" s="18">
        <v>42692.79987268518</v>
      </c>
    </row>
    <row r="2342" spans="1:23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 s="9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t="s">
        <v>8219</v>
      </c>
      <c r="T2342" s="16">
        <f t="shared" si="221"/>
        <v>42673.642800925925</v>
      </c>
      <c r="U2342" s="16">
        <f t="shared" si="220"/>
        <v>42643.642800925925</v>
      </c>
      <c r="V2342" s="17">
        <v>42643.642800925925</v>
      </c>
      <c r="W2342" s="18">
        <v>42643.642800925925</v>
      </c>
    </row>
    <row r="2343" spans="1:23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9">
        <f t="shared" si="217"/>
        <v>0</v>
      </c>
      <c r="Q2343" t="str">
        <f t="shared" si="218"/>
        <v>technology</v>
      </c>
      <c r="R2343" t="str">
        <f t="shared" si="219"/>
        <v>web</v>
      </c>
      <c r="S2343" t="s">
        <v>8220</v>
      </c>
      <c r="T2343" s="16">
        <f t="shared" si="221"/>
        <v>42197.813703703709</v>
      </c>
      <c r="U2343" s="16">
        <f t="shared" si="220"/>
        <v>42167.813703703709</v>
      </c>
      <c r="V2343" s="17">
        <v>42167.813703703709</v>
      </c>
      <c r="W2343" s="18">
        <v>42167.813703703709</v>
      </c>
    </row>
    <row r="2344" spans="1:23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9">
        <f t="shared" si="217"/>
        <v>0</v>
      </c>
      <c r="Q2344" t="str">
        <f t="shared" si="218"/>
        <v>technology</v>
      </c>
      <c r="R2344" t="str">
        <f t="shared" si="219"/>
        <v>web</v>
      </c>
      <c r="S2344" t="s">
        <v>8220</v>
      </c>
      <c r="T2344" s="16">
        <f t="shared" si="221"/>
        <v>41918.208333333336</v>
      </c>
      <c r="U2344" s="16">
        <f t="shared" si="220"/>
        <v>41897.702199074076</v>
      </c>
      <c r="V2344" s="17">
        <v>41897.702199074076</v>
      </c>
      <c r="W2344" s="18">
        <v>41897.702199074076</v>
      </c>
    </row>
    <row r="2345" spans="1:23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 s="9">
        <f t="shared" si="217"/>
        <v>300</v>
      </c>
      <c r="Q2345" t="str">
        <f t="shared" si="218"/>
        <v>technology</v>
      </c>
      <c r="R2345" t="str">
        <f t="shared" si="219"/>
        <v>web</v>
      </c>
      <c r="S2345" t="s">
        <v>8220</v>
      </c>
      <c r="T2345" s="16">
        <f t="shared" si="221"/>
        <v>42377.82430555555</v>
      </c>
      <c r="U2345" s="16">
        <f t="shared" si="220"/>
        <v>42327.825289351851</v>
      </c>
      <c r="V2345" s="17">
        <v>42327.825289351851</v>
      </c>
      <c r="W2345" s="18">
        <v>42327.825289351851</v>
      </c>
    </row>
    <row r="2346" spans="1:23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 s="9">
        <f t="shared" si="217"/>
        <v>1</v>
      </c>
      <c r="Q2346" t="str">
        <f t="shared" si="218"/>
        <v>technology</v>
      </c>
      <c r="R2346" t="str">
        <f t="shared" si="219"/>
        <v>web</v>
      </c>
      <c r="S2346" t="s">
        <v>8220</v>
      </c>
      <c r="T2346" s="16">
        <f t="shared" si="221"/>
        <v>42545.727650462963</v>
      </c>
      <c r="U2346" s="16">
        <f t="shared" si="220"/>
        <v>42515.727650462963</v>
      </c>
      <c r="V2346" s="17">
        <v>42515.727650462963</v>
      </c>
      <c r="W2346" s="18">
        <v>42515.727650462963</v>
      </c>
    </row>
    <row r="2347" spans="1:23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9">
        <f t="shared" si="217"/>
        <v>0</v>
      </c>
      <c r="Q2347" t="str">
        <f t="shared" si="218"/>
        <v>technology</v>
      </c>
      <c r="R2347" t="str">
        <f t="shared" si="219"/>
        <v>web</v>
      </c>
      <c r="S2347" t="s">
        <v>8220</v>
      </c>
      <c r="T2347" s="16">
        <f t="shared" si="221"/>
        <v>42094.985416666663</v>
      </c>
      <c r="U2347" s="16">
        <f t="shared" si="220"/>
        <v>42060.001805555556</v>
      </c>
      <c r="V2347" s="17">
        <v>42060.001805555556</v>
      </c>
      <c r="W2347" s="18">
        <v>42060.001805555556</v>
      </c>
    </row>
    <row r="2348" spans="1:23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 s="9">
        <f t="shared" si="217"/>
        <v>13</v>
      </c>
      <c r="Q2348" t="str">
        <f t="shared" si="218"/>
        <v>technology</v>
      </c>
      <c r="R2348" t="str">
        <f t="shared" si="219"/>
        <v>web</v>
      </c>
      <c r="S2348" t="s">
        <v>8220</v>
      </c>
      <c r="T2348" s="16">
        <f t="shared" si="221"/>
        <v>42660.79896990741</v>
      </c>
      <c r="U2348" s="16">
        <f t="shared" si="220"/>
        <v>42615.79896990741</v>
      </c>
      <c r="V2348" s="17">
        <v>42615.79896990741</v>
      </c>
      <c r="W2348" s="18">
        <v>42615.79896990741</v>
      </c>
    </row>
    <row r="2349" spans="1:23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 s="9">
        <f t="shared" si="217"/>
        <v>15</v>
      </c>
      <c r="Q2349" t="str">
        <f t="shared" si="218"/>
        <v>technology</v>
      </c>
      <c r="R2349" t="str">
        <f t="shared" si="219"/>
        <v>web</v>
      </c>
      <c r="S2349" t="s">
        <v>8220</v>
      </c>
      <c r="T2349" s="16">
        <f t="shared" si="221"/>
        <v>42607.607361111113</v>
      </c>
      <c r="U2349" s="16">
        <f t="shared" si="220"/>
        <v>42577.607361111113</v>
      </c>
      <c r="V2349" s="17">
        <v>42577.607361111113</v>
      </c>
      <c r="W2349" s="18">
        <v>42577.607361111113</v>
      </c>
    </row>
    <row r="2350" spans="1:23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 s="9">
        <f t="shared" si="217"/>
        <v>54</v>
      </c>
      <c r="Q2350" t="str">
        <f t="shared" si="218"/>
        <v>technology</v>
      </c>
      <c r="R2350" t="str">
        <f t="shared" si="219"/>
        <v>web</v>
      </c>
      <c r="S2350" t="s">
        <v>8220</v>
      </c>
      <c r="T2350" s="16">
        <f t="shared" si="221"/>
        <v>42420.932152777779</v>
      </c>
      <c r="U2350" s="16">
        <f t="shared" si="220"/>
        <v>42360.932152777779</v>
      </c>
      <c r="V2350" s="17">
        <v>42360.932152777779</v>
      </c>
      <c r="W2350" s="18">
        <v>42360.932152777779</v>
      </c>
    </row>
    <row r="2351" spans="1:23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9">
        <f t="shared" si="217"/>
        <v>0</v>
      </c>
      <c r="Q2351" t="str">
        <f t="shared" si="218"/>
        <v>technology</v>
      </c>
      <c r="R2351" t="str">
        <f t="shared" si="219"/>
        <v>web</v>
      </c>
      <c r="S2351" t="s">
        <v>8220</v>
      </c>
      <c r="T2351" s="16">
        <f t="shared" si="221"/>
        <v>42227.775787037041</v>
      </c>
      <c r="U2351" s="16">
        <f t="shared" si="220"/>
        <v>42198.775787037041</v>
      </c>
      <c r="V2351" s="17">
        <v>42198.775787037041</v>
      </c>
      <c r="W2351" s="18">
        <v>42198.775787037041</v>
      </c>
    </row>
    <row r="2352" spans="1:23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9">
        <f t="shared" si="217"/>
        <v>0</v>
      </c>
      <c r="Q2352" t="str">
        <f t="shared" si="218"/>
        <v>technology</v>
      </c>
      <c r="R2352" t="str">
        <f t="shared" si="219"/>
        <v>web</v>
      </c>
      <c r="S2352" t="s">
        <v>8220</v>
      </c>
      <c r="T2352" s="16">
        <f t="shared" si="221"/>
        <v>42738.842245370368</v>
      </c>
      <c r="U2352" s="16">
        <f t="shared" si="220"/>
        <v>42708.842245370368</v>
      </c>
      <c r="V2352" s="17">
        <v>42708.842245370368</v>
      </c>
      <c r="W2352" s="18">
        <v>42708.842245370368</v>
      </c>
    </row>
    <row r="2353" spans="1:23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 s="9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t="s">
        <v>8220</v>
      </c>
      <c r="T2353" s="16">
        <f t="shared" si="221"/>
        <v>42124.101145833338</v>
      </c>
      <c r="U2353" s="16">
        <f t="shared" si="220"/>
        <v>42094.101145833338</v>
      </c>
      <c r="V2353" s="17">
        <v>42094.101145833338</v>
      </c>
      <c r="W2353" s="18">
        <v>42094.101145833338</v>
      </c>
    </row>
    <row r="2354" spans="1:23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9">
        <f t="shared" si="217"/>
        <v>0</v>
      </c>
      <c r="Q2354" t="str">
        <f t="shared" si="218"/>
        <v>technology</v>
      </c>
      <c r="R2354" t="str">
        <f t="shared" si="219"/>
        <v>web</v>
      </c>
      <c r="S2354" t="s">
        <v>8220</v>
      </c>
      <c r="T2354" s="16">
        <f t="shared" si="221"/>
        <v>42161.633703703701</v>
      </c>
      <c r="U2354" s="16">
        <f t="shared" si="220"/>
        <v>42101.633703703701</v>
      </c>
      <c r="V2354" s="17">
        <v>42101.633703703701</v>
      </c>
      <c r="W2354" s="18">
        <v>42101.633703703701</v>
      </c>
    </row>
    <row r="2355" spans="1:23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9">
        <f t="shared" si="217"/>
        <v>0</v>
      </c>
      <c r="Q2355" t="str">
        <f t="shared" si="218"/>
        <v>technology</v>
      </c>
      <c r="R2355" t="str">
        <f t="shared" si="219"/>
        <v>web</v>
      </c>
      <c r="S2355" t="s">
        <v>8220</v>
      </c>
      <c r="T2355" s="16">
        <f t="shared" si="221"/>
        <v>42115.676180555558</v>
      </c>
      <c r="U2355" s="16">
        <f t="shared" si="220"/>
        <v>42103.676180555558</v>
      </c>
      <c r="V2355" s="17">
        <v>42103.676180555558</v>
      </c>
      <c r="W2355" s="18">
        <v>42103.676180555558</v>
      </c>
    </row>
    <row r="2356" spans="1:23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 s="9">
        <f t="shared" si="217"/>
        <v>25</v>
      </c>
      <c r="Q2356" t="str">
        <f t="shared" si="218"/>
        <v>technology</v>
      </c>
      <c r="R2356" t="str">
        <f t="shared" si="219"/>
        <v>web</v>
      </c>
      <c r="S2356" t="s">
        <v>8220</v>
      </c>
      <c r="T2356" s="16">
        <f t="shared" si="221"/>
        <v>42014.722916666666</v>
      </c>
      <c r="U2356" s="16">
        <f t="shared" si="220"/>
        <v>41954.722916666666</v>
      </c>
      <c r="V2356" s="17">
        <v>41954.722916666666</v>
      </c>
      <c r="W2356" s="18">
        <v>41954.722916666666</v>
      </c>
    </row>
    <row r="2357" spans="1:23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 s="9">
        <f t="shared" si="217"/>
        <v>27.5</v>
      </c>
      <c r="Q2357" t="str">
        <f t="shared" si="218"/>
        <v>technology</v>
      </c>
      <c r="R2357" t="str">
        <f t="shared" si="219"/>
        <v>web</v>
      </c>
      <c r="S2357" t="s">
        <v>8220</v>
      </c>
      <c r="T2357" s="16">
        <f t="shared" si="221"/>
        <v>42126.918240740735</v>
      </c>
      <c r="U2357" s="16">
        <f t="shared" si="220"/>
        <v>42096.918240740735</v>
      </c>
      <c r="V2357" s="17">
        <v>42096.918240740735</v>
      </c>
      <c r="W2357" s="18">
        <v>42096.918240740735</v>
      </c>
    </row>
    <row r="2358" spans="1:23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9">
        <f t="shared" si="217"/>
        <v>0</v>
      </c>
      <c r="Q2358" t="str">
        <f t="shared" si="218"/>
        <v>technology</v>
      </c>
      <c r="R2358" t="str">
        <f t="shared" si="219"/>
        <v>web</v>
      </c>
      <c r="S2358" t="s">
        <v>8220</v>
      </c>
      <c r="T2358" s="16">
        <f t="shared" si="221"/>
        <v>42160.78361111111</v>
      </c>
      <c r="U2358" s="16">
        <f t="shared" si="220"/>
        <v>42130.78361111111</v>
      </c>
      <c r="V2358" s="17">
        <v>42130.78361111111</v>
      </c>
      <c r="W2358" s="18">
        <v>42130.78361111111</v>
      </c>
    </row>
    <row r="2359" spans="1:23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9">
        <f t="shared" si="217"/>
        <v>0</v>
      </c>
      <c r="Q2359" t="str">
        <f t="shared" si="218"/>
        <v>technology</v>
      </c>
      <c r="R2359" t="str">
        <f t="shared" si="219"/>
        <v>web</v>
      </c>
      <c r="S2359" t="s">
        <v>8220</v>
      </c>
      <c r="T2359" s="16">
        <f t="shared" si="221"/>
        <v>42294.620115740734</v>
      </c>
      <c r="U2359" s="16">
        <f t="shared" si="220"/>
        <v>42264.620115740734</v>
      </c>
      <c r="V2359" s="17">
        <v>42264.620115740734</v>
      </c>
      <c r="W2359" s="18">
        <v>42264.620115740734</v>
      </c>
    </row>
    <row r="2360" spans="1:23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9">
        <f t="shared" si="217"/>
        <v>0</v>
      </c>
      <c r="Q2360" t="str">
        <f t="shared" si="218"/>
        <v>technology</v>
      </c>
      <c r="R2360" t="str">
        <f t="shared" si="219"/>
        <v>web</v>
      </c>
      <c r="S2360" t="s">
        <v>8220</v>
      </c>
      <c r="T2360" s="16">
        <f t="shared" si="221"/>
        <v>42035.027083333334</v>
      </c>
      <c r="U2360" s="16">
        <f t="shared" si="220"/>
        <v>41978.930972222224</v>
      </c>
      <c r="V2360" s="17">
        <v>41978.930972222224</v>
      </c>
      <c r="W2360" s="18">
        <v>41978.930972222224</v>
      </c>
    </row>
    <row r="2361" spans="1:23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 s="9">
        <f t="shared" si="217"/>
        <v>367</v>
      </c>
      <c r="Q2361" t="str">
        <f t="shared" si="218"/>
        <v>technology</v>
      </c>
      <c r="R2361" t="str">
        <f t="shared" si="219"/>
        <v>web</v>
      </c>
      <c r="S2361" t="s">
        <v>8220</v>
      </c>
      <c r="T2361" s="16">
        <f t="shared" si="221"/>
        <v>42219.649583333332</v>
      </c>
      <c r="U2361" s="16">
        <f t="shared" si="220"/>
        <v>42159.649583333332</v>
      </c>
      <c r="V2361" s="17">
        <v>42159.649583333332</v>
      </c>
      <c r="W2361" s="18">
        <v>42159.649583333332</v>
      </c>
    </row>
    <row r="2362" spans="1:23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 s="9">
        <f t="shared" si="217"/>
        <v>2</v>
      </c>
      <c r="Q2362" t="str">
        <f t="shared" si="218"/>
        <v>technology</v>
      </c>
      <c r="R2362" t="str">
        <f t="shared" si="219"/>
        <v>web</v>
      </c>
      <c r="S2362" t="s">
        <v>8220</v>
      </c>
      <c r="T2362" s="16">
        <f t="shared" si="221"/>
        <v>42407.70694444445</v>
      </c>
      <c r="U2362" s="16">
        <f t="shared" si="220"/>
        <v>42377.70694444445</v>
      </c>
      <c r="V2362" s="17">
        <v>42377.70694444445</v>
      </c>
      <c r="W2362" s="18">
        <v>42377.70694444445</v>
      </c>
    </row>
    <row r="2363" spans="1:23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9">
        <f t="shared" si="217"/>
        <v>0</v>
      </c>
      <c r="Q2363" t="str">
        <f t="shared" si="218"/>
        <v>technology</v>
      </c>
      <c r="R2363" t="str">
        <f t="shared" si="219"/>
        <v>web</v>
      </c>
      <c r="S2363" t="s">
        <v>8220</v>
      </c>
      <c r="T2363" s="16">
        <f t="shared" si="221"/>
        <v>42490.916666666672</v>
      </c>
      <c r="U2363" s="16">
        <f t="shared" si="220"/>
        <v>42466.858888888892</v>
      </c>
      <c r="V2363" s="17">
        <v>42466.858888888892</v>
      </c>
      <c r="W2363" s="18">
        <v>42466.858888888892</v>
      </c>
    </row>
    <row r="2364" spans="1:23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 s="9">
        <f t="shared" si="217"/>
        <v>60</v>
      </c>
      <c r="Q2364" t="str">
        <f t="shared" si="218"/>
        <v>technology</v>
      </c>
      <c r="R2364" t="str">
        <f t="shared" si="219"/>
        <v>web</v>
      </c>
      <c r="S2364" t="s">
        <v>8220</v>
      </c>
      <c r="T2364" s="16">
        <f t="shared" si="221"/>
        <v>41984.688310185185</v>
      </c>
      <c r="U2364" s="16">
        <f t="shared" si="220"/>
        <v>41954.688310185185</v>
      </c>
      <c r="V2364" s="17">
        <v>41954.688310185185</v>
      </c>
      <c r="W2364" s="18">
        <v>41954.688310185185</v>
      </c>
    </row>
    <row r="2365" spans="1:23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9">
        <f t="shared" si="217"/>
        <v>0</v>
      </c>
      <c r="Q2365" t="str">
        <f t="shared" si="218"/>
        <v>technology</v>
      </c>
      <c r="R2365" t="str">
        <f t="shared" si="219"/>
        <v>web</v>
      </c>
      <c r="S2365" t="s">
        <v>8220</v>
      </c>
      <c r="T2365" s="16">
        <f t="shared" si="221"/>
        <v>42367.011574074073</v>
      </c>
      <c r="U2365" s="16">
        <f t="shared" si="220"/>
        <v>42322.011574074073</v>
      </c>
      <c r="V2365" s="17">
        <v>42322.011574074073</v>
      </c>
      <c r="W2365" s="18">
        <v>42322.011574074073</v>
      </c>
    </row>
    <row r="2366" spans="1:23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9">
        <f t="shared" si="217"/>
        <v>0</v>
      </c>
      <c r="Q2366" t="str">
        <f t="shared" si="218"/>
        <v>technology</v>
      </c>
      <c r="R2366" t="str">
        <f t="shared" si="219"/>
        <v>web</v>
      </c>
      <c r="S2366" t="s">
        <v>8220</v>
      </c>
      <c r="T2366" s="16">
        <f t="shared" si="221"/>
        <v>42303.934675925921</v>
      </c>
      <c r="U2366" s="16">
        <f t="shared" si="220"/>
        <v>42248.934675925921</v>
      </c>
      <c r="V2366" s="17">
        <v>42248.934675925921</v>
      </c>
      <c r="W2366" s="18">
        <v>42248.934675925921</v>
      </c>
    </row>
    <row r="2367" spans="1:23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9">
        <f t="shared" si="217"/>
        <v>0</v>
      </c>
      <c r="Q2367" t="str">
        <f t="shared" si="218"/>
        <v>technology</v>
      </c>
      <c r="R2367" t="str">
        <f t="shared" si="219"/>
        <v>web</v>
      </c>
      <c r="S2367" t="s">
        <v>8220</v>
      </c>
      <c r="T2367" s="16">
        <f t="shared" si="221"/>
        <v>42386.958333333328</v>
      </c>
      <c r="U2367" s="16">
        <f t="shared" si="220"/>
        <v>42346.736400462964</v>
      </c>
      <c r="V2367" s="17">
        <v>42346.736400462964</v>
      </c>
      <c r="W2367" s="18">
        <v>42346.736400462964</v>
      </c>
    </row>
    <row r="2368" spans="1:23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 s="9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t="s">
        <v>8220</v>
      </c>
      <c r="T2368" s="16">
        <f t="shared" si="221"/>
        <v>42298.531631944439</v>
      </c>
      <c r="U2368" s="16">
        <f t="shared" si="220"/>
        <v>42268.531631944439</v>
      </c>
      <c r="V2368" s="17">
        <v>42268.531631944439</v>
      </c>
      <c r="W2368" s="18">
        <v>42268.531631944439</v>
      </c>
    </row>
    <row r="2369" spans="1:23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 s="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t="s">
        <v>8220</v>
      </c>
      <c r="T2369" s="16">
        <f t="shared" si="221"/>
        <v>42485.928425925929</v>
      </c>
      <c r="U2369" s="16">
        <f t="shared" si="220"/>
        <v>42425.970092592594</v>
      </c>
      <c r="V2369" s="17">
        <v>42425.970092592594</v>
      </c>
      <c r="W2369" s="18">
        <v>42425.970092592594</v>
      </c>
    </row>
    <row r="2370" spans="1:23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 s="9">
        <f t="shared" si="217"/>
        <v>50</v>
      </c>
      <c r="Q2370" t="str">
        <f t="shared" si="218"/>
        <v>technology</v>
      </c>
      <c r="R2370" t="str">
        <f t="shared" si="219"/>
        <v>web</v>
      </c>
      <c r="S2370" t="s">
        <v>8220</v>
      </c>
      <c r="T2370" s="16">
        <f t="shared" si="221"/>
        <v>42108.680150462969</v>
      </c>
      <c r="U2370" s="16">
        <f t="shared" si="220"/>
        <v>42063.721817129626</v>
      </c>
      <c r="V2370" s="17">
        <v>42063.721817129626</v>
      </c>
      <c r="W2370" s="18">
        <v>42063.721817129626</v>
      </c>
    </row>
    <row r="2371" spans="1:23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</f>
        <v>0</v>
      </c>
      <c r="P2371" s="9">
        <f t="shared" ref="P2371:P2434" si="223">IF(ISERROR(E2371/L2371),0,(E2371/L2371))</f>
        <v>0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t="s">
        <v>8220</v>
      </c>
      <c r="T2371" s="16">
        <f t="shared" si="221"/>
        <v>42410.812627314815</v>
      </c>
      <c r="U2371" s="16">
        <f t="shared" ref="U2371:U2434" si="226">(((J2371/60)/60)/24)+DATE(1970,1,1)</f>
        <v>42380.812627314815</v>
      </c>
      <c r="V2371" s="17">
        <v>42380.812627314815</v>
      </c>
      <c r="W2371" s="18">
        <v>42380.812627314815</v>
      </c>
    </row>
    <row r="2372" spans="1:23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9">
        <f t="shared" si="223"/>
        <v>20.5</v>
      </c>
      <c r="Q2372" t="str">
        <f t="shared" si="224"/>
        <v>technology</v>
      </c>
      <c r="R2372" t="str">
        <f t="shared" si="225"/>
        <v>web</v>
      </c>
      <c r="S2372" t="s">
        <v>8220</v>
      </c>
      <c r="T2372" s="16">
        <f t="shared" ref="T2372:T2435" si="227">(((I2372/60)/60)/24)+DATE(1970,1,1)</f>
        <v>41991.18913194444</v>
      </c>
      <c r="U2372" s="16">
        <f t="shared" si="226"/>
        <v>41961.18913194444</v>
      </c>
      <c r="V2372" s="17">
        <v>41961.18913194444</v>
      </c>
      <c r="W2372" s="18">
        <v>41961.18913194444</v>
      </c>
    </row>
    <row r="2373" spans="1:23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9">
        <f t="shared" si="223"/>
        <v>0</v>
      </c>
      <c r="Q2373" t="str">
        <f t="shared" si="224"/>
        <v>technology</v>
      </c>
      <c r="R2373" t="str">
        <f t="shared" si="225"/>
        <v>web</v>
      </c>
      <c r="S2373" t="s">
        <v>8220</v>
      </c>
      <c r="T2373" s="16">
        <f t="shared" si="227"/>
        <v>42180.777731481481</v>
      </c>
      <c r="U2373" s="16">
        <f t="shared" si="226"/>
        <v>42150.777731481481</v>
      </c>
      <c r="V2373" s="17">
        <v>42150.777731481481</v>
      </c>
      <c r="W2373" s="18">
        <v>42150.777731481481</v>
      </c>
    </row>
    <row r="2374" spans="1:23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9">
        <f t="shared" si="223"/>
        <v>30</v>
      </c>
      <c r="Q2374" t="str">
        <f t="shared" si="224"/>
        <v>technology</v>
      </c>
      <c r="R2374" t="str">
        <f t="shared" si="225"/>
        <v>web</v>
      </c>
      <c r="S2374" t="s">
        <v>8220</v>
      </c>
      <c r="T2374" s="16">
        <f t="shared" si="227"/>
        <v>42118.069108796291</v>
      </c>
      <c r="U2374" s="16">
        <f t="shared" si="226"/>
        <v>42088.069108796291</v>
      </c>
      <c r="V2374" s="17">
        <v>42088.069108796291</v>
      </c>
      <c r="W2374" s="18">
        <v>42088.069108796291</v>
      </c>
    </row>
    <row r="2375" spans="1:23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9">
        <f t="shared" si="223"/>
        <v>50</v>
      </c>
      <c r="Q2375" t="str">
        <f t="shared" si="224"/>
        <v>technology</v>
      </c>
      <c r="R2375" t="str">
        <f t="shared" si="225"/>
        <v>web</v>
      </c>
      <c r="S2375" t="s">
        <v>8220</v>
      </c>
      <c r="T2375" s="16">
        <f t="shared" si="227"/>
        <v>42245.662314814821</v>
      </c>
      <c r="U2375" s="16">
        <f t="shared" si="226"/>
        <v>42215.662314814821</v>
      </c>
      <c r="V2375" s="17">
        <v>42215.662314814821</v>
      </c>
      <c r="W2375" s="18">
        <v>42215.662314814821</v>
      </c>
    </row>
    <row r="2376" spans="1:23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9">
        <f t="shared" si="223"/>
        <v>10</v>
      </c>
      <c r="Q2376" t="str">
        <f t="shared" si="224"/>
        <v>technology</v>
      </c>
      <c r="R2376" t="str">
        <f t="shared" si="225"/>
        <v>web</v>
      </c>
      <c r="S2376" t="s">
        <v>8220</v>
      </c>
      <c r="T2376" s="16">
        <f t="shared" si="227"/>
        <v>42047.843287037031</v>
      </c>
      <c r="U2376" s="16">
        <f t="shared" si="226"/>
        <v>42017.843287037031</v>
      </c>
      <c r="V2376" s="17">
        <v>42017.843287037031</v>
      </c>
      <c r="W2376" s="18">
        <v>42017.843287037031</v>
      </c>
    </row>
    <row r="2377" spans="1:23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9">
        <f t="shared" si="223"/>
        <v>0</v>
      </c>
      <c r="Q2377" t="str">
        <f t="shared" si="224"/>
        <v>technology</v>
      </c>
      <c r="R2377" t="str">
        <f t="shared" si="225"/>
        <v>web</v>
      </c>
      <c r="S2377" t="s">
        <v>8220</v>
      </c>
      <c r="T2377" s="16">
        <f t="shared" si="227"/>
        <v>42622.836076388892</v>
      </c>
      <c r="U2377" s="16">
        <f t="shared" si="226"/>
        <v>42592.836076388892</v>
      </c>
      <c r="V2377" s="17">
        <v>42592.836076388892</v>
      </c>
      <c r="W2377" s="18">
        <v>42592.836076388892</v>
      </c>
    </row>
    <row r="2378" spans="1:23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9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t="s">
        <v>8220</v>
      </c>
      <c r="T2378" s="16">
        <f t="shared" si="227"/>
        <v>42348.925532407404</v>
      </c>
      <c r="U2378" s="16">
        <f t="shared" si="226"/>
        <v>42318.925532407404</v>
      </c>
      <c r="V2378" s="17">
        <v>42318.925532407404</v>
      </c>
      <c r="W2378" s="18">
        <v>42318.925532407404</v>
      </c>
    </row>
    <row r="2379" spans="1:23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9">
        <f t="shared" si="223"/>
        <v>0</v>
      </c>
      <c r="Q2379" t="str">
        <f t="shared" si="224"/>
        <v>technology</v>
      </c>
      <c r="R2379" t="str">
        <f t="shared" si="225"/>
        <v>web</v>
      </c>
      <c r="S2379" t="s">
        <v>8220</v>
      </c>
      <c r="T2379" s="16">
        <f t="shared" si="227"/>
        <v>42699.911840277782</v>
      </c>
      <c r="U2379" s="16">
        <f t="shared" si="226"/>
        <v>42669.870173611111</v>
      </c>
      <c r="V2379" s="17">
        <v>42669.870173611111</v>
      </c>
      <c r="W2379" s="18">
        <v>42669.870173611111</v>
      </c>
    </row>
    <row r="2380" spans="1:23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9">
        <f t="shared" si="223"/>
        <v>0</v>
      </c>
      <c r="Q2380" t="str">
        <f t="shared" si="224"/>
        <v>technology</v>
      </c>
      <c r="R2380" t="str">
        <f t="shared" si="225"/>
        <v>web</v>
      </c>
      <c r="S2380" t="s">
        <v>8220</v>
      </c>
      <c r="T2380" s="16">
        <f t="shared" si="227"/>
        <v>42242.013078703705</v>
      </c>
      <c r="U2380" s="16">
        <f t="shared" si="226"/>
        <v>42213.013078703705</v>
      </c>
      <c r="V2380" s="17">
        <v>42213.013078703705</v>
      </c>
      <c r="W2380" s="18">
        <v>42213.013078703705</v>
      </c>
    </row>
    <row r="2381" spans="1:23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9">
        <f t="shared" si="223"/>
        <v>0</v>
      </c>
      <c r="Q2381" t="str">
        <f t="shared" si="224"/>
        <v>technology</v>
      </c>
      <c r="R2381" t="str">
        <f t="shared" si="225"/>
        <v>web</v>
      </c>
      <c r="S2381" t="s">
        <v>8220</v>
      </c>
      <c r="T2381" s="16">
        <f t="shared" si="227"/>
        <v>42282.016388888893</v>
      </c>
      <c r="U2381" s="16">
        <f t="shared" si="226"/>
        <v>42237.016388888893</v>
      </c>
      <c r="V2381" s="17">
        <v>42237.016388888893</v>
      </c>
      <c r="W2381" s="18">
        <v>42237.016388888893</v>
      </c>
    </row>
    <row r="2382" spans="1:23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9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t="s">
        <v>8220</v>
      </c>
      <c r="T2382" s="16">
        <f t="shared" si="227"/>
        <v>42278.793310185181</v>
      </c>
      <c r="U2382" s="16">
        <f t="shared" si="226"/>
        <v>42248.793310185181</v>
      </c>
      <c r="V2382" s="17">
        <v>42248.793310185181</v>
      </c>
      <c r="W2382" s="18">
        <v>42248.793310185181</v>
      </c>
    </row>
    <row r="2383" spans="1:23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9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t="s">
        <v>8220</v>
      </c>
      <c r="T2383" s="16">
        <f t="shared" si="227"/>
        <v>42104.935740740737</v>
      </c>
      <c r="U2383" s="16">
        <f t="shared" si="226"/>
        <v>42074.935740740737</v>
      </c>
      <c r="V2383" s="17">
        <v>42074.935740740737</v>
      </c>
      <c r="W2383" s="18">
        <v>42074.935740740737</v>
      </c>
    </row>
    <row r="2384" spans="1:23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9">
        <f t="shared" si="223"/>
        <v>37.5</v>
      </c>
      <c r="Q2384" t="str">
        <f t="shared" si="224"/>
        <v>technology</v>
      </c>
      <c r="R2384" t="str">
        <f t="shared" si="225"/>
        <v>web</v>
      </c>
      <c r="S2384" t="s">
        <v>8220</v>
      </c>
      <c r="T2384" s="16">
        <f t="shared" si="227"/>
        <v>42220.187534722223</v>
      </c>
      <c r="U2384" s="16">
        <f t="shared" si="226"/>
        <v>42195.187534722223</v>
      </c>
      <c r="V2384" s="17">
        <v>42195.187534722223</v>
      </c>
      <c r="W2384" s="18">
        <v>42195.187534722223</v>
      </c>
    </row>
    <row r="2385" spans="1:23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9">
        <f t="shared" si="223"/>
        <v>145</v>
      </c>
      <c r="Q2385" t="str">
        <f t="shared" si="224"/>
        <v>technology</v>
      </c>
      <c r="R2385" t="str">
        <f t="shared" si="225"/>
        <v>web</v>
      </c>
      <c r="S2385" t="s">
        <v>8220</v>
      </c>
      <c r="T2385" s="16">
        <f t="shared" si="227"/>
        <v>42057.056793981479</v>
      </c>
      <c r="U2385" s="16">
        <f t="shared" si="226"/>
        <v>42027.056793981479</v>
      </c>
      <c r="V2385" s="17">
        <v>42027.056793981479</v>
      </c>
      <c r="W2385" s="18">
        <v>42027.056793981479</v>
      </c>
    </row>
    <row r="2386" spans="1:23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9">
        <f t="shared" si="223"/>
        <v>1</v>
      </c>
      <c r="Q2386" t="str">
        <f t="shared" si="224"/>
        <v>technology</v>
      </c>
      <c r="R2386" t="str">
        <f t="shared" si="225"/>
        <v>web</v>
      </c>
      <c r="S2386" t="s">
        <v>8220</v>
      </c>
      <c r="T2386" s="16">
        <f t="shared" si="227"/>
        <v>41957.109293981484</v>
      </c>
      <c r="U2386" s="16">
        <f t="shared" si="226"/>
        <v>41927.067627314813</v>
      </c>
      <c r="V2386" s="17">
        <v>41927.067627314813</v>
      </c>
      <c r="W2386" s="18">
        <v>41927.067627314813</v>
      </c>
    </row>
    <row r="2387" spans="1:23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 s="9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t="s">
        <v>8220</v>
      </c>
      <c r="T2387" s="16">
        <f t="shared" si="227"/>
        <v>42221.70175925926</v>
      </c>
      <c r="U2387" s="16">
        <f t="shared" si="226"/>
        <v>42191.70175925926</v>
      </c>
      <c r="V2387" s="17">
        <v>42191.70175925926</v>
      </c>
      <c r="W2387" s="18">
        <v>42191.70175925926</v>
      </c>
    </row>
    <row r="2388" spans="1:23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9">
        <f t="shared" si="223"/>
        <v>0</v>
      </c>
      <c r="Q2388" t="str">
        <f t="shared" si="224"/>
        <v>technology</v>
      </c>
      <c r="R2388" t="str">
        <f t="shared" si="225"/>
        <v>web</v>
      </c>
      <c r="S2388" t="s">
        <v>8220</v>
      </c>
      <c r="T2388" s="16">
        <f t="shared" si="227"/>
        <v>42014.838240740741</v>
      </c>
      <c r="U2388" s="16">
        <f t="shared" si="226"/>
        <v>41954.838240740741</v>
      </c>
      <c r="V2388" s="17">
        <v>41954.838240740741</v>
      </c>
      <c r="W2388" s="18">
        <v>41954.838240740741</v>
      </c>
    </row>
    <row r="2389" spans="1:23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 s="9">
        <f t="shared" si="223"/>
        <v>342</v>
      </c>
      <c r="Q2389" t="str">
        <f t="shared" si="224"/>
        <v>technology</v>
      </c>
      <c r="R2389" t="str">
        <f t="shared" si="225"/>
        <v>web</v>
      </c>
      <c r="S2389" t="s">
        <v>8220</v>
      </c>
      <c r="T2389" s="16">
        <f t="shared" si="227"/>
        <v>42573.626620370371</v>
      </c>
      <c r="U2389" s="16">
        <f t="shared" si="226"/>
        <v>42528.626620370371</v>
      </c>
      <c r="V2389" s="17">
        <v>42528.626620370371</v>
      </c>
      <c r="W2389" s="18">
        <v>42528.626620370371</v>
      </c>
    </row>
    <row r="2390" spans="1:23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 s="9">
        <f t="shared" si="223"/>
        <v>57.875</v>
      </c>
      <c r="Q2390" t="str">
        <f t="shared" si="224"/>
        <v>technology</v>
      </c>
      <c r="R2390" t="str">
        <f t="shared" si="225"/>
        <v>web</v>
      </c>
      <c r="S2390" t="s">
        <v>8220</v>
      </c>
      <c r="T2390" s="16">
        <f t="shared" si="227"/>
        <v>42019.811805555553</v>
      </c>
      <c r="U2390" s="16">
        <f t="shared" si="226"/>
        <v>41989.853692129633</v>
      </c>
      <c r="V2390" s="17">
        <v>41989.853692129633</v>
      </c>
      <c r="W2390" s="18">
        <v>41989.853692129633</v>
      </c>
    </row>
    <row r="2391" spans="1:23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 s="9">
        <f t="shared" si="223"/>
        <v>30</v>
      </c>
      <c r="Q2391" t="str">
        <f t="shared" si="224"/>
        <v>technology</v>
      </c>
      <c r="R2391" t="str">
        <f t="shared" si="225"/>
        <v>web</v>
      </c>
      <c r="S2391" t="s">
        <v>8220</v>
      </c>
      <c r="T2391" s="16">
        <f t="shared" si="227"/>
        <v>42210.915972222225</v>
      </c>
      <c r="U2391" s="16">
        <f t="shared" si="226"/>
        <v>42179.653379629628</v>
      </c>
      <c r="V2391" s="17">
        <v>42179.653379629628</v>
      </c>
      <c r="W2391" s="18">
        <v>42179.653379629628</v>
      </c>
    </row>
    <row r="2392" spans="1:23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9">
        <f t="shared" si="223"/>
        <v>0</v>
      </c>
      <c r="Q2392" t="str">
        <f t="shared" si="224"/>
        <v>technology</v>
      </c>
      <c r="R2392" t="str">
        <f t="shared" si="225"/>
        <v>web</v>
      </c>
      <c r="S2392" t="s">
        <v>8220</v>
      </c>
      <c r="T2392" s="16">
        <f t="shared" si="227"/>
        <v>42008.262314814812</v>
      </c>
      <c r="U2392" s="16">
        <f t="shared" si="226"/>
        <v>41968.262314814812</v>
      </c>
      <c r="V2392" s="17">
        <v>41968.262314814812</v>
      </c>
      <c r="W2392" s="18">
        <v>41968.262314814812</v>
      </c>
    </row>
    <row r="2393" spans="1:23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 s="9">
        <f t="shared" si="223"/>
        <v>25</v>
      </c>
      <c r="Q2393" t="str">
        <f t="shared" si="224"/>
        <v>technology</v>
      </c>
      <c r="R2393" t="str">
        <f t="shared" si="225"/>
        <v>web</v>
      </c>
      <c r="S2393" t="s">
        <v>8220</v>
      </c>
      <c r="T2393" s="16">
        <f t="shared" si="227"/>
        <v>42094.752824074079</v>
      </c>
      <c r="U2393" s="16">
        <f t="shared" si="226"/>
        <v>42064.794490740736</v>
      </c>
      <c r="V2393" s="17">
        <v>42064.794490740736</v>
      </c>
      <c r="W2393" s="18">
        <v>42064.794490740736</v>
      </c>
    </row>
    <row r="2394" spans="1:23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9">
        <f t="shared" si="223"/>
        <v>0</v>
      </c>
      <c r="Q2394" t="str">
        <f t="shared" si="224"/>
        <v>technology</v>
      </c>
      <c r="R2394" t="str">
        <f t="shared" si="225"/>
        <v>web</v>
      </c>
      <c r="S2394" t="s">
        <v>8220</v>
      </c>
      <c r="T2394" s="16">
        <f t="shared" si="227"/>
        <v>42306.120636574073</v>
      </c>
      <c r="U2394" s="16">
        <f t="shared" si="226"/>
        <v>42276.120636574073</v>
      </c>
      <c r="V2394" s="17">
        <v>42276.120636574073</v>
      </c>
      <c r="W2394" s="18">
        <v>42276.120636574073</v>
      </c>
    </row>
    <row r="2395" spans="1:23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 s="9">
        <f t="shared" si="223"/>
        <v>50</v>
      </c>
      <c r="Q2395" t="str">
        <f t="shared" si="224"/>
        <v>technology</v>
      </c>
      <c r="R2395" t="str">
        <f t="shared" si="225"/>
        <v>web</v>
      </c>
      <c r="S2395" t="s">
        <v>8220</v>
      </c>
      <c r="T2395" s="16">
        <f t="shared" si="227"/>
        <v>42224.648344907408</v>
      </c>
      <c r="U2395" s="16">
        <f t="shared" si="226"/>
        <v>42194.648344907408</v>
      </c>
      <c r="V2395" s="17">
        <v>42194.648344907408</v>
      </c>
      <c r="W2395" s="18">
        <v>42194.648344907408</v>
      </c>
    </row>
    <row r="2396" spans="1:23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 s="9">
        <f t="shared" si="223"/>
        <v>1.5</v>
      </c>
      <c r="Q2396" t="str">
        <f t="shared" si="224"/>
        <v>technology</v>
      </c>
      <c r="R2396" t="str">
        <f t="shared" si="225"/>
        <v>web</v>
      </c>
      <c r="S2396" t="s">
        <v>8220</v>
      </c>
      <c r="T2396" s="16">
        <f t="shared" si="227"/>
        <v>42061.362187499995</v>
      </c>
      <c r="U2396" s="16">
        <f t="shared" si="226"/>
        <v>42031.362187499995</v>
      </c>
      <c r="V2396" s="17">
        <v>42031.362187499995</v>
      </c>
      <c r="W2396" s="18">
        <v>42031.362187499995</v>
      </c>
    </row>
    <row r="2397" spans="1:23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9">
        <f t="shared" si="223"/>
        <v>0</v>
      </c>
      <c r="Q2397" t="str">
        <f t="shared" si="224"/>
        <v>technology</v>
      </c>
      <c r="R2397" t="str">
        <f t="shared" si="225"/>
        <v>web</v>
      </c>
      <c r="S2397" t="s">
        <v>8220</v>
      </c>
      <c r="T2397" s="16">
        <f t="shared" si="227"/>
        <v>42745.372916666667</v>
      </c>
      <c r="U2397" s="16">
        <f t="shared" si="226"/>
        <v>42717.121377314819</v>
      </c>
      <c r="V2397" s="17">
        <v>42717.121377314819</v>
      </c>
      <c r="W2397" s="18">
        <v>42717.121377314819</v>
      </c>
    </row>
    <row r="2398" spans="1:23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 s="9">
        <f t="shared" si="223"/>
        <v>10</v>
      </c>
      <c r="Q2398" t="str">
        <f t="shared" si="224"/>
        <v>technology</v>
      </c>
      <c r="R2398" t="str">
        <f t="shared" si="225"/>
        <v>web</v>
      </c>
      <c r="S2398" t="s">
        <v>8220</v>
      </c>
      <c r="T2398" s="16">
        <f t="shared" si="227"/>
        <v>42292.849050925928</v>
      </c>
      <c r="U2398" s="16">
        <f t="shared" si="226"/>
        <v>42262.849050925928</v>
      </c>
      <c r="V2398" s="17">
        <v>42262.849050925928</v>
      </c>
      <c r="W2398" s="18">
        <v>42262.849050925928</v>
      </c>
    </row>
    <row r="2399" spans="1:23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9">
        <f t="shared" si="223"/>
        <v>0</v>
      </c>
      <c r="Q2399" t="str">
        <f t="shared" si="224"/>
        <v>technology</v>
      </c>
      <c r="R2399" t="str">
        <f t="shared" si="225"/>
        <v>web</v>
      </c>
      <c r="S2399" t="s">
        <v>8220</v>
      </c>
      <c r="T2399" s="16">
        <f t="shared" si="227"/>
        <v>42006.88490740741</v>
      </c>
      <c r="U2399" s="16">
        <f t="shared" si="226"/>
        <v>41976.88490740741</v>
      </c>
      <c r="V2399" s="17">
        <v>41976.88490740741</v>
      </c>
      <c r="W2399" s="18">
        <v>41976.88490740741</v>
      </c>
    </row>
    <row r="2400" spans="1:23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9">
        <f t="shared" si="223"/>
        <v>0</v>
      </c>
      <c r="Q2400" t="str">
        <f t="shared" si="224"/>
        <v>technology</v>
      </c>
      <c r="R2400" t="str">
        <f t="shared" si="225"/>
        <v>web</v>
      </c>
      <c r="S2400" t="s">
        <v>8220</v>
      </c>
      <c r="T2400" s="16">
        <f t="shared" si="227"/>
        <v>42187.916481481487</v>
      </c>
      <c r="U2400" s="16">
        <f t="shared" si="226"/>
        <v>42157.916481481487</v>
      </c>
      <c r="V2400" s="17">
        <v>42157.916481481487</v>
      </c>
      <c r="W2400" s="18">
        <v>42157.916481481487</v>
      </c>
    </row>
    <row r="2401" spans="1:23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9">
        <f t="shared" si="223"/>
        <v>0</v>
      </c>
      <c r="Q2401" t="str">
        <f t="shared" si="224"/>
        <v>technology</v>
      </c>
      <c r="R2401" t="str">
        <f t="shared" si="225"/>
        <v>web</v>
      </c>
      <c r="S2401" t="s">
        <v>8220</v>
      </c>
      <c r="T2401" s="16">
        <f t="shared" si="227"/>
        <v>41991.853078703702</v>
      </c>
      <c r="U2401" s="16">
        <f t="shared" si="226"/>
        <v>41956.853078703702</v>
      </c>
      <c r="V2401" s="17">
        <v>41956.853078703702</v>
      </c>
      <c r="W2401" s="18">
        <v>41956.853078703702</v>
      </c>
    </row>
    <row r="2402" spans="1:23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9">
        <f t="shared" si="223"/>
        <v>0</v>
      </c>
      <c r="Q2402" t="str">
        <f t="shared" si="224"/>
        <v>technology</v>
      </c>
      <c r="R2402" t="str">
        <f t="shared" si="225"/>
        <v>web</v>
      </c>
      <c r="S2402" t="s">
        <v>8220</v>
      </c>
      <c r="T2402" s="16">
        <f t="shared" si="227"/>
        <v>42474.268101851849</v>
      </c>
      <c r="U2402" s="16">
        <f t="shared" si="226"/>
        <v>42444.268101851849</v>
      </c>
      <c r="V2402" s="17">
        <v>42444.268101851849</v>
      </c>
      <c r="W2402" s="18">
        <v>42444.268101851849</v>
      </c>
    </row>
    <row r="2403" spans="1:23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 s="9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t="s">
        <v>8221</v>
      </c>
      <c r="T2403" s="16">
        <f t="shared" si="227"/>
        <v>42434.822870370372</v>
      </c>
      <c r="U2403" s="16">
        <f t="shared" si="226"/>
        <v>42374.822870370372</v>
      </c>
      <c r="V2403" s="17">
        <v>42374.822870370372</v>
      </c>
      <c r="W2403" s="18">
        <v>42374.822870370372</v>
      </c>
    </row>
    <row r="2404" spans="1:23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 s="9">
        <f t="shared" si="223"/>
        <v>52</v>
      </c>
      <c r="Q2404" t="str">
        <f t="shared" si="224"/>
        <v>food</v>
      </c>
      <c r="R2404" t="str">
        <f t="shared" si="225"/>
        <v>food trucks</v>
      </c>
      <c r="S2404" t="s">
        <v>8221</v>
      </c>
      <c r="T2404" s="16">
        <f t="shared" si="227"/>
        <v>42137.679756944446</v>
      </c>
      <c r="U2404" s="16">
        <f t="shared" si="226"/>
        <v>42107.679756944446</v>
      </c>
      <c r="V2404" s="17">
        <v>42107.679756944446</v>
      </c>
      <c r="W2404" s="18">
        <v>42107.679756944446</v>
      </c>
    </row>
    <row r="2405" spans="1:23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 s="9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t="s">
        <v>8221</v>
      </c>
      <c r="T2405" s="16">
        <f t="shared" si="227"/>
        <v>42459.840949074074</v>
      </c>
      <c r="U2405" s="16">
        <f t="shared" si="226"/>
        <v>42399.882615740738</v>
      </c>
      <c r="V2405" s="17">
        <v>42399.882615740738</v>
      </c>
      <c r="W2405" s="18">
        <v>42399.882615740738</v>
      </c>
    </row>
    <row r="2406" spans="1:23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9">
        <f t="shared" si="223"/>
        <v>0</v>
      </c>
      <c r="Q2406" t="str">
        <f t="shared" si="224"/>
        <v>food</v>
      </c>
      <c r="R2406" t="str">
        <f t="shared" si="225"/>
        <v>food trucks</v>
      </c>
      <c r="S2406" t="s">
        <v>8221</v>
      </c>
      <c r="T2406" s="16">
        <f t="shared" si="227"/>
        <v>42372.03943287037</v>
      </c>
      <c r="U2406" s="16">
        <f t="shared" si="226"/>
        <v>42342.03943287037</v>
      </c>
      <c r="V2406" s="17">
        <v>42342.03943287037</v>
      </c>
      <c r="W2406" s="18">
        <v>42342.03943287037</v>
      </c>
    </row>
    <row r="2407" spans="1:23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 s="9">
        <f t="shared" si="223"/>
        <v>56.3</v>
      </c>
      <c r="Q2407" t="str">
        <f t="shared" si="224"/>
        <v>food</v>
      </c>
      <c r="R2407" t="str">
        <f t="shared" si="225"/>
        <v>food trucks</v>
      </c>
      <c r="S2407" t="s">
        <v>8221</v>
      </c>
      <c r="T2407" s="16">
        <f t="shared" si="227"/>
        <v>42616.585358796292</v>
      </c>
      <c r="U2407" s="16">
        <f t="shared" si="226"/>
        <v>42595.585358796292</v>
      </c>
      <c r="V2407" s="17">
        <v>42595.585358796292</v>
      </c>
      <c r="W2407" s="18">
        <v>42595.585358796292</v>
      </c>
    </row>
    <row r="2408" spans="1:23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 s="9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t="s">
        <v>8221</v>
      </c>
      <c r="T2408" s="16">
        <f t="shared" si="227"/>
        <v>42023.110995370371</v>
      </c>
      <c r="U2408" s="16">
        <f t="shared" si="226"/>
        <v>41983.110995370371</v>
      </c>
      <c r="V2408" s="17">
        <v>41983.110995370371</v>
      </c>
      <c r="W2408" s="18">
        <v>41983.110995370371</v>
      </c>
    </row>
    <row r="2409" spans="1:23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 s="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t="s">
        <v>8221</v>
      </c>
      <c r="T2409" s="16">
        <f t="shared" si="227"/>
        <v>42105.25</v>
      </c>
      <c r="U2409" s="16">
        <f t="shared" si="226"/>
        <v>42082.575555555552</v>
      </c>
      <c r="V2409" s="17">
        <v>42082.575555555552</v>
      </c>
      <c r="W2409" s="18">
        <v>42082.575555555552</v>
      </c>
    </row>
    <row r="2410" spans="1:23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 s="9">
        <f t="shared" si="223"/>
        <v>15</v>
      </c>
      <c r="Q2410" t="str">
        <f t="shared" si="224"/>
        <v>food</v>
      </c>
      <c r="R2410" t="str">
        <f t="shared" si="225"/>
        <v>food trucks</v>
      </c>
      <c r="S2410" t="s">
        <v>8221</v>
      </c>
      <c r="T2410" s="16">
        <f t="shared" si="227"/>
        <v>41949.182372685187</v>
      </c>
      <c r="U2410" s="16">
        <f t="shared" si="226"/>
        <v>41919.140706018516</v>
      </c>
      <c r="V2410" s="17">
        <v>41919.140706018516</v>
      </c>
      <c r="W2410" s="18">
        <v>41919.140706018516</v>
      </c>
    </row>
    <row r="2411" spans="1:23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 s="9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t="s">
        <v>8221</v>
      </c>
      <c r="T2411" s="16">
        <f t="shared" si="227"/>
        <v>42234.875868055555</v>
      </c>
      <c r="U2411" s="16">
        <f t="shared" si="226"/>
        <v>42204.875868055555</v>
      </c>
      <c r="V2411" s="17">
        <v>42204.875868055555</v>
      </c>
      <c r="W2411" s="18">
        <v>42204.875868055555</v>
      </c>
    </row>
    <row r="2412" spans="1:23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9">
        <f t="shared" si="223"/>
        <v>0</v>
      </c>
      <c r="Q2412" t="str">
        <f t="shared" si="224"/>
        <v>food</v>
      </c>
      <c r="R2412" t="str">
        <f t="shared" si="225"/>
        <v>food trucks</v>
      </c>
      <c r="S2412" t="s">
        <v>8221</v>
      </c>
      <c r="T2412" s="16">
        <f t="shared" si="227"/>
        <v>42254.408275462964</v>
      </c>
      <c r="U2412" s="16">
        <f t="shared" si="226"/>
        <v>42224.408275462964</v>
      </c>
      <c r="V2412" s="17">
        <v>42224.408275462964</v>
      </c>
      <c r="W2412" s="18">
        <v>42224.408275462964</v>
      </c>
    </row>
    <row r="2413" spans="1:23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 s="9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t="s">
        <v>8221</v>
      </c>
      <c r="T2413" s="16">
        <f t="shared" si="227"/>
        <v>42241.732430555552</v>
      </c>
      <c r="U2413" s="16">
        <f t="shared" si="226"/>
        <v>42211.732430555552</v>
      </c>
      <c r="V2413" s="17">
        <v>42211.732430555552</v>
      </c>
      <c r="W2413" s="18">
        <v>42211.732430555552</v>
      </c>
    </row>
    <row r="2414" spans="1:23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9">
        <f t="shared" si="223"/>
        <v>0</v>
      </c>
      <c r="Q2414" t="str">
        <f t="shared" si="224"/>
        <v>food</v>
      </c>
      <c r="R2414" t="str">
        <f t="shared" si="225"/>
        <v>food trucks</v>
      </c>
      <c r="S2414" t="s">
        <v>8221</v>
      </c>
      <c r="T2414" s="16">
        <f t="shared" si="227"/>
        <v>42700.778622685189</v>
      </c>
      <c r="U2414" s="16">
        <f t="shared" si="226"/>
        <v>42655.736956018518</v>
      </c>
      <c r="V2414" s="17">
        <v>42655.736956018518</v>
      </c>
      <c r="W2414" s="18">
        <v>42655.736956018518</v>
      </c>
    </row>
    <row r="2415" spans="1:23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 s="9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t="s">
        <v>8221</v>
      </c>
      <c r="T2415" s="16">
        <f t="shared" si="227"/>
        <v>41790.979166666664</v>
      </c>
      <c r="U2415" s="16">
        <f t="shared" si="226"/>
        <v>41760.10974537037</v>
      </c>
      <c r="V2415" s="17">
        <v>41760.10974537037</v>
      </c>
      <c r="W2415" s="18">
        <v>41760.10974537037</v>
      </c>
    </row>
    <row r="2416" spans="1:23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 s="9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t="s">
        <v>8221</v>
      </c>
      <c r="T2416" s="16">
        <f t="shared" si="227"/>
        <v>42238.165972222225</v>
      </c>
      <c r="U2416" s="16">
        <f t="shared" si="226"/>
        <v>42198.695138888885</v>
      </c>
      <c r="V2416" s="17">
        <v>42198.695138888885</v>
      </c>
      <c r="W2416" s="18">
        <v>42198.695138888885</v>
      </c>
    </row>
    <row r="2417" spans="1:23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 s="9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t="s">
        <v>8221</v>
      </c>
      <c r="T2417" s="16">
        <f t="shared" si="227"/>
        <v>42566.862800925926</v>
      </c>
      <c r="U2417" s="16">
        <f t="shared" si="226"/>
        <v>42536.862800925926</v>
      </c>
      <c r="V2417" s="17">
        <v>42536.862800925926</v>
      </c>
      <c r="W2417" s="18">
        <v>42536.862800925926</v>
      </c>
    </row>
    <row r="2418" spans="1:23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 s="9">
        <f t="shared" si="223"/>
        <v>5</v>
      </c>
      <c r="Q2418" t="str">
        <f t="shared" si="224"/>
        <v>food</v>
      </c>
      <c r="R2418" t="str">
        <f t="shared" si="225"/>
        <v>food trucks</v>
      </c>
      <c r="S2418" t="s">
        <v>8221</v>
      </c>
      <c r="T2418" s="16">
        <f t="shared" si="227"/>
        <v>42077.625</v>
      </c>
      <c r="U2418" s="16">
        <f t="shared" si="226"/>
        <v>42019.737766203703</v>
      </c>
      <c r="V2418" s="17">
        <v>42019.737766203703</v>
      </c>
      <c r="W2418" s="18">
        <v>42019.737766203703</v>
      </c>
    </row>
    <row r="2419" spans="1:23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9">
        <f t="shared" si="223"/>
        <v>0</v>
      </c>
      <c r="Q2419" t="str">
        <f t="shared" si="224"/>
        <v>food</v>
      </c>
      <c r="R2419" t="str">
        <f t="shared" si="225"/>
        <v>food trucks</v>
      </c>
      <c r="S2419" t="s">
        <v>8221</v>
      </c>
      <c r="T2419" s="16">
        <f t="shared" si="227"/>
        <v>41861.884108796294</v>
      </c>
      <c r="U2419" s="16">
        <f t="shared" si="226"/>
        <v>41831.884108796294</v>
      </c>
      <c r="V2419" s="17">
        <v>41831.884108796294</v>
      </c>
      <c r="W2419" s="18">
        <v>41831.884108796294</v>
      </c>
    </row>
    <row r="2420" spans="1:23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 s="9">
        <f t="shared" si="223"/>
        <v>1</v>
      </c>
      <c r="Q2420" t="str">
        <f t="shared" si="224"/>
        <v>food</v>
      </c>
      <c r="R2420" t="str">
        <f t="shared" si="225"/>
        <v>food trucks</v>
      </c>
      <c r="S2420" t="s">
        <v>8221</v>
      </c>
      <c r="T2420" s="16">
        <f t="shared" si="227"/>
        <v>42087.815324074079</v>
      </c>
      <c r="U2420" s="16">
        <f t="shared" si="226"/>
        <v>42027.856990740736</v>
      </c>
      <c r="V2420" s="17">
        <v>42027.856990740736</v>
      </c>
      <c r="W2420" s="18">
        <v>42027.856990740736</v>
      </c>
    </row>
    <row r="2421" spans="1:23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9">
        <f t="shared" si="223"/>
        <v>0</v>
      </c>
      <c r="Q2421" t="str">
        <f t="shared" si="224"/>
        <v>food</v>
      </c>
      <c r="R2421" t="str">
        <f t="shared" si="225"/>
        <v>food trucks</v>
      </c>
      <c r="S2421" t="s">
        <v>8221</v>
      </c>
      <c r="T2421" s="16">
        <f t="shared" si="227"/>
        <v>42053.738298611104</v>
      </c>
      <c r="U2421" s="16">
        <f t="shared" si="226"/>
        <v>41993.738298611104</v>
      </c>
      <c r="V2421" s="17">
        <v>41993.738298611104</v>
      </c>
      <c r="W2421" s="18">
        <v>41993.738298611104</v>
      </c>
    </row>
    <row r="2422" spans="1:23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 s="9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t="s">
        <v>8221</v>
      </c>
      <c r="T2422" s="16">
        <f t="shared" si="227"/>
        <v>41953.070543981477</v>
      </c>
      <c r="U2422" s="16">
        <f t="shared" si="226"/>
        <v>41893.028877314813</v>
      </c>
      <c r="V2422" s="17">
        <v>41893.028877314813</v>
      </c>
      <c r="W2422" s="18">
        <v>41893.028877314813</v>
      </c>
    </row>
    <row r="2423" spans="1:23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 s="9">
        <f t="shared" si="223"/>
        <v>1</v>
      </c>
      <c r="Q2423" t="str">
        <f t="shared" si="224"/>
        <v>food</v>
      </c>
      <c r="R2423" t="str">
        <f t="shared" si="225"/>
        <v>food trucks</v>
      </c>
      <c r="S2423" t="s">
        <v>8221</v>
      </c>
      <c r="T2423" s="16">
        <f t="shared" si="227"/>
        <v>42056.687453703707</v>
      </c>
      <c r="U2423" s="16">
        <f t="shared" si="226"/>
        <v>42026.687453703707</v>
      </c>
      <c r="V2423" s="17">
        <v>42026.687453703707</v>
      </c>
      <c r="W2423" s="18">
        <v>42026.687453703707</v>
      </c>
    </row>
    <row r="2424" spans="1:23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 s="9">
        <f t="shared" si="223"/>
        <v>1</v>
      </c>
      <c r="Q2424" t="str">
        <f t="shared" si="224"/>
        <v>food</v>
      </c>
      <c r="R2424" t="str">
        <f t="shared" si="225"/>
        <v>food trucks</v>
      </c>
      <c r="S2424" t="s">
        <v>8221</v>
      </c>
      <c r="T2424" s="16">
        <f t="shared" si="227"/>
        <v>42074.683287037042</v>
      </c>
      <c r="U2424" s="16">
        <f t="shared" si="226"/>
        <v>42044.724953703699</v>
      </c>
      <c r="V2424" s="17">
        <v>42044.724953703699</v>
      </c>
      <c r="W2424" s="18">
        <v>42044.724953703699</v>
      </c>
    </row>
    <row r="2425" spans="1:23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 s="9">
        <f t="shared" si="223"/>
        <v>8</v>
      </c>
      <c r="Q2425" t="str">
        <f t="shared" si="224"/>
        <v>food</v>
      </c>
      <c r="R2425" t="str">
        <f t="shared" si="225"/>
        <v>food trucks</v>
      </c>
      <c r="S2425" t="s">
        <v>8221</v>
      </c>
      <c r="T2425" s="16">
        <f t="shared" si="227"/>
        <v>42004.704745370371</v>
      </c>
      <c r="U2425" s="16">
        <f t="shared" si="226"/>
        <v>41974.704745370371</v>
      </c>
      <c r="V2425" s="17">
        <v>41974.704745370371</v>
      </c>
      <c r="W2425" s="18">
        <v>41974.704745370371</v>
      </c>
    </row>
    <row r="2426" spans="1:23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 s="9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t="s">
        <v>8221</v>
      </c>
      <c r="T2426" s="16">
        <f t="shared" si="227"/>
        <v>41939.892453703702</v>
      </c>
      <c r="U2426" s="16">
        <f t="shared" si="226"/>
        <v>41909.892453703702</v>
      </c>
      <c r="V2426" s="17">
        <v>41909.892453703702</v>
      </c>
      <c r="W2426" s="18">
        <v>41909.892453703702</v>
      </c>
    </row>
    <row r="2427" spans="1:23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 s="9">
        <f t="shared" si="223"/>
        <v>1</v>
      </c>
      <c r="Q2427" t="str">
        <f t="shared" si="224"/>
        <v>food</v>
      </c>
      <c r="R2427" t="str">
        <f t="shared" si="225"/>
        <v>food trucks</v>
      </c>
      <c r="S2427" t="s">
        <v>8221</v>
      </c>
      <c r="T2427" s="16">
        <f t="shared" si="227"/>
        <v>42517.919444444444</v>
      </c>
      <c r="U2427" s="16">
        <f t="shared" si="226"/>
        <v>42502.913761574076</v>
      </c>
      <c r="V2427" s="17">
        <v>42502.913761574076</v>
      </c>
      <c r="W2427" s="18">
        <v>42502.913761574076</v>
      </c>
    </row>
    <row r="2428" spans="1:23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9">
        <f t="shared" si="223"/>
        <v>0</v>
      </c>
      <c r="Q2428" t="str">
        <f t="shared" si="224"/>
        <v>food</v>
      </c>
      <c r="R2428" t="str">
        <f t="shared" si="225"/>
        <v>food trucks</v>
      </c>
      <c r="S2428" t="s">
        <v>8221</v>
      </c>
      <c r="T2428" s="16">
        <f t="shared" si="227"/>
        <v>42224.170046296291</v>
      </c>
      <c r="U2428" s="16">
        <f t="shared" si="226"/>
        <v>42164.170046296291</v>
      </c>
      <c r="V2428" s="17">
        <v>42164.170046296291</v>
      </c>
      <c r="W2428" s="18">
        <v>42164.170046296291</v>
      </c>
    </row>
    <row r="2429" spans="1:23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 s="9">
        <f t="shared" si="223"/>
        <v>1</v>
      </c>
      <c r="Q2429" t="str">
        <f t="shared" si="224"/>
        <v>food</v>
      </c>
      <c r="R2429" t="str">
        <f t="shared" si="225"/>
        <v>food trucks</v>
      </c>
      <c r="S2429" t="s">
        <v>8221</v>
      </c>
      <c r="T2429" s="16">
        <f t="shared" si="227"/>
        <v>42452.277002314819</v>
      </c>
      <c r="U2429" s="16">
        <f t="shared" si="226"/>
        <v>42412.318668981476</v>
      </c>
      <c r="V2429" s="17">
        <v>42412.318668981476</v>
      </c>
      <c r="W2429" s="18">
        <v>42412.318668981476</v>
      </c>
    </row>
    <row r="2430" spans="1:23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 s="9">
        <f t="shared" si="223"/>
        <v>1</v>
      </c>
      <c r="Q2430" t="str">
        <f t="shared" si="224"/>
        <v>food</v>
      </c>
      <c r="R2430" t="str">
        <f t="shared" si="225"/>
        <v>food trucks</v>
      </c>
      <c r="S2430" t="s">
        <v>8221</v>
      </c>
      <c r="T2430" s="16">
        <f t="shared" si="227"/>
        <v>42075.742488425924</v>
      </c>
      <c r="U2430" s="16">
        <f t="shared" si="226"/>
        <v>42045.784155092595</v>
      </c>
      <c r="V2430" s="17">
        <v>42045.784155092595</v>
      </c>
      <c r="W2430" s="18">
        <v>42045.784155092595</v>
      </c>
    </row>
    <row r="2431" spans="1:23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 s="9">
        <f t="shared" si="223"/>
        <v>501.25</v>
      </c>
      <c r="Q2431" t="str">
        <f t="shared" si="224"/>
        <v>food</v>
      </c>
      <c r="R2431" t="str">
        <f t="shared" si="225"/>
        <v>food trucks</v>
      </c>
      <c r="S2431" t="s">
        <v>8221</v>
      </c>
      <c r="T2431" s="16">
        <f t="shared" si="227"/>
        <v>42771.697222222225</v>
      </c>
      <c r="U2431" s="16">
        <f t="shared" si="226"/>
        <v>42734.879236111112</v>
      </c>
      <c r="V2431" s="17">
        <v>42734.879236111112</v>
      </c>
      <c r="W2431" s="18">
        <v>42734.879236111112</v>
      </c>
    </row>
    <row r="2432" spans="1:23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 s="9">
        <f t="shared" si="223"/>
        <v>10.5</v>
      </c>
      <c r="Q2432" t="str">
        <f t="shared" si="224"/>
        <v>food</v>
      </c>
      <c r="R2432" t="str">
        <f t="shared" si="225"/>
        <v>food trucks</v>
      </c>
      <c r="S2432" t="s">
        <v>8221</v>
      </c>
      <c r="T2432" s="16">
        <f t="shared" si="227"/>
        <v>42412.130833333329</v>
      </c>
      <c r="U2432" s="16">
        <f t="shared" si="226"/>
        <v>42382.130833333329</v>
      </c>
      <c r="V2432" s="17">
        <v>42382.130833333329</v>
      </c>
      <c r="W2432" s="18">
        <v>42382.130833333329</v>
      </c>
    </row>
    <row r="2433" spans="1:23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 s="9">
        <f t="shared" si="223"/>
        <v>1</v>
      </c>
      <c r="Q2433" t="str">
        <f t="shared" si="224"/>
        <v>food</v>
      </c>
      <c r="R2433" t="str">
        <f t="shared" si="225"/>
        <v>food trucks</v>
      </c>
      <c r="S2433" t="s">
        <v>8221</v>
      </c>
      <c r="T2433" s="16">
        <f t="shared" si="227"/>
        <v>42549.099687499998</v>
      </c>
      <c r="U2433" s="16">
        <f t="shared" si="226"/>
        <v>42489.099687499998</v>
      </c>
      <c r="V2433" s="17">
        <v>42489.099687499998</v>
      </c>
      <c r="W2433" s="18">
        <v>42489.099687499998</v>
      </c>
    </row>
    <row r="2434" spans="1:23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 s="9">
        <f t="shared" si="223"/>
        <v>1</v>
      </c>
      <c r="Q2434" t="str">
        <f t="shared" si="224"/>
        <v>food</v>
      </c>
      <c r="R2434" t="str">
        <f t="shared" si="225"/>
        <v>food trucks</v>
      </c>
      <c r="S2434" t="s">
        <v>8221</v>
      </c>
      <c r="T2434" s="16">
        <f t="shared" si="227"/>
        <v>42071.218715277777</v>
      </c>
      <c r="U2434" s="16">
        <f t="shared" si="226"/>
        <v>42041.218715277777</v>
      </c>
      <c r="V2434" s="17">
        <v>42041.218715277777</v>
      </c>
      <c r="W2434" s="18">
        <v>42041.218715277777</v>
      </c>
    </row>
    <row r="2435" spans="1:23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</f>
        <v>0</v>
      </c>
      <c r="P2435" s="9">
        <f t="shared" ref="P2435:P2498" si="229">IF(ISERROR(E2435/L2435),0,(E2435/L2435))</f>
        <v>0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t="s">
        <v>8221</v>
      </c>
      <c r="T2435" s="16">
        <f t="shared" si="227"/>
        <v>42427.89980324074</v>
      </c>
      <c r="U2435" s="16">
        <f t="shared" ref="U2435:U2498" si="232">(((J2435/60)/60)/24)+DATE(1970,1,1)</f>
        <v>42397.89980324074</v>
      </c>
      <c r="V2435" s="17">
        <v>42397.89980324074</v>
      </c>
      <c r="W2435" s="18">
        <v>42397.89980324074</v>
      </c>
    </row>
    <row r="2436" spans="1:23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9">
        <f t="shared" si="229"/>
        <v>13</v>
      </c>
      <c r="Q2436" t="str">
        <f t="shared" si="230"/>
        <v>food</v>
      </c>
      <c r="R2436" t="str">
        <f t="shared" si="231"/>
        <v>food trucks</v>
      </c>
      <c r="S2436" t="s">
        <v>8221</v>
      </c>
      <c r="T2436" s="16">
        <f t="shared" ref="T2436:T2499" si="233">(((I2436/60)/60)/24)+DATE(1970,1,1)</f>
        <v>42220.18604166666</v>
      </c>
      <c r="U2436" s="16">
        <f t="shared" si="232"/>
        <v>42180.18604166666</v>
      </c>
      <c r="V2436" s="17">
        <v>42180.18604166666</v>
      </c>
      <c r="W2436" s="18">
        <v>42180.18604166666</v>
      </c>
    </row>
    <row r="2437" spans="1:23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9">
        <f t="shared" si="229"/>
        <v>306</v>
      </c>
      <c r="Q2437" t="str">
        <f t="shared" si="230"/>
        <v>food</v>
      </c>
      <c r="R2437" t="str">
        <f t="shared" si="231"/>
        <v>food trucks</v>
      </c>
      <c r="S2437" t="s">
        <v>8221</v>
      </c>
      <c r="T2437" s="16">
        <f t="shared" si="233"/>
        <v>42282.277615740735</v>
      </c>
      <c r="U2437" s="16">
        <f t="shared" si="232"/>
        <v>42252.277615740735</v>
      </c>
      <c r="V2437" s="17">
        <v>42252.277615740735</v>
      </c>
      <c r="W2437" s="18">
        <v>42252.277615740735</v>
      </c>
    </row>
    <row r="2438" spans="1:23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9">
        <f t="shared" si="229"/>
        <v>22.5</v>
      </c>
      <c r="Q2438" t="str">
        <f t="shared" si="230"/>
        <v>food</v>
      </c>
      <c r="R2438" t="str">
        <f t="shared" si="231"/>
        <v>food trucks</v>
      </c>
      <c r="S2438" t="s">
        <v>8221</v>
      </c>
      <c r="T2438" s="16">
        <f t="shared" si="233"/>
        <v>42398.615393518514</v>
      </c>
      <c r="U2438" s="16">
        <f t="shared" si="232"/>
        <v>42338.615393518514</v>
      </c>
      <c r="V2438" s="17">
        <v>42338.615393518514</v>
      </c>
      <c r="W2438" s="18">
        <v>42338.615393518514</v>
      </c>
    </row>
    <row r="2439" spans="1:23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9">
        <f t="shared" si="229"/>
        <v>0</v>
      </c>
      <c r="Q2439" t="str">
        <f t="shared" si="230"/>
        <v>food</v>
      </c>
      <c r="R2439" t="str">
        <f t="shared" si="231"/>
        <v>food trucks</v>
      </c>
      <c r="S2439" t="s">
        <v>8221</v>
      </c>
      <c r="T2439" s="16">
        <f t="shared" si="233"/>
        <v>42080.75</v>
      </c>
      <c r="U2439" s="16">
        <f t="shared" si="232"/>
        <v>42031.965138888889</v>
      </c>
      <c r="V2439" s="17">
        <v>42031.965138888889</v>
      </c>
      <c r="W2439" s="18">
        <v>42031.965138888889</v>
      </c>
    </row>
    <row r="2440" spans="1:23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9">
        <f t="shared" si="229"/>
        <v>50</v>
      </c>
      <c r="Q2440" t="str">
        <f t="shared" si="230"/>
        <v>food</v>
      </c>
      <c r="R2440" t="str">
        <f t="shared" si="231"/>
        <v>food trucks</v>
      </c>
      <c r="S2440" t="s">
        <v>8221</v>
      </c>
      <c r="T2440" s="16">
        <f t="shared" si="233"/>
        <v>42345.956736111111</v>
      </c>
      <c r="U2440" s="16">
        <f t="shared" si="232"/>
        <v>42285.91506944444</v>
      </c>
      <c r="V2440" s="17">
        <v>42285.91506944444</v>
      </c>
      <c r="W2440" s="18">
        <v>42285.91506944444</v>
      </c>
    </row>
    <row r="2441" spans="1:23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9">
        <f t="shared" si="229"/>
        <v>0</v>
      </c>
      <c r="Q2441" t="str">
        <f t="shared" si="230"/>
        <v>food</v>
      </c>
      <c r="R2441" t="str">
        <f t="shared" si="231"/>
        <v>food trucks</v>
      </c>
      <c r="S2441" t="s">
        <v>8221</v>
      </c>
      <c r="T2441" s="16">
        <f t="shared" si="233"/>
        <v>42295.818622685183</v>
      </c>
      <c r="U2441" s="16">
        <f t="shared" si="232"/>
        <v>42265.818622685183</v>
      </c>
      <c r="V2441" s="17">
        <v>42265.818622685183</v>
      </c>
      <c r="W2441" s="18">
        <v>42265.818622685183</v>
      </c>
    </row>
    <row r="2442" spans="1:23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9">
        <f t="shared" si="229"/>
        <v>5</v>
      </c>
      <c r="Q2442" t="str">
        <f t="shared" si="230"/>
        <v>food</v>
      </c>
      <c r="R2442" t="str">
        <f t="shared" si="231"/>
        <v>food trucks</v>
      </c>
      <c r="S2442" t="s">
        <v>8221</v>
      </c>
      <c r="T2442" s="16">
        <f t="shared" si="233"/>
        <v>42413.899456018517</v>
      </c>
      <c r="U2442" s="16">
        <f t="shared" si="232"/>
        <v>42383.899456018517</v>
      </c>
      <c r="V2442" s="17">
        <v>42383.899456018517</v>
      </c>
      <c r="W2442" s="18">
        <v>42383.899456018517</v>
      </c>
    </row>
    <row r="2443" spans="1:23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9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t="s">
        <v>8219</v>
      </c>
      <c r="T2443" s="16">
        <f t="shared" si="233"/>
        <v>42208.207638888889</v>
      </c>
      <c r="U2443" s="16">
        <f t="shared" si="232"/>
        <v>42187.125625000001</v>
      </c>
      <c r="V2443" s="17">
        <v>42187.125625000001</v>
      </c>
      <c r="W2443" s="18">
        <v>42187.125625000001</v>
      </c>
    </row>
    <row r="2444" spans="1:23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9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t="s">
        <v>8219</v>
      </c>
      <c r="T2444" s="16">
        <f t="shared" si="233"/>
        <v>42082.625324074077</v>
      </c>
      <c r="U2444" s="16">
        <f t="shared" si="232"/>
        <v>42052.666990740734</v>
      </c>
      <c r="V2444" s="17">
        <v>42052.666990740734</v>
      </c>
      <c r="W2444" s="18">
        <v>42052.666990740734</v>
      </c>
    </row>
    <row r="2445" spans="1:23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9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t="s">
        <v>8219</v>
      </c>
      <c r="T2445" s="16">
        <f t="shared" si="233"/>
        <v>41866.625254629631</v>
      </c>
      <c r="U2445" s="16">
        <f t="shared" si="232"/>
        <v>41836.625254629631</v>
      </c>
      <c r="V2445" s="17">
        <v>41836.625254629631</v>
      </c>
      <c r="W2445" s="18">
        <v>41836.625254629631</v>
      </c>
    </row>
    <row r="2446" spans="1:23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9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t="s">
        <v>8219</v>
      </c>
      <c r="T2446" s="16">
        <f t="shared" si="233"/>
        <v>42515.754525462966</v>
      </c>
      <c r="U2446" s="16">
        <f t="shared" si="232"/>
        <v>42485.754525462966</v>
      </c>
      <c r="V2446" s="17">
        <v>42485.754525462966</v>
      </c>
      <c r="W2446" s="18">
        <v>42485.754525462966</v>
      </c>
    </row>
    <row r="2447" spans="1:23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9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t="s">
        <v>8219</v>
      </c>
      <c r="T2447" s="16">
        <f t="shared" si="233"/>
        <v>42273.190057870372</v>
      </c>
      <c r="U2447" s="16">
        <f t="shared" si="232"/>
        <v>42243.190057870372</v>
      </c>
      <c r="V2447" s="17">
        <v>42243.190057870372</v>
      </c>
      <c r="W2447" s="18">
        <v>42243.190057870372</v>
      </c>
    </row>
    <row r="2448" spans="1:23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9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t="s">
        <v>8219</v>
      </c>
      <c r="T2448" s="16">
        <f t="shared" si="233"/>
        <v>42700.64434027778</v>
      </c>
      <c r="U2448" s="16">
        <f t="shared" si="232"/>
        <v>42670.602673611109</v>
      </c>
      <c r="V2448" s="17">
        <v>42670.602673611109</v>
      </c>
      <c r="W2448" s="18">
        <v>42670.602673611109</v>
      </c>
    </row>
    <row r="2449" spans="1:23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t="s">
        <v>8219</v>
      </c>
      <c r="T2449" s="16">
        <f t="shared" si="233"/>
        <v>42686.166666666672</v>
      </c>
      <c r="U2449" s="16">
        <f t="shared" si="232"/>
        <v>42654.469826388886</v>
      </c>
      <c r="V2449" s="17">
        <v>42654.469826388886</v>
      </c>
      <c r="W2449" s="18">
        <v>42654.469826388886</v>
      </c>
    </row>
    <row r="2450" spans="1:23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9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t="s">
        <v>8219</v>
      </c>
      <c r="T2450" s="16">
        <f t="shared" si="233"/>
        <v>42613.233333333337</v>
      </c>
      <c r="U2450" s="16">
        <f t="shared" si="232"/>
        <v>42607.316122685181</v>
      </c>
      <c r="V2450" s="17">
        <v>42607.316122685181</v>
      </c>
      <c r="W2450" s="18">
        <v>42607.316122685181</v>
      </c>
    </row>
    <row r="2451" spans="1:23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9">
        <f t="shared" si="229"/>
        <v>90</v>
      </c>
      <c r="Q2451" t="str">
        <f t="shared" si="230"/>
        <v>food</v>
      </c>
      <c r="R2451" t="str">
        <f t="shared" si="231"/>
        <v>small batch</v>
      </c>
      <c r="S2451" t="s">
        <v>8219</v>
      </c>
      <c r="T2451" s="16">
        <f t="shared" si="233"/>
        <v>41973.184201388889</v>
      </c>
      <c r="U2451" s="16">
        <f t="shared" si="232"/>
        <v>41943.142534722225</v>
      </c>
      <c r="V2451" s="17">
        <v>41943.142534722225</v>
      </c>
      <c r="W2451" s="18">
        <v>41943.142534722225</v>
      </c>
    </row>
    <row r="2452" spans="1:23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 s="9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t="s">
        <v>8219</v>
      </c>
      <c r="T2452" s="16">
        <f t="shared" si="233"/>
        <v>41940.132638888892</v>
      </c>
      <c r="U2452" s="16">
        <f t="shared" si="232"/>
        <v>41902.07240740741</v>
      </c>
      <c r="V2452" s="17">
        <v>41902.07240740741</v>
      </c>
      <c r="W2452" s="18">
        <v>41902.07240740741</v>
      </c>
    </row>
    <row r="2453" spans="1:23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 s="9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t="s">
        <v>8219</v>
      </c>
      <c r="T2453" s="16">
        <f t="shared" si="233"/>
        <v>42799.908449074079</v>
      </c>
      <c r="U2453" s="16">
        <f t="shared" si="232"/>
        <v>42779.908449074079</v>
      </c>
      <c r="V2453" s="17">
        <v>42779.908449074079</v>
      </c>
      <c r="W2453" s="18">
        <v>42779.908449074079</v>
      </c>
    </row>
    <row r="2454" spans="1:23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 s="9">
        <f t="shared" si="229"/>
        <v>53.4</v>
      </c>
      <c r="Q2454" t="str">
        <f t="shared" si="230"/>
        <v>food</v>
      </c>
      <c r="R2454" t="str">
        <f t="shared" si="231"/>
        <v>small batch</v>
      </c>
      <c r="S2454" t="s">
        <v>8219</v>
      </c>
      <c r="T2454" s="16">
        <f t="shared" si="233"/>
        <v>42367.958333333328</v>
      </c>
      <c r="U2454" s="16">
        <f t="shared" si="232"/>
        <v>42338.84375</v>
      </c>
      <c r="V2454" s="17">
        <v>42338.84375</v>
      </c>
      <c r="W2454" s="18">
        <v>42338.84375</v>
      </c>
    </row>
    <row r="2455" spans="1:23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 s="9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t="s">
        <v>8219</v>
      </c>
      <c r="T2455" s="16">
        <f t="shared" si="233"/>
        <v>42768.692233796297</v>
      </c>
      <c r="U2455" s="16">
        <f t="shared" si="232"/>
        <v>42738.692233796297</v>
      </c>
      <c r="V2455" s="17">
        <v>42738.692233796297</v>
      </c>
      <c r="W2455" s="18">
        <v>42738.692233796297</v>
      </c>
    </row>
    <row r="2456" spans="1:23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 s="9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t="s">
        <v>8219</v>
      </c>
      <c r="T2456" s="16">
        <f t="shared" si="233"/>
        <v>42805.201481481476</v>
      </c>
      <c r="U2456" s="16">
        <f t="shared" si="232"/>
        <v>42770.201481481476</v>
      </c>
      <c r="V2456" s="17">
        <v>42770.201481481476</v>
      </c>
      <c r="W2456" s="18">
        <v>42770.201481481476</v>
      </c>
    </row>
    <row r="2457" spans="1:23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 s="9">
        <f t="shared" si="229"/>
        <v>34.125</v>
      </c>
      <c r="Q2457" t="str">
        <f t="shared" si="230"/>
        <v>food</v>
      </c>
      <c r="R2457" t="str">
        <f t="shared" si="231"/>
        <v>small batch</v>
      </c>
      <c r="S2457" t="s">
        <v>8219</v>
      </c>
      <c r="T2457" s="16">
        <f t="shared" si="233"/>
        <v>42480.781828703708</v>
      </c>
      <c r="U2457" s="16">
        <f t="shared" si="232"/>
        <v>42452.781828703708</v>
      </c>
      <c r="V2457" s="17">
        <v>42452.781828703708</v>
      </c>
      <c r="W2457" s="18">
        <v>42452.781828703708</v>
      </c>
    </row>
    <row r="2458" spans="1:23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 s="9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t="s">
        <v>8219</v>
      </c>
      <c r="T2458" s="16">
        <f t="shared" si="233"/>
        <v>42791.961099537039</v>
      </c>
      <c r="U2458" s="16">
        <f t="shared" si="232"/>
        <v>42761.961099537039</v>
      </c>
      <c r="V2458" s="17">
        <v>42761.961099537039</v>
      </c>
      <c r="W2458" s="18">
        <v>42761.961099537039</v>
      </c>
    </row>
    <row r="2459" spans="1:23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 s="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t="s">
        <v>8219</v>
      </c>
      <c r="T2459" s="16">
        <f t="shared" si="233"/>
        <v>42453.560833333337</v>
      </c>
      <c r="U2459" s="16">
        <f t="shared" si="232"/>
        <v>42423.602500000001</v>
      </c>
      <c r="V2459" s="17">
        <v>42423.602500000001</v>
      </c>
      <c r="W2459" s="18">
        <v>42423.602500000001</v>
      </c>
    </row>
    <row r="2460" spans="1:23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 s="9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t="s">
        <v>8219</v>
      </c>
      <c r="T2460" s="16">
        <f t="shared" si="233"/>
        <v>42530.791666666672</v>
      </c>
      <c r="U2460" s="16">
        <f t="shared" si="232"/>
        <v>42495.871736111112</v>
      </c>
      <c r="V2460" s="17">
        <v>42495.871736111112</v>
      </c>
      <c r="W2460" s="18">
        <v>42495.871736111112</v>
      </c>
    </row>
    <row r="2461" spans="1:23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 s="9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t="s">
        <v>8219</v>
      </c>
      <c r="T2461" s="16">
        <f t="shared" si="233"/>
        <v>42452.595891203702</v>
      </c>
      <c r="U2461" s="16">
        <f t="shared" si="232"/>
        <v>42407.637557870374</v>
      </c>
      <c r="V2461" s="17">
        <v>42407.637557870374</v>
      </c>
      <c r="W2461" s="18">
        <v>42407.637557870374</v>
      </c>
    </row>
    <row r="2462" spans="1:23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 s="9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t="s">
        <v>8219</v>
      </c>
      <c r="T2462" s="16">
        <f t="shared" si="233"/>
        <v>42738.178472222222</v>
      </c>
      <c r="U2462" s="16">
        <f t="shared" si="232"/>
        <v>42704.187118055561</v>
      </c>
      <c r="V2462" s="17">
        <v>42704.187118055561</v>
      </c>
      <c r="W2462" s="18">
        <v>42704.187118055561</v>
      </c>
    </row>
    <row r="2463" spans="1:23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 s="9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t="s">
        <v>8219</v>
      </c>
      <c r="T2463" s="16">
        <f t="shared" si="233"/>
        <v>40817.125</v>
      </c>
      <c r="U2463" s="16">
        <f t="shared" si="232"/>
        <v>40784.012696759259</v>
      </c>
      <c r="V2463" s="17">
        <v>40784.012696759259</v>
      </c>
      <c r="W2463" s="18">
        <v>40784.012696759259</v>
      </c>
    </row>
    <row r="2464" spans="1:23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 s="9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t="s">
        <v>8219</v>
      </c>
      <c r="T2464" s="16">
        <f t="shared" si="233"/>
        <v>41109.186296296299</v>
      </c>
      <c r="U2464" s="16">
        <f t="shared" si="232"/>
        <v>41089.186296296299</v>
      </c>
      <c r="V2464" s="17">
        <v>41089.186296296299</v>
      </c>
      <c r="W2464" s="18">
        <v>41089.186296296299</v>
      </c>
    </row>
    <row r="2465" spans="1:23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 s="9">
        <f t="shared" si="229"/>
        <v>31</v>
      </c>
      <c r="Q2465" t="str">
        <f t="shared" si="230"/>
        <v>music</v>
      </c>
      <c r="R2465" t="str">
        <f t="shared" si="231"/>
        <v>indie rock</v>
      </c>
      <c r="S2465" t="s">
        <v>8219</v>
      </c>
      <c r="T2465" s="16">
        <f t="shared" si="233"/>
        <v>41380.791666666664</v>
      </c>
      <c r="U2465" s="16">
        <f t="shared" si="232"/>
        <v>41341.111400462964</v>
      </c>
      <c r="V2465" s="17">
        <v>41341.111400462964</v>
      </c>
      <c r="W2465" s="18">
        <v>41341.111400462964</v>
      </c>
    </row>
    <row r="2466" spans="1:23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 s="9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t="s">
        <v>8219</v>
      </c>
      <c r="T2466" s="16">
        <f t="shared" si="233"/>
        <v>42277.811805555553</v>
      </c>
      <c r="U2466" s="16">
        <f t="shared" si="232"/>
        <v>42248.90042824074</v>
      </c>
      <c r="V2466" s="17">
        <v>42248.90042824074</v>
      </c>
      <c r="W2466" s="18">
        <v>42248.90042824074</v>
      </c>
    </row>
    <row r="2467" spans="1:23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 s="9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t="s">
        <v>8219</v>
      </c>
      <c r="T2467" s="16">
        <f t="shared" si="233"/>
        <v>41175.719305555554</v>
      </c>
      <c r="U2467" s="16">
        <f t="shared" si="232"/>
        <v>41145.719305555554</v>
      </c>
      <c r="V2467" s="17">
        <v>41145.719305555554</v>
      </c>
      <c r="W2467" s="18">
        <v>41145.719305555554</v>
      </c>
    </row>
    <row r="2468" spans="1:23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9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t="s">
        <v>8219</v>
      </c>
      <c r="T2468" s="16">
        <f t="shared" si="233"/>
        <v>41403.102465277778</v>
      </c>
      <c r="U2468" s="16">
        <f t="shared" si="232"/>
        <v>41373.102465277778</v>
      </c>
      <c r="V2468" s="17">
        <v>41373.102465277778</v>
      </c>
      <c r="W2468" s="18">
        <v>41373.102465277778</v>
      </c>
    </row>
    <row r="2469" spans="1:23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 s="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t="s">
        <v>8219</v>
      </c>
      <c r="T2469" s="16">
        <f t="shared" si="233"/>
        <v>41039.708333333336</v>
      </c>
      <c r="U2469" s="16">
        <f t="shared" si="232"/>
        <v>41025.874201388891</v>
      </c>
      <c r="V2469" s="17">
        <v>41025.874201388891</v>
      </c>
      <c r="W2469" s="18">
        <v>41025.874201388891</v>
      </c>
    </row>
    <row r="2470" spans="1:23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 s="9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t="s">
        <v>8219</v>
      </c>
      <c r="T2470" s="16">
        <f t="shared" si="233"/>
        <v>41210.208333333336</v>
      </c>
      <c r="U2470" s="16">
        <f t="shared" si="232"/>
        <v>41174.154178240737</v>
      </c>
      <c r="V2470" s="17">
        <v>41174.154178240737</v>
      </c>
      <c r="W2470" s="18">
        <v>41174.154178240737</v>
      </c>
    </row>
    <row r="2471" spans="1:23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 s="9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t="s">
        <v>8219</v>
      </c>
      <c r="T2471" s="16">
        <f t="shared" si="233"/>
        <v>40582.429733796293</v>
      </c>
      <c r="U2471" s="16">
        <f t="shared" si="232"/>
        <v>40557.429733796293</v>
      </c>
      <c r="V2471" s="17">
        <v>40557.429733796293</v>
      </c>
      <c r="W2471" s="18">
        <v>40557.429733796293</v>
      </c>
    </row>
    <row r="2472" spans="1:23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 s="9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t="s">
        <v>8219</v>
      </c>
      <c r="T2472" s="16">
        <f t="shared" si="233"/>
        <v>41053.07471064815</v>
      </c>
      <c r="U2472" s="16">
        <f t="shared" si="232"/>
        <v>41023.07471064815</v>
      </c>
      <c r="V2472" s="17">
        <v>41023.07471064815</v>
      </c>
      <c r="W2472" s="18">
        <v>41023.07471064815</v>
      </c>
    </row>
    <row r="2473" spans="1:23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9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t="s">
        <v>8219</v>
      </c>
      <c r="T2473" s="16">
        <f t="shared" si="233"/>
        <v>40933.992962962962</v>
      </c>
      <c r="U2473" s="16">
        <f t="shared" si="232"/>
        <v>40893.992962962962</v>
      </c>
      <c r="V2473" s="17">
        <v>40893.992962962962</v>
      </c>
      <c r="W2473" s="18">
        <v>40893.992962962962</v>
      </c>
    </row>
    <row r="2474" spans="1:23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 s="9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t="s">
        <v>8219</v>
      </c>
      <c r="T2474" s="16">
        <f t="shared" si="233"/>
        <v>40425.043749999997</v>
      </c>
      <c r="U2474" s="16">
        <f t="shared" si="232"/>
        <v>40354.11550925926</v>
      </c>
      <c r="V2474" s="17">
        <v>40354.11550925926</v>
      </c>
      <c r="W2474" s="18">
        <v>40354.11550925926</v>
      </c>
    </row>
    <row r="2475" spans="1:23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9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t="s">
        <v>8219</v>
      </c>
      <c r="T2475" s="16">
        <f t="shared" si="233"/>
        <v>41223.790150462963</v>
      </c>
      <c r="U2475" s="16">
        <f t="shared" si="232"/>
        <v>41193.748483796298</v>
      </c>
      <c r="V2475" s="17">
        <v>41193.748483796298</v>
      </c>
      <c r="W2475" s="18">
        <v>41193.748483796298</v>
      </c>
    </row>
    <row r="2476" spans="1:23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 s="9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t="s">
        <v>8219</v>
      </c>
      <c r="T2476" s="16">
        <f t="shared" si="233"/>
        <v>40462.011296296296</v>
      </c>
      <c r="U2476" s="16">
        <f t="shared" si="232"/>
        <v>40417.011296296296</v>
      </c>
      <c r="V2476" s="17">
        <v>40417.011296296296</v>
      </c>
      <c r="W2476" s="18">
        <v>40417.011296296296</v>
      </c>
    </row>
    <row r="2477" spans="1:23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 s="9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t="s">
        <v>8219</v>
      </c>
      <c r="T2477" s="16">
        <f t="shared" si="233"/>
        <v>40369.916666666664</v>
      </c>
      <c r="U2477" s="16">
        <f t="shared" si="232"/>
        <v>40310.287673611114</v>
      </c>
      <c r="V2477" s="17">
        <v>40310.287673611114</v>
      </c>
      <c r="W2477" s="18">
        <v>40310.287673611114</v>
      </c>
    </row>
    <row r="2478" spans="1:23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 s="9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t="s">
        <v>8219</v>
      </c>
      <c r="T2478" s="16">
        <f t="shared" si="233"/>
        <v>41946.370023148149</v>
      </c>
      <c r="U2478" s="16">
        <f t="shared" si="232"/>
        <v>41913.328356481477</v>
      </c>
      <c r="V2478" s="17">
        <v>41913.328356481477</v>
      </c>
      <c r="W2478" s="18">
        <v>41913.328356481477</v>
      </c>
    </row>
    <row r="2479" spans="1:23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 s="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t="s">
        <v>8219</v>
      </c>
      <c r="T2479" s="16">
        <f t="shared" si="233"/>
        <v>41133.691493055558</v>
      </c>
      <c r="U2479" s="16">
        <f t="shared" si="232"/>
        <v>41088.691493055558</v>
      </c>
      <c r="V2479" s="17">
        <v>41088.691493055558</v>
      </c>
      <c r="W2479" s="18">
        <v>41088.691493055558</v>
      </c>
    </row>
    <row r="2480" spans="1:23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 s="9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t="s">
        <v>8219</v>
      </c>
      <c r="T2480" s="16">
        <f t="shared" si="233"/>
        <v>41287.950381944444</v>
      </c>
      <c r="U2480" s="16">
        <f t="shared" si="232"/>
        <v>41257.950381944444</v>
      </c>
      <c r="V2480" s="17">
        <v>41257.950381944444</v>
      </c>
      <c r="W2480" s="18">
        <v>41257.950381944444</v>
      </c>
    </row>
    <row r="2481" spans="1:23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 s="9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t="s">
        <v>8219</v>
      </c>
      <c r="T2481" s="16">
        <f t="shared" si="233"/>
        <v>41118.083333333336</v>
      </c>
      <c r="U2481" s="16">
        <f t="shared" si="232"/>
        <v>41107.726782407408</v>
      </c>
      <c r="V2481" s="17">
        <v>41107.726782407408</v>
      </c>
      <c r="W2481" s="18">
        <v>41107.726782407408</v>
      </c>
    </row>
    <row r="2482" spans="1:23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9">
        <f t="shared" si="229"/>
        <v>250</v>
      </c>
      <c r="Q2482" t="str">
        <f t="shared" si="230"/>
        <v>music</v>
      </c>
      <c r="R2482" t="str">
        <f t="shared" si="231"/>
        <v>indie rock</v>
      </c>
      <c r="S2482" t="s">
        <v>8219</v>
      </c>
      <c r="T2482" s="16">
        <f t="shared" si="233"/>
        <v>42287.936157407406</v>
      </c>
      <c r="U2482" s="16">
        <f t="shared" si="232"/>
        <v>42227.936157407406</v>
      </c>
      <c r="V2482" s="17">
        <v>42227.936157407406</v>
      </c>
      <c r="W2482" s="18">
        <v>42227.936157407406</v>
      </c>
    </row>
    <row r="2483" spans="1:23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 s="9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t="s">
        <v>8219</v>
      </c>
      <c r="T2483" s="16">
        <f t="shared" si="233"/>
        <v>41029.645925925928</v>
      </c>
      <c r="U2483" s="16">
        <f t="shared" si="232"/>
        <v>40999.645925925928</v>
      </c>
      <c r="V2483" s="17">
        <v>40999.645925925928</v>
      </c>
      <c r="W2483" s="18">
        <v>40999.645925925928</v>
      </c>
    </row>
    <row r="2484" spans="1:23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 s="9">
        <f t="shared" si="229"/>
        <v>40.04</v>
      </c>
      <c r="Q2484" t="str">
        <f t="shared" si="230"/>
        <v>music</v>
      </c>
      <c r="R2484" t="str">
        <f t="shared" si="231"/>
        <v>indie rock</v>
      </c>
      <c r="S2484" t="s">
        <v>8219</v>
      </c>
      <c r="T2484" s="16">
        <f t="shared" si="233"/>
        <v>40756.782210648147</v>
      </c>
      <c r="U2484" s="16">
        <f t="shared" si="232"/>
        <v>40711.782210648147</v>
      </c>
      <c r="V2484" s="17">
        <v>40711.782210648147</v>
      </c>
      <c r="W2484" s="18">
        <v>40711.782210648147</v>
      </c>
    </row>
    <row r="2485" spans="1:23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 s="9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t="s">
        <v>8219</v>
      </c>
      <c r="T2485" s="16">
        <f t="shared" si="233"/>
        <v>41030.708368055559</v>
      </c>
      <c r="U2485" s="16">
        <f t="shared" si="232"/>
        <v>40970.750034722223</v>
      </c>
      <c r="V2485" s="17">
        <v>40970.750034722223</v>
      </c>
      <c r="W2485" s="18">
        <v>40970.750034722223</v>
      </c>
    </row>
    <row r="2486" spans="1:23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 s="9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t="s">
        <v>8219</v>
      </c>
      <c r="T2486" s="16">
        <f t="shared" si="233"/>
        <v>40801.916701388887</v>
      </c>
      <c r="U2486" s="16">
        <f t="shared" si="232"/>
        <v>40771.916701388887</v>
      </c>
      <c r="V2486" s="17">
        <v>40771.916701388887</v>
      </c>
      <c r="W2486" s="18">
        <v>40771.916701388887</v>
      </c>
    </row>
    <row r="2487" spans="1:23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 s="9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t="s">
        <v>8219</v>
      </c>
      <c r="T2487" s="16">
        <f t="shared" si="233"/>
        <v>40828.998599537037</v>
      </c>
      <c r="U2487" s="16">
        <f t="shared" si="232"/>
        <v>40793.998599537037</v>
      </c>
      <c r="V2487" s="17">
        <v>40793.998599537037</v>
      </c>
      <c r="W2487" s="18">
        <v>40793.998599537037</v>
      </c>
    </row>
    <row r="2488" spans="1:23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 s="9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t="s">
        <v>8219</v>
      </c>
      <c r="T2488" s="16">
        <f t="shared" si="233"/>
        <v>41021.708055555559</v>
      </c>
      <c r="U2488" s="16">
        <f t="shared" si="232"/>
        <v>40991.708055555559</v>
      </c>
      <c r="V2488" s="17">
        <v>40991.708055555559</v>
      </c>
      <c r="W2488" s="18">
        <v>40991.708055555559</v>
      </c>
    </row>
    <row r="2489" spans="1:23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 s="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t="s">
        <v>8219</v>
      </c>
      <c r="T2489" s="16">
        <f t="shared" si="233"/>
        <v>41056.083298611113</v>
      </c>
      <c r="U2489" s="16">
        <f t="shared" si="232"/>
        <v>41026.083298611113</v>
      </c>
      <c r="V2489" s="17">
        <v>41026.083298611113</v>
      </c>
      <c r="W2489" s="18">
        <v>41026.083298611113</v>
      </c>
    </row>
    <row r="2490" spans="1:23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 s="9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t="s">
        <v>8219</v>
      </c>
      <c r="T2490" s="16">
        <f t="shared" si="233"/>
        <v>40863.674861111111</v>
      </c>
      <c r="U2490" s="16">
        <f t="shared" si="232"/>
        <v>40833.633194444446</v>
      </c>
      <c r="V2490" s="17">
        <v>40833.633194444446</v>
      </c>
      <c r="W2490" s="18">
        <v>40833.633194444446</v>
      </c>
    </row>
    <row r="2491" spans="1:23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 s="9">
        <f t="shared" si="229"/>
        <v>62.38</v>
      </c>
      <c r="Q2491" t="str">
        <f t="shared" si="230"/>
        <v>music</v>
      </c>
      <c r="R2491" t="str">
        <f t="shared" si="231"/>
        <v>indie rock</v>
      </c>
      <c r="S2491" t="s">
        <v>8219</v>
      </c>
      <c r="T2491" s="16">
        <f t="shared" si="233"/>
        <v>41403.690266203703</v>
      </c>
      <c r="U2491" s="16">
        <f t="shared" si="232"/>
        <v>41373.690266203703</v>
      </c>
      <c r="V2491" s="17">
        <v>41373.690266203703</v>
      </c>
      <c r="W2491" s="18">
        <v>41373.690266203703</v>
      </c>
    </row>
    <row r="2492" spans="1:23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 s="9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t="s">
        <v>8219</v>
      </c>
      <c r="T2492" s="16">
        <f t="shared" si="233"/>
        <v>41083.227731481478</v>
      </c>
      <c r="U2492" s="16">
        <f t="shared" si="232"/>
        <v>41023.227731481478</v>
      </c>
      <c r="V2492" s="17">
        <v>41023.227731481478</v>
      </c>
      <c r="W2492" s="18">
        <v>41023.227731481478</v>
      </c>
    </row>
    <row r="2493" spans="1:23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 s="9">
        <f t="shared" si="229"/>
        <v>51.6</v>
      </c>
      <c r="Q2493" t="str">
        <f t="shared" si="230"/>
        <v>music</v>
      </c>
      <c r="R2493" t="str">
        <f t="shared" si="231"/>
        <v>indie rock</v>
      </c>
      <c r="S2493" t="s">
        <v>8219</v>
      </c>
      <c r="T2493" s="16">
        <f t="shared" si="233"/>
        <v>40559.07708333333</v>
      </c>
      <c r="U2493" s="16">
        <f t="shared" si="232"/>
        <v>40542.839282407411</v>
      </c>
      <c r="V2493" s="17">
        <v>40542.839282407411</v>
      </c>
      <c r="W2493" s="18">
        <v>40542.839282407411</v>
      </c>
    </row>
    <row r="2494" spans="1:23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9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t="s">
        <v>8219</v>
      </c>
      <c r="T2494" s="16">
        <f t="shared" si="233"/>
        <v>41076.415972222225</v>
      </c>
      <c r="U2494" s="16">
        <f t="shared" si="232"/>
        <v>41024.985972222225</v>
      </c>
      <c r="V2494" s="17">
        <v>41024.985972222225</v>
      </c>
      <c r="W2494" s="18">
        <v>41024.985972222225</v>
      </c>
    </row>
    <row r="2495" spans="1:23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 s="9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t="s">
        <v>8219</v>
      </c>
      <c r="T2495" s="16">
        <f t="shared" si="233"/>
        <v>41393.168287037035</v>
      </c>
      <c r="U2495" s="16">
        <f t="shared" si="232"/>
        <v>41348.168287037035</v>
      </c>
      <c r="V2495" s="17">
        <v>41348.168287037035</v>
      </c>
      <c r="W2495" s="18">
        <v>41348.168287037035</v>
      </c>
    </row>
    <row r="2496" spans="1:23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 s="9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t="s">
        <v>8219</v>
      </c>
      <c r="T2496" s="16">
        <f t="shared" si="233"/>
        <v>41052.645185185182</v>
      </c>
      <c r="U2496" s="16">
        <f t="shared" si="232"/>
        <v>41022.645185185182</v>
      </c>
      <c r="V2496" s="17">
        <v>41022.645185185182</v>
      </c>
      <c r="W2496" s="18">
        <v>41022.645185185182</v>
      </c>
    </row>
    <row r="2497" spans="1:23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 s="9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t="s">
        <v>8219</v>
      </c>
      <c r="T2497" s="16">
        <f t="shared" si="233"/>
        <v>41066.946469907409</v>
      </c>
      <c r="U2497" s="16">
        <f t="shared" si="232"/>
        <v>41036.946469907409</v>
      </c>
      <c r="V2497" s="17">
        <v>41036.946469907409</v>
      </c>
      <c r="W2497" s="18">
        <v>41036.946469907409</v>
      </c>
    </row>
    <row r="2498" spans="1:23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 s="9">
        <f t="shared" si="229"/>
        <v>600</v>
      </c>
      <c r="Q2498" t="str">
        <f t="shared" si="230"/>
        <v>music</v>
      </c>
      <c r="R2498" t="str">
        <f t="shared" si="231"/>
        <v>indie rock</v>
      </c>
      <c r="S2498" t="s">
        <v>8219</v>
      </c>
      <c r="T2498" s="16">
        <f t="shared" si="233"/>
        <v>41362.954768518517</v>
      </c>
      <c r="U2498" s="16">
        <f t="shared" si="232"/>
        <v>41327.996435185189</v>
      </c>
      <c r="V2498" s="17">
        <v>41327.996435185189</v>
      </c>
      <c r="W2498" s="18">
        <v>41327.996435185189</v>
      </c>
    </row>
    <row r="2499" spans="1:23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</f>
        <v>1.127715</v>
      </c>
      <c r="P2499" s="9">
        <f t="shared" ref="P2499:P2562" si="235">IF(ISERROR(E2499/L2499),0,(E2499/L2499))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t="s">
        <v>8219</v>
      </c>
      <c r="T2499" s="16">
        <f t="shared" si="233"/>
        <v>40760.878912037035</v>
      </c>
      <c r="U2499" s="16">
        <f t="shared" ref="U2499:U2562" si="238">(((J2499/60)/60)/24)+DATE(1970,1,1)</f>
        <v>40730.878912037035</v>
      </c>
      <c r="V2499" s="17">
        <v>40730.878912037035</v>
      </c>
      <c r="W2499" s="18">
        <v>40730.878912037035</v>
      </c>
    </row>
    <row r="2500" spans="1:23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9">
        <f t="shared" si="235"/>
        <v>52.8</v>
      </c>
      <c r="Q2500" t="str">
        <f t="shared" si="236"/>
        <v>music</v>
      </c>
      <c r="R2500" t="str">
        <f t="shared" si="237"/>
        <v>indie rock</v>
      </c>
      <c r="S2500" t="s">
        <v>8219</v>
      </c>
      <c r="T2500" s="16">
        <f t="shared" ref="T2500:T2563" si="239">(((I2500/60)/60)/24)+DATE(1970,1,1)</f>
        <v>42031.967442129629</v>
      </c>
      <c r="U2500" s="16">
        <f t="shared" si="238"/>
        <v>42017.967442129629</v>
      </c>
      <c r="V2500" s="17">
        <v>42017.967442129629</v>
      </c>
      <c r="W2500" s="18">
        <v>42017.967442129629</v>
      </c>
    </row>
    <row r="2501" spans="1:23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9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t="s">
        <v>8219</v>
      </c>
      <c r="T2501" s="16">
        <f t="shared" si="239"/>
        <v>41274.75</v>
      </c>
      <c r="U2501" s="16">
        <f t="shared" si="238"/>
        <v>41226.648576388885</v>
      </c>
      <c r="V2501" s="17">
        <v>41226.648576388885</v>
      </c>
      <c r="W2501" s="18">
        <v>41226.648576388885</v>
      </c>
    </row>
    <row r="2502" spans="1:23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9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t="s">
        <v>8219</v>
      </c>
      <c r="T2502" s="16">
        <f t="shared" si="239"/>
        <v>41083.772858796299</v>
      </c>
      <c r="U2502" s="16">
        <f t="shared" si="238"/>
        <v>41053.772858796299</v>
      </c>
      <c r="V2502" s="17">
        <v>41053.772858796299</v>
      </c>
      <c r="W2502" s="18">
        <v>41053.772858796299</v>
      </c>
    </row>
    <row r="2503" spans="1:23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9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t="s">
        <v>8221</v>
      </c>
      <c r="T2503" s="16">
        <f t="shared" si="239"/>
        <v>42274.776666666665</v>
      </c>
      <c r="U2503" s="16">
        <f t="shared" si="238"/>
        <v>42244.776666666665</v>
      </c>
      <c r="V2503" s="17">
        <v>42244.776666666665</v>
      </c>
      <c r="W2503" s="18">
        <v>42244.776666666665</v>
      </c>
    </row>
    <row r="2504" spans="1:23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9">
        <f t="shared" si="235"/>
        <v>17.2</v>
      </c>
      <c r="Q2504" t="str">
        <f t="shared" si="236"/>
        <v>food</v>
      </c>
      <c r="R2504" t="str">
        <f t="shared" si="237"/>
        <v>restaurants</v>
      </c>
      <c r="S2504" t="s">
        <v>8221</v>
      </c>
      <c r="T2504" s="16">
        <f t="shared" si="239"/>
        <v>41903.825439814813</v>
      </c>
      <c r="U2504" s="16">
        <f t="shared" si="238"/>
        <v>41858.825439814813</v>
      </c>
      <c r="V2504" s="17">
        <v>41858.825439814813</v>
      </c>
      <c r="W2504" s="18">
        <v>41858.825439814813</v>
      </c>
    </row>
    <row r="2505" spans="1:23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9">
        <f t="shared" si="235"/>
        <v>0</v>
      </c>
      <c r="Q2505" t="str">
        <f t="shared" si="236"/>
        <v>food</v>
      </c>
      <c r="R2505" t="str">
        <f t="shared" si="237"/>
        <v>restaurants</v>
      </c>
      <c r="S2505" t="s">
        <v>8221</v>
      </c>
      <c r="T2505" s="16">
        <f t="shared" si="239"/>
        <v>42528.879166666666</v>
      </c>
      <c r="U2505" s="16">
        <f t="shared" si="238"/>
        <v>42498.899398148147</v>
      </c>
      <c r="V2505" s="17">
        <v>42498.899398148147</v>
      </c>
      <c r="W2505" s="18">
        <v>42498.899398148147</v>
      </c>
    </row>
    <row r="2506" spans="1:23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9">
        <f t="shared" si="235"/>
        <v>0</v>
      </c>
      <c r="Q2506" t="str">
        <f t="shared" si="236"/>
        <v>food</v>
      </c>
      <c r="R2506" t="str">
        <f t="shared" si="237"/>
        <v>restaurants</v>
      </c>
      <c r="S2506" t="s">
        <v>8221</v>
      </c>
      <c r="T2506" s="16">
        <f t="shared" si="239"/>
        <v>41958.057106481487</v>
      </c>
      <c r="U2506" s="16">
        <f t="shared" si="238"/>
        <v>41928.015439814815</v>
      </c>
      <c r="V2506" s="17">
        <v>41928.015439814815</v>
      </c>
      <c r="W2506" s="18">
        <v>41928.015439814815</v>
      </c>
    </row>
    <row r="2507" spans="1:23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9">
        <f t="shared" si="235"/>
        <v>0</v>
      </c>
      <c r="Q2507" t="str">
        <f t="shared" si="236"/>
        <v>food</v>
      </c>
      <c r="R2507" t="str">
        <f t="shared" si="237"/>
        <v>restaurants</v>
      </c>
      <c r="S2507" t="s">
        <v>8221</v>
      </c>
      <c r="T2507" s="16">
        <f t="shared" si="239"/>
        <v>42077.014074074075</v>
      </c>
      <c r="U2507" s="16">
        <f t="shared" si="238"/>
        <v>42047.05574074074</v>
      </c>
      <c r="V2507" s="17">
        <v>42047.05574074074</v>
      </c>
      <c r="W2507" s="18">
        <v>42047.05574074074</v>
      </c>
    </row>
    <row r="2508" spans="1:23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9">
        <f t="shared" si="235"/>
        <v>15</v>
      </c>
      <c r="Q2508" t="str">
        <f t="shared" si="236"/>
        <v>food</v>
      </c>
      <c r="R2508" t="str">
        <f t="shared" si="237"/>
        <v>restaurants</v>
      </c>
      <c r="S2508" t="s">
        <v>8221</v>
      </c>
      <c r="T2508" s="16">
        <f t="shared" si="239"/>
        <v>42280.875</v>
      </c>
      <c r="U2508" s="16">
        <f t="shared" si="238"/>
        <v>42258.297094907408</v>
      </c>
      <c r="V2508" s="17">
        <v>42258.297094907408</v>
      </c>
      <c r="W2508" s="18">
        <v>42258.297094907408</v>
      </c>
    </row>
    <row r="2509" spans="1:23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9">
        <f t="shared" si="235"/>
        <v>0</v>
      </c>
      <c r="Q2509" t="str">
        <f t="shared" si="236"/>
        <v>food</v>
      </c>
      <c r="R2509" t="str">
        <f t="shared" si="237"/>
        <v>restaurants</v>
      </c>
      <c r="S2509" t="s">
        <v>8221</v>
      </c>
      <c r="T2509" s="16">
        <f t="shared" si="239"/>
        <v>42135.072962962964</v>
      </c>
      <c r="U2509" s="16">
        <f t="shared" si="238"/>
        <v>42105.072962962964</v>
      </c>
      <c r="V2509" s="17">
        <v>42105.072962962964</v>
      </c>
      <c r="W2509" s="18">
        <v>42105.072962962964</v>
      </c>
    </row>
    <row r="2510" spans="1:23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9">
        <f t="shared" si="235"/>
        <v>0</v>
      </c>
      <c r="Q2510" t="str">
        <f t="shared" si="236"/>
        <v>food</v>
      </c>
      <c r="R2510" t="str">
        <f t="shared" si="237"/>
        <v>restaurants</v>
      </c>
      <c r="S2510" t="s">
        <v>8221</v>
      </c>
      <c r="T2510" s="16">
        <f t="shared" si="239"/>
        <v>41865.951782407406</v>
      </c>
      <c r="U2510" s="16">
        <f t="shared" si="238"/>
        <v>41835.951782407406</v>
      </c>
      <c r="V2510" s="17">
        <v>41835.951782407406</v>
      </c>
      <c r="W2510" s="18">
        <v>41835.951782407406</v>
      </c>
    </row>
    <row r="2511" spans="1:23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9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t="s">
        <v>8221</v>
      </c>
      <c r="T2511" s="16">
        <f t="shared" si="239"/>
        <v>42114.767928240741</v>
      </c>
      <c r="U2511" s="16">
        <f t="shared" si="238"/>
        <v>42058.809594907405</v>
      </c>
      <c r="V2511" s="17">
        <v>42058.809594907405</v>
      </c>
      <c r="W2511" s="18">
        <v>42058.809594907405</v>
      </c>
    </row>
    <row r="2512" spans="1:23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9">
        <f t="shared" si="235"/>
        <v>37.5</v>
      </c>
      <c r="Q2512" t="str">
        <f t="shared" si="236"/>
        <v>food</v>
      </c>
      <c r="R2512" t="str">
        <f t="shared" si="237"/>
        <v>restaurants</v>
      </c>
      <c r="S2512" t="s">
        <v>8221</v>
      </c>
      <c r="T2512" s="16">
        <f t="shared" si="239"/>
        <v>42138.997361111105</v>
      </c>
      <c r="U2512" s="16">
        <f t="shared" si="238"/>
        <v>42078.997361111105</v>
      </c>
      <c r="V2512" s="17">
        <v>42078.997361111105</v>
      </c>
      <c r="W2512" s="18">
        <v>42078.997361111105</v>
      </c>
    </row>
    <row r="2513" spans="1:23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9">
        <f t="shared" si="235"/>
        <v>0</v>
      </c>
      <c r="Q2513" t="str">
        <f t="shared" si="236"/>
        <v>food</v>
      </c>
      <c r="R2513" t="str">
        <f t="shared" si="237"/>
        <v>restaurants</v>
      </c>
      <c r="S2513" t="s">
        <v>8221</v>
      </c>
      <c r="T2513" s="16">
        <f t="shared" si="239"/>
        <v>42401.446909722217</v>
      </c>
      <c r="U2513" s="16">
        <f t="shared" si="238"/>
        <v>42371.446909722217</v>
      </c>
      <c r="V2513" s="17">
        <v>42371.446909722217</v>
      </c>
      <c r="W2513" s="18">
        <v>42371.446909722217</v>
      </c>
    </row>
    <row r="2514" spans="1:23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9">
        <f t="shared" si="235"/>
        <v>0</v>
      </c>
      <c r="Q2514" t="str">
        <f t="shared" si="236"/>
        <v>food</v>
      </c>
      <c r="R2514" t="str">
        <f t="shared" si="237"/>
        <v>restaurants</v>
      </c>
      <c r="S2514" t="s">
        <v>8221</v>
      </c>
      <c r="T2514" s="16">
        <f t="shared" si="239"/>
        <v>41986.876863425925</v>
      </c>
      <c r="U2514" s="16">
        <f t="shared" si="238"/>
        <v>41971.876863425925</v>
      </c>
      <c r="V2514" s="17">
        <v>41971.876863425925</v>
      </c>
      <c r="W2514" s="18">
        <v>41971.876863425925</v>
      </c>
    </row>
    <row r="2515" spans="1:23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9">
        <f t="shared" si="235"/>
        <v>0</v>
      </c>
      <c r="Q2515" t="str">
        <f t="shared" si="236"/>
        <v>food</v>
      </c>
      <c r="R2515" t="str">
        <f t="shared" si="237"/>
        <v>restaurants</v>
      </c>
      <c r="S2515" t="s">
        <v>8221</v>
      </c>
      <c r="T2515" s="16">
        <f t="shared" si="239"/>
        <v>42792.00681712963</v>
      </c>
      <c r="U2515" s="16">
        <f t="shared" si="238"/>
        <v>42732.00681712963</v>
      </c>
      <c r="V2515" s="17">
        <v>42732.00681712963</v>
      </c>
      <c r="W2515" s="18">
        <v>42732.00681712963</v>
      </c>
    </row>
    <row r="2516" spans="1:23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 s="9">
        <f t="shared" si="235"/>
        <v>52.5</v>
      </c>
      <c r="Q2516" t="str">
        <f t="shared" si="236"/>
        <v>food</v>
      </c>
      <c r="R2516" t="str">
        <f t="shared" si="237"/>
        <v>restaurants</v>
      </c>
      <c r="S2516" t="s">
        <v>8221</v>
      </c>
      <c r="T2516" s="16">
        <f t="shared" si="239"/>
        <v>41871.389780092592</v>
      </c>
      <c r="U2516" s="16">
        <f t="shared" si="238"/>
        <v>41854.389780092592</v>
      </c>
      <c r="V2516" s="17">
        <v>41854.389780092592</v>
      </c>
      <c r="W2516" s="18">
        <v>41854.389780092592</v>
      </c>
    </row>
    <row r="2517" spans="1:23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 s="9">
        <f t="shared" si="235"/>
        <v>77.5</v>
      </c>
      <c r="Q2517" t="str">
        <f t="shared" si="236"/>
        <v>food</v>
      </c>
      <c r="R2517" t="str">
        <f t="shared" si="237"/>
        <v>restaurants</v>
      </c>
      <c r="S2517" t="s">
        <v>8221</v>
      </c>
      <c r="T2517" s="16">
        <f t="shared" si="239"/>
        <v>42057.839733796296</v>
      </c>
      <c r="U2517" s="16">
        <f t="shared" si="238"/>
        <v>42027.839733796296</v>
      </c>
      <c r="V2517" s="17">
        <v>42027.839733796296</v>
      </c>
      <c r="W2517" s="18">
        <v>42027.839733796296</v>
      </c>
    </row>
    <row r="2518" spans="1:23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9">
        <f t="shared" si="235"/>
        <v>0</v>
      </c>
      <c r="Q2518" t="str">
        <f t="shared" si="236"/>
        <v>food</v>
      </c>
      <c r="R2518" t="str">
        <f t="shared" si="237"/>
        <v>restaurants</v>
      </c>
      <c r="S2518" t="s">
        <v>8221</v>
      </c>
      <c r="T2518" s="16">
        <f t="shared" si="239"/>
        <v>41972.6950462963</v>
      </c>
      <c r="U2518" s="16">
        <f t="shared" si="238"/>
        <v>41942.653379629628</v>
      </c>
      <c r="V2518" s="17">
        <v>41942.653379629628</v>
      </c>
      <c r="W2518" s="18">
        <v>41942.653379629628</v>
      </c>
    </row>
    <row r="2519" spans="1:23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 s="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t="s">
        <v>8221</v>
      </c>
      <c r="T2519" s="16">
        <f t="shared" si="239"/>
        <v>42082.760763888888</v>
      </c>
      <c r="U2519" s="16">
        <f t="shared" si="238"/>
        <v>42052.802430555559</v>
      </c>
      <c r="V2519" s="17">
        <v>42052.802430555559</v>
      </c>
      <c r="W2519" s="18">
        <v>42052.802430555559</v>
      </c>
    </row>
    <row r="2520" spans="1:23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9">
        <f t="shared" si="235"/>
        <v>0</v>
      </c>
      <c r="Q2520" t="str">
        <f t="shared" si="236"/>
        <v>food</v>
      </c>
      <c r="R2520" t="str">
        <f t="shared" si="237"/>
        <v>restaurants</v>
      </c>
      <c r="S2520" t="s">
        <v>8221</v>
      </c>
      <c r="T2520" s="16">
        <f t="shared" si="239"/>
        <v>41956.722546296296</v>
      </c>
      <c r="U2520" s="16">
        <f t="shared" si="238"/>
        <v>41926.680879629632</v>
      </c>
      <c r="V2520" s="17">
        <v>41926.680879629632</v>
      </c>
      <c r="W2520" s="18">
        <v>41926.680879629632</v>
      </c>
    </row>
    <row r="2521" spans="1:23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 s="9">
        <f t="shared" si="235"/>
        <v>16.25</v>
      </c>
      <c r="Q2521" t="str">
        <f t="shared" si="236"/>
        <v>food</v>
      </c>
      <c r="R2521" t="str">
        <f t="shared" si="237"/>
        <v>restaurants</v>
      </c>
      <c r="S2521" t="s">
        <v>8221</v>
      </c>
      <c r="T2521" s="16">
        <f t="shared" si="239"/>
        <v>41839.155138888891</v>
      </c>
      <c r="U2521" s="16">
        <f t="shared" si="238"/>
        <v>41809.155138888891</v>
      </c>
      <c r="V2521" s="17">
        <v>41809.155138888891</v>
      </c>
      <c r="W2521" s="18">
        <v>41809.155138888891</v>
      </c>
    </row>
    <row r="2522" spans="1:23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9">
        <f t="shared" si="235"/>
        <v>0</v>
      </c>
      <c r="Q2522" t="str">
        <f t="shared" si="236"/>
        <v>food</v>
      </c>
      <c r="R2522" t="str">
        <f t="shared" si="237"/>
        <v>restaurants</v>
      </c>
      <c r="S2522" t="s">
        <v>8221</v>
      </c>
      <c r="T2522" s="16">
        <f t="shared" si="239"/>
        <v>42658.806249999994</v>
      </c>
      <c r="U2522" s="16">
        <f t="shared" si="238"/>
        <v>42612.600520833337</v>
      </c>
      <c r="V2522" s="17">
        <v>42612.600520833337</v>
      </c>
      <c r="W2522" s="18">
        <v>42612.600520833337</v>
      </c>
    </row>
    <row r="2523" spans="1:23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 s="9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t="s">
        <v>8219</v>
      </c>
      <c r="T2523" s="16">
        <f t="shared" si="239"/>
        <v>42290.967835648145</v>
      </c>
      <c r="U2523" s="16">
        <f t="shared" si="238"/>
        <v>42269.967835648145</v>
      </c>
      <c r="V2523" s="17">
        <v>42269.967835648145</v>
      </c>
      <c r="W2523" s="18">
        <v>42269.967835648145</v>
      </c>
    </row>
    <row r="2524" spans="1:23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9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t="s">
        <v>8219</v>
      </c>
      <c r="T2524" s="16">
        <f t="shared" si="239"/>
        <v>42482.619444444441</v>
      </c>
      <c r="U2524" s="16">
        <f t="shared" si="238"/>
        <v>42460.573611111111</v>
      </c>
      <c r="V2524" s="17">
        <v>42460.573611111111</v>
      </c>
      <c r="W2524" s="18">
        <v>42460.573611111111</v>
      </c>
    </row>
    <row r="2525" spans="1:23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 s="9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t="s">
        <v>8219</v>
      </c>
      <c r="T2525" s="16">
        <f t="shared" si="239"/>
        <v>41961.017268518524</v>
      </c>
      <c r="U2525" s="16">
        <f t="shared" si="238"/>
        <v>41930.975601851853</v>
      </c>
      <c r="V2525" s="17">
        <v>41930.975601851853</v>
      </c>
      <c r="W2525" s="18">
        <v>41930.975601851853</v>
      </c>
    </row>
    <row r="2526" spans="1:23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 s="9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t="s">
        <v>8219</v>
      </c>
      <c r="T2526" s="16">
        <f t="shared" si="239"/>
        <v>41994.1875</v>
      </c>
      <c r="U2526" s="16">
        <f t="shared" si="238"/>
        <v>41961.807372685187</v>
      </c>
      <c r="V2526" s="17">
        <v>41961.807372685187</v>
      </c>
      <c r="W2526" s="18">
        <v>41961.807372685187</v>
      </c>
    </row>
    <row r="2527" spans="1:23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 s="9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t="s">
        <v>8219</v>
      </c>
      <c r="T2527" s="16">
        <f t="shared" si="239"/>
        <v>41088.844571759262</v>
      </c>
      <c r="U2527" s="16">
        <f t="shared" si="238"/>
        <v>41058.844571759262</v>
      </c>
      <c r="V2527" s="17">
        <v>41058.844571759262</v>
      </c>
      <c r="W2527" s="18">
        <v>41058.844571759262</v>
      </c>
    </row>
    <row r="2528" spans="1:23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 s="9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t="s">
        <v>8219</v>
      </c>
      <c r="T2528" s="16">
        <f t="shared" si="239"/>
        <v>41981.207638888889</v>
      </c>
      <c r="U2528" s="16">
        <f t="shared" si="238"/>
        <v>41953.091134259259</v>
      </c>
      <c r="V2528" s="17">
        <v>41953.091134259259</v>
      </c>
      <c r="W2528" s="18">
        <v>41953.091134259259</v>
      </c>
    </row>
    <row r="2529" spans="1:23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 s="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t="s">
        <v>8219</v>
      </c>
      <c r="T2529" s="16">
        <f t="shared" si="239"/>
        <v>41565.165972222225</v>
      </c>
      <c r="U2529" s="16">
        <f t="shared" si="238"/>
        <v>41546.75105324074</v>
      </c>
      <c r="V2529" s="17">
        <v>41546.75105324074</v>
      </c>
      <c r="W2529" s="18">
        <v>41546.75105324074</v>
      </c>
    </row>
    <row r="2530" spans="1:23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 s="9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t="s">
        <v>8219</v>
      </c>
      <c r="T2530" s="16">
        <f t="shared" si="239"/>
        <v>42236.458333333328</v>
      </c>
      <c r="U2530" s="16">
        <f t="shared" si="238"/>
        <v>42217.834525462968</v>
      </c>
      <c r="V2530" s="17">
        <v>42217.834525462968</v>
      </c>
      <c r="W2530" s="18">
        <v>42217.834525462968</v>
      </c>
    </row>
    <row r="2531" spans="1:23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 s="9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t="s">
        <v>8219</v>
      </c>
      <c r="T2531" s="16">
        <f t="shared" si="239"/>
        <v>40993.0390625</v>
      </c>
      <c r="U2531" s="16">
        <f t="shared" si="238"/>
        <v>40948.080729166664</v>
      </c>
      <c r="V2531" s="17">
        <v>40948.080729166664</v>
      </c>
      <c r="W2531" s="18">
        <v>40948.080729166664</v>
      </c>
    </row>
    <row r="2532" spans="1:23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9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t="s">
        <v>8219</v>
      </c>
      <c r="T2532" s="16">
        <f t="shared" si="239"/>
        <v>42114.201388888891</v>
      </c>
      <c r="U2532" s="16">
        <f t="shared" si="238"/>
        <v>42081.864641203705</v>
      </c>
      <c r="V2532" s="17">
        <v>42081.864641203705</v>
      </c>
      <c r="W2532" s="18">
        <v>42081.864641203705</v>
      </c>
    </row>
    <row r="2533" spans="1:23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 s="9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t="s">
        <v>8219</v>
      </c>
      <c r="T2533" s="16">
        <f t="shared" si="239"/>
        <v>42231.165972222225</v>
      </c>
      <c r="U2533" s="16">
        <f t="shared" si="238"/>
        <v>42208.680023148147</v>
      </c>
      <c r="V2533" s="17">
        <v>42208.680023148147</v>
      </c>
      <c r="W2533" s="18">
        <v>42208.680023148147</v>
      </c>
    </row>
    <row r="2534" spans="1:23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 s="9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t="s">
        <v>8219</v>
      </c>
      <c r="T2534" s="16">
        <f t="shared" si="239"/>
        <v>41137.849143518521</v>
      </c>
      <c r="U2534" s="16">
        <f t="shared" si="238"/>
        <v>41107.849143518521</v>
      </c>
      <c r="V2534" s="17">
        <v>41107.849143518521</v>
      </c>
      <c r="W2534" s="18">
        <v>41107.849143518521</v>
      </c>
    </row>
    <row r="2535" spans="1:23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 s="9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t="s">
        <v>8219</v>
      </c>
      <c r="T2535" s="16">
        <f t="shared" si="239"/>
        <v>41334.750787037039</v>
      </c>
      <c r="U2535" s="16">
        <f t="shared" si="238"/>
        <v>41304.751284722224</v>
      </c>
      <c r="V2535" s="17">
        <v>41304.751284722224</v>
      </c>
      <c r="W2535" s="18">
        <v>41304.751284722224</v>
      </c>
    </row>
    <row r="2536" spans="1:23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9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t="s">
        <v>8219</v>
      </c>
      <c r="T2536" s="16">
        <f t="shared" si="239"/>
        <v>40179.25</v>
      </c>
      <c r="U2536" s="16">
        <f t="shared" si="238"/>
        <v>40127.700370370374</v>
      </c>
      <c r="V2536" s="17">
        <v>40127.700370370374</v>
      </c>
      <c r="W2536" s="18">
        <v>40127.700370370374</v>
      </c>
    </row>
    <row r="2537" spans="1:23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 s="9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t="s">
        <v>8219</v>
      </c>
      <c r="T2537" s="16">
        <f t="shared" si="239"/>
        <v>41974.832696759258</v>
      </c>
      <c r="U2537" s="16">
        <f t="shared" si="238"/>
        <v>41943.791030092594</v>
      </c>
      <c r="V2537" s="17">
        <v>41943.791030092594</v>
      </c>
      <c r="W2537" s="18">
        <v>41943.791030092594</v>
      </c>
    </row>
    <row r="2538" spans="1:23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9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t="s">
        <v>8219</v>
      </c>
      <c r="T2538" s="16">
        <f t="shared" si="239"/>
        <v>41485.106087962966</v>
      </c>
      <c r="U2538" s="16">
        <f t="shared" si="238"/>
        <v>41464.106087962966</v>
      </c>
      <c r="V2538" s="17">
        <v>41464.106087962966</v>
      </c>
      <c r="W2538" s="18">
        <v>41464.106087962966</v>
      </c>
    </row>
    <row r="2539" spans="1:23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t="s">
        <v>8219</v>
      </c>
      <c r="T2539" s="16">
        <f t="shared" si="239"/>
        <v>40756.648784722223</v>
      </c>
      <c r="U2539" s="16">
        <f t="shared" si="238"/>
        <v>40696.648784722223</v>
      </c>
      <c r="V2539" s="17">
        <v>40696.648784722223</v>
      </c>
      <c r="W2539" s="18">
        <v>40696.648784722223</v>
      </c>
    </row>
    <row r="2540" spans="1:23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 s="9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t="s">
        <v>8219</v>
      </c>
      <c r="T2540" s="16">
        <f t="shared" si="239"/>
        <v>41329.207638888889</v>
      </c>
      <c r="U2540" s="16">
        <f t="shared" si="238"/>
        <v>41298.509965277779</v>
      </c>
      <c r="V2540" s="17">
        <v>41298.509965277779</v>
      </c>
      <c r="W2540" s="18">
        <v>41298.509965277779</v>
      </c>
    </row>
    <row r="2541" spans="1:23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 s="9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t="s">
        <v>8219</v>
      </c>
      <c r="T2541" s="16">
        <f t="shared" si="239"/>
        <v>42037.902222222227</v>
      </c>
      <c r="U2541" s="16">
        <f t="shared" si="238"/>
        <v>41977.902222222227</v>
      </c>
      <c r="V2541" s="17">
        <v>41977.902222222227</v>
      </c>
      <c r="W2541" s="18">
        <v>41977.902222222227</v>
      </c>
    </row>
    <row r="2542" spans="1:23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 s="9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t="s">
        <v>8219</v>
      </c>
      <c r="T2542" s="16">
        <f t="shared" si="239"/>
        <v>40845.675011574072</v>
      </c>
      <c r="U2542" s="16">
        <f t="shared" si="238"/>
        <v>40785.675011574072</v>
      </c>
      <c r="V2542" s="17">
        <v>40785.675011574072</v>
      </c>
      <c r="W2542" s="18">
        <v>40785.675011574072</v>
      </c>
    </row>
    <row r="2543" spans="1:23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 s="9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t="s">
        <v>8219</v>
      </c>
      <c r="T2543" s="16">
        <f t="shared" si="239"/>
        <v>41543.449282407404</v>
      </c>
      <c r="U2543" s="16">
        <f t="shared" si="238"/>
        <v>41483.449282407404</v>
      </c>
      <c r="V2543" s="17">
        <v>41483.449282407404</v>
      </c>
      <c r="W2543" s="18">
        <v>41483.449282407404</v>
      </c>
    </row>
    <row r="2544" spans="1:23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 s="9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t="s">
        <v>8219</v>
      </c>
      <c r="T2544" s="16">
        <f t="shared" si="239"/>
        <v>41548.165972222225</v>
      </c>
      <c r="U2544" s="16">
        <f t="shared" si="238"/>
        <v>41509.426585648151</v>
      </c>
      <c r="V2544" s="17">
        <v>41509.426585648151</v>
      </c>
      <c r="W2544" s="18">
        <v>41509.426585648151</v>
      </c>
    </row>
    <row r="2545" spans="1:23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 s="9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t="s">
        <v>8219</v>
      </c>
      <c r="T2545" s="16">
        <f t="shared" si="239"/>
        <v>40545.125</v>
      </c>
      <c r="U2545" s="16">
        <f t="shared" si="238"/>
        <v>40514.107615740737</v>
      </c>
      <c r="V2545" s="17">
        <v>40514.107615740737</v>
      </c>
      <c r="W2545" s="18">
        <v>40514.107615740737</v>
      </c>
    </row>
    <row r="2546" spans="1:23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 s="9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t="s">
        <v>8219</v>
      </c>
      <c r="T2546" s="16">
        <f t="shared" si="239"/>
        <v>41098.520474537036</v>
      </c>
      <c r="U2546" s="16">
        <f t="shared" si="238"/>
        <v>41068.520474537036</v>
      </c>
      <c r="V2546" s="17">
        <v>41068.520474537036</v>
      </c>
      <c r="W2546" s="18">
        <v>41068.520474537036</v>
      </c>
    </row>
    <row r="2547" spans="1:23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 s="9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t="s">
        <v>8219</v>
      </c>
      <c r="T2547" s="16">
        <f t="shared" si="239"/>
        <v>42062.020833333328</v>
      </c>
      <c r="U2547" s="16">
        <f t="shared" si="238"/>
        <v>42027.13817129629</v>
      </c>
      <c r="V2547" s="17">
        <v>42027.13817129629</v>
      </c>
      <c r="W2547" s="18">
        <v>42027.13817129629</v>
      </c>
    </row>
    <row r="2548" spans="1:23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 s="9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t="s">
        <v>8219</v>
      </c>
      <c r="T2548" s="16">
        <f t="shared" si="239"/>
        <v>41552.208333333336</v>
      </c>
      <c r="U2548" s="16">
        <f t="shared" si="238"/>
        <v>41524.858553240738</v>
      </c>
      <c r="V2548" s="17">
        <v>41524.858553240738</v>
      </c>
      <c r="W2548" s="18">
        <v>41524.858553240738</v>
      </c>
    </row>
    <row r="2549" spans="1:23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 s="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t="s">
        <v>8219</v>
      </c>
      <c r="T2549" s="16">
        <f t="shared" si="239"/>
        <v>41003.731516203705</v>
      </c>
      <c r="U2549" s="16">
        <f t="shared" si="238"/>
        <v>40973.773182870369</v>
      </c>
      <c r="V2549" s="17">
        <v>40973.773182870369</v>
      </c>
      <c r="W2549" s="18">
        <v>40973.773182870369</v>
      </c>
    </row>
    <row r="2550" spans="1:23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 s="9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t="s">
        <v>8219</v>
      </c>
      <c r="T2550" s="16">
        <f t="shared" si="239"/>
        <v>42643.185416666667</v>
      </c>
      <c r="U2550" s="16">
        <f t="shared" si="238"/>
        <v>42618.625428240746</v>
      </c>
      <c r="V2550" s="17">
        <v>42618.625428240746</v>
      </c>
      <c r="W2550" s="18">
        <v>42618.625428240746</v>
      </c>
    </row>
    <row r="2551" spans="1:23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 s="9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t="s">
        <v>8219</v>
      </c>
      <c r="T2551" s="16">
        <f t="shared" si="239"/>
        <v>41425.708333333336</v>
      </c>
      <c r="U2551" s="16">
        <f t="shared" si="238"/>
        <v>41390.757754629631</v>
      </c>
      <c r="V2551" s="17">
        <v>41390.757754629631</v>
      </c>
      <c r="W2551" s="18">
        <v>41390.757754629631</v>
      </c>
    </row>
    <row r="2552" spans="1:23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 s="9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t="s">
        <v>8219</v>
      </c>
      <c r="T2552" s="16">
        <f t="shared" si="239"/>
        <v>42285.165972222225</v>
      </c>
      <c r="U2552" s="16">
        <f t="shared" si="238"/>
        <v>42228.634328703702</v>
      </c>
      <c r="V2552" s="17">
        <v>42228.634328703702</v>
      </c>
      <c r="W2552" s="18">
        <v>42228.634328703702</v>
      </c>
    </row>
    <row r="2553" spans="1:23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 s="9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t="s">
        <v>8219</v>
      </c>
      <c r="T2553" s="16">
        <f t="shared" si="239"/>
        <v>40989.866666666669</v>
      </c>
      <c r="U2553" s="16">
        <f t="shared" si="238"/>
        <v>40961.252141203702</v>
      </c>
      <c r="V2553" s="17">
        <v>40961.252141203702</v>
      </c>
      <c r="W2553" s="18">
        <v>40961.252141203702</v>
      </c>
    </row>
    <row r="2554" spans="1:23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 s="9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t="s">
        <v>8219</v>
      </c>
      <c r="T2554" s="16">
        <f t="shared" si="239"/>
        <v>42799.809965277775</v>
      </c>
      <c r="U2554" s="16">
        <f t="shared" si="238"/>
        <v>42769.809965277775</v>
      </c>
      <c r="V2554" s="17">
        <v>42769.809965277775</v>
      </c>
      <c r="W2554" s="18">
        <v>42769.809965277775</v>
      </c>
    </row>
    <row r="2555" spans="1:23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 s="9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t="s">
        <v>8219</v>
      </c>
      <c r="T2555" s="16">
        <f t="shared" si="239"/>
        <v>41173.199155092596</v>
      </c>
      <c r="U2555" s="16">
        <f t="shared" si="238"/>
        <v>41113.199155092596</v>
      </c>
      <c r="V2555" s="17">
        <v>41113.199155092596</v>
      </c>
      <c r="W2555" s="18">
        <v>41113.199155092596</v>
      </c>
    </row>
    <row r="2556" spans="1:23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 s="9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t="s">
        <v>8219</v>
      </c>
      <c r="T2556" s="16">
        <f t="shared" si="239"/>
        <v>42156.165972222225</v>
      </c>
      <c r="U2556" s="16">
        <f t="shared" si="238"/>
        <v>42125.078275462962</v>
      </c>
      <c r="V2556" s="17">
        <v>42125.078275462962</v>
      </c>
      <c r="W2556" s="18">
        <v>42125.078275462962</v>
      </c>
    </row>
    <row r="2557" spans="1:23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 s="9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t="s">
        <v>8219</v>
      </c>
      <c r="T2557" s="16">
        <f t="shared" si="239"/>
        <v>41057.655011574076</v>
      </c>
      <c r="U2557" s="16">
        <f t="shared" si="238"/>
        <v>41026.655011574076</v>
      </c>
      <c r="V2557" s="17">
        <v>41026.655011574076</v>
      </c>
      <c r="W2557" s="18">
        <v>41026.655011574076</v>
      </c>
    </row>
    <row r="2558" spans="1:23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 s="9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t="s">
        <v>8219</v>
      </c>
      <c r="T2558" s="16">
        <f t="shared" si="239"/>
        <v>41267.991400462961</v>
      </c>
      <c r="U2558" s="16">
        <f t="shared" si="238"/>
        <v>41222.991400462961</v>
      </c>
      <c r="V2558" s="17">
        <v>41222.991400462961</v>
      </c>
      <c r="W2558" s="18">
        <v>41222.991400462961</v>
      </c>
    </row>
    <row r="2559" spans="1:23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 s="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t="s">
        <v>8219</v>
      </c>
      <c r="T2559" s="16">
        <f t="shared" si="239"/>
        <v>41774.745208333334</v>
      </c>
      <c r="U2559" s="16">
        <f t="shared" si="238"/>
        <v>41744.745208333334</v>
      </c>
      <c r="V2559" s="17">
        <v>41744.745208333334</v>
      </c>
      <c r="W2559" s="18">
        <v>41744.745208333334</v>
      </c>
    </row>
    <row r="2560" spans="1:23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 s="9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t="s">
        <v>8219</v>
      </c>
      <c r="T2560" s="16">
        <f t="shared" si="239"/>
        <v>42125.582638888889</v>
      </c>
      <c r="U2560" s="16">
        <f t="shared" si="238"/>
        <v>42093.860023148154</v>
      </c>
      <c r="V2560" s="17">
        <v>42093.860023148154</v>
      </c>
      <c r="W2560" s="18">
        <v>42093.860023148154</v>
      </c>
    </row>
    <row r="2561" spans="1:23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 s="9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t="s">
        <v>8219</v>
      </c>
      <c r="T2561" s="16">
        <f t="shared" si="239"/>
        <v>40862.817361111112</v>
      </c>
      <c r="U2561" s="16">
        <f t="shared" si="238"/>
        <v>40829.873657407406</v>
      </c>
      <c r="V2561" s="17">
        <v>40829.873657407406</v>
      </c>
      <c r="W2561" s="18">
        <v>40829.873657407406</v>
      </c>
    </row>
    <row r="2562" spans="1:23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 s="9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t="s">
        <v>8219</v>
      </c>
      <c r="T2562" s="16">
        <f t="shared" si="239"/>
        <v>42069.951087962967</v>
      </c>
      <c r="U2562" s="16">
        <f t="shared" si="238"/>
        <v>42039.951087962967</v>
      </c>
      <c r="V2562" s="17">
        <v>42039.951087962967</v>
      </c>
      <c r="W2562" s="18">
        <v>42039.951087962967</v>
      </c>
    </row>
    <row r="2563" spans="1:23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</f>
        <v>0</v>
      </c>
      <c r="P2563" s="9">
        <f t="shared" ref="P2563:P2626" si="241">IF(ISERROR(E2563/L2563),0,(E2563/L2563))</f>
        <v>0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t="s">
        <v>8220</v>
      </c>
      <c r="T2563" s="16">
        <f t="shared" si="239"/>
        <v>42290.528807870374</v>
      </c>
      <c r="U2563" s="16">
        <f t="shared" ref="U2563:U2626" si="244">(((J2563/60)/60)/24)+DATE(1970,1,1)</f>
        <v>42260.528807870374</v>
      </c>
      <c r="V2563" s="17">
        <v>42260.528807870374</v>
      </c>
      <c r="W2563" s="18">
        <v>42260.528807870374</v>
      </c>
    </row>
    <row r="2564" spans="1:23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9">
        <f t="shared" si="241"/>
        <v>25</v>
      </c>
      <c r="Q2564" t="str">
        <f t="shared" si="242"/>
        <v>food</v>
      </c>
      <c r="R2564" t="str">
        <f t="shared" si="243"/>
        <v>food trucks</v>
      </c>
      <c r="S2564" t="s">
        <v>8220</v>
      </c>
      <c r="T2564" s="16">
        <f t="shared" ref="T2564:T2627" si="245">(((I2564/60)/60)/24)+DATE(1970,1,1)</f>
        <v>42654.524756944447</v>
      </c>
      <c r="U2564" s="16">
        <f t="shared" si="244"/>
        <v>42594.524756944447</v>
      </c>
      <c r="V2564" s="17">
        <v>42594.524756944447</v>
      </c>
      <c r="W2564" s="18">
        <v>42594.524756944447</v>
      </c>
    </row>
    <row r="2565" spans="1:23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9">
        <f t="shared" si="241"/>
        <v>0</v>
      </c>
      <c r="Q2565" t="str">
        <f t="shared" si="242"/>
        <v>food</v>
      </c>
      <c r="R2565" t="str">
        <f t="shared" si="243"/>
        <v>food trucks</v>
      </c>
      <c r="S2565" t="s">
        <v>8220</v>
      </c>
      <c r="T2565" s="16">
        <f t="shared" si="245"/>
        <v>42215.139479166668</v>
      </c>
      <c r="U2565" s="16">
        <f t="shared" si="244"/>
        <v>42155.139479166668</v>
      </c>
      <c r="V2565" s="17">
        <v>42155.139479166668</v>
      </c>
      <c r="W2565" s="18">
        <v>42155.139479166668</v>
      </c>
    </row>
    <row r="2566" spans="1:23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9">
        <f t="shared" si="241"/>
        <v>0</v>
      </c>
      <c r="Q2566" t="str">
        <f t="shared" si="242"/>
        <v>food</v>
      </c>
      <c r="R2566" t="str">
        <f t="shared" si="243"/>
        <v>food trucks</v>
      </c>
      <c r="S2566" t="s">
        <v>8220</v>
      </c>
      <c r="T2566" s="16">
        <f t="shared" si="245"/>
        <v>41852.040497685186</v>
      </c>
      <c r="U2566" s="16">
        <f t="shared" si="244"/>
        <v>41822.040497685186</v>
      </c>
      <c r="V2566" s="17">
        <v>41822.040497685186</v>
      </c>
      <c r="W2566" s="18">
        <v>41822.040497685186</v>
      </c>
    </row>
    <row r="2567" spans="1:23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9">
        <f t="shared" si="241"/>
        <v>100</v>
      </c>
      <c r="Q2567" t="str">
        <f t="shared" si="242"/>
        <v>food</v>
      </c>
      <c r="R2567" t="str">
        <f t="shared" si="243"/>
        <v>food trucks</v>
      </c>
      <c r="S2567" t="s">
        <v>8220</v>
      </c>
      <c r="T2567" s="16">
        <f t="shared" si="245"/>
        <v>42499.868055555555</v>
      </c>
      <c r="U2567" s="16">
        <f t="shared" si="244"/>
        <v>42440.650335648148</v>
      </c>
      <c r="V2567" s="17">
        <v>42440.650335648148</v>
      </c>
      <c r="W2567" s="18">
        <v>42440.650335648148</v>
      </c>
    </row>
    <row r="2568" spans="1:23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9">
        <f t="shared" si="241"/>
        <v>0</v>
      </c>
      <c r="Q2568" t="str">
        <f t="shared" si="242"/>
        <v>food</v>
      </c>
      <c r="R2568" t="str">
        <f t="shared" si="243"/>
        <v>food trucks</v>
      </c>
      <c r="S2568" t="s">
        <v>8220</v>
      </c>
      <c r="T2568" s="16">
        <f t="shared" si="245"/>
        <v>41872.980879629627</v>
      </c>
      <c r="U2568" s="16">
        <f t="shared" si="244"/>
        <v>41842.980879629627</v>
      </c>
      <c r="V2568" s="17">
        <v>41842.980879629627</v>
      </c>
      <c r="W2568" s="18">
        <v>41842.980879629627</v>
      </c>
    </row>
    <row r="2569" spans="1:23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9">
        <f t="shared" si="241"/>
        <v>60</v>
      </c>
      <c r="Q2569" t="str">
        <f t="shared" si="242"/>
        <v>food</v>
      </c>
      <c r="R2569" t="str">
        <f t="shared" si="243"/>
        <v>food trucks</v>
      </c>
      <c r="S2569" t="s">
        <v>8220</v>
      </c>
      <c r="T2569" s="16">
        <f t="shared" si="245"/>
        <v>42117.878912037035</v>
      </c>
      <c r="U2569" s="16">
        <f t="shared" si="244"/>
        <v>42087.878912037035</v>
      </c>
      <c r="V2569" s="17">
        <v>42087.878912037035</v>
      </c>
      <c r="W2569" s="18">
        <v>42087.878912037035</v>
      </c>
    </row>
    <row r="2570" spans="1:23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9">
        <f t="shared" si="241"/>
        <v>50</v>
      </c>
      <c r="Q2570" t="str">
        <f t="shared" si="242"/>
        <v>food</v>
      </c>
      <c r="R2570" t="str">
        <f t="shared" si="243"/>
        <v>food trucks</v>
      </c>
      <c r="S2570" t="s">
        <v>8220</v>
      </c>
      <c r="T2570" s="16">
        <f t="shared" si="245"/>
        <v>42614.666597222225</v>
      </c>
      <c r="U2570" s="16">
        <f t="shared" si="244"/>
        <v>42584.666597222225</v>
      </c>
      <c r="V2570" s="17">
        <v>42584.666597222225</v>
      </c>
      <c r="W2570" s="18">
        <v>42584.666597222225</v>
      </c>
    </row>
    <row r="2571" spans="1:23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9">
        <f t="shared" si="241"/>
        <v>72.5</v>
      </c>
      <c r="Q2571" t="str">
        <f t="shared" si="242"/>
        <v>food</v>
      </c>
      <c r="R2571" t="str">
        <f t="shared" si="243"/>
        <v>food trucks</v>
      </c>
      <c r="S2571" t="s">
        <v>8220</v>
      </c>
      <c r="T2571" s="16">
        <f t="shared" si="245"/>
        <v>42264.105462962965</v>
      </c>
      <c r="U2571" s="16">
        <f t="shared" si="244"/>
        <v>42234.105462962965</v>
      </c>
      <c r="V2571" s="17">
        <v>42234.105462962965</v>
      </c>
      <c r="W2571" s="18">
        <v>42234.105462962965</v>
      </c>
    </row>
    <row r="2572" spans="1:23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9">
        <f t="shared" si="241"/>
        <v>29.5</v>
      </c>
      <c r="Q2572" t="str">
        <f t="shared" si="242"/>
        <v>food</v>
      </c>
      <c r="R2572" t="str">
        <f t="shared" si="243"/>
        <v>food trucks</v>
      </c>
      <c r="S2572" t="s">
        <v>8220</v>
      </c>
      <c r="T2572" s="16">
        <f t="shared" si="245"/>
        <v>42774.903182870374</v>
      </c>
      <c r="U2572" s="16">
        <f t="shared" si="244"/>
        <v>42744.903182870374</v>
      </c>
      <c r="V2572" s="17">
        <v>42744.903182870374</v>
      </c>
      <c r="W2572" s="18">
        <v>42744.903182870374</v>
      </c>
    </row>
    <row r="2573" spans="1:23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9">
        <f t="shared" si="241"/>
        <v>62.5</v>
      </c>
      <c r="Q2573" t="str">
        <f t="shared" si="242"/>
        <v>food</v>
      </c>
      <c r="R2573" t="str">
        <f t="shared" si="243"/>
        <v>food trucks</v>
      </c>
      <c r="S2573" t="s">
        <v>8220</v>
      </c>
      <c r="T2573" s="16">
        <f t="shared" si="245"/>
        <v>42509.341678240744</v>
      </c>
      <c r="U2573" s="16">
        <f t="shared" si="244"/>
        <v>42449.341678240744</v>
      </c>
      <c r="V2573" s="17">
        <v>42449.341678240744</v>
      </c>
      <c r="W2573" s="18">
        <v>42449.341678240744</v>
      </c>
    </row>
    <row r="2574" spans="1:23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9">
        <f t="shared" si="241"/>
        <v>0</v>
      </c>
      <c r="Q2574" t="str">
        <f t="shared" si="242"/>
        <v>food</v>
      </c>
      <c r="R2574" t="str">
        <f t="shared" si="243"/>
        <v>food trucks</v>
      </c>
      <c r="S2574" t="s">
        <v>8220</v>
      </c>
      <c r="T2574" s="16">
        <f t="shared" si="245"/>
        <v>42107.119409722218</v>
      </c>
      <c r="U2574" s="16">
        <f t="shared" si="244"/>
        <v>42077.119409722218</v>
      </c>
      <c r="V2574" s="17">
        <v>42077.119409722218</v>
      </c>
      <c r="W2574" s="18">
        <v>42077.119409722218</v>
      </c>
    </row>
    <row r="2575" spans="1:23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9">
        <f t="shared" si="241"/>
        <v>0</v>
      </c>
      <c r="Q2575" t="str">
        <f t="shared" si="242"/>
        <v>food</v>
      </c>
      <c r="R2575" t="str">
        <f t="shared" si="243"/>
        <v>food trucks</v>
      </c>
      <c r="S2575" t="s">
        <v>8220</v>
      </c>
      <c r="T2575" s="16">
        <f t="shared" si="245"/>
        <v>41874.592002314814</v>
      </c>
      <c r="U2575" s="16">
        <f t="shared" si="244"/>
        <v>41829.592002314814</v>
      </c>
      <c r="V2575" s="17">
        <v>41829.592002314814</v>
      </c>
      <c r="W2575" s="18">
        <v>41829.592002314814</v>
      </c>
    </row>
    <row r="2576" spans="1:23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9">
        <f t="shared" si="241"/>
        <v>0</v>
      </c>
      <c r="Q2576" t="str">
        <f t="shared" si="242"/>
        <v>food</v>
      </c>
      <c r="R2576" t="str">
        <f t="shared" si="243"/>
        <v>food trucks</v>
      </c>
      <c r="S2576" t="s">
        <v>8220</v>
      </c>
      <c r="T2576" s="16">
        <f t="shared" si="245"/>
        <v>42508.825752314813</v>
      </c>
      <c r="U2576" s="16">
        <f t="shared" si="244"/>
        <v>42487.825752314813</v>
      </c>
      <c r="V2576" s="17">
        <v>42487.825752314813</v>
      </c>
      <c r="W2576" s="18">
        <v>42487.825752314813</v>
      </c>
    </row>
    <row r="2577" spans="1:23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9">
        <f t="shared" si="241"/>
        <v>0</v>
      </c>
      <c r="Q2577" t="str">
        <f t="shared" si="242"/>
        <v>food</v>
      </c>
      <c r="R2577" t="str">
        <f t="shared" si="243"/>
        <v>food trucks</v>
      </c>
      <c r="S2577" t="s">
        <v>8220</v>
      </c>
      <c r="T2577" s="16">
        <f t="shared" si="245"/>
        <v>42016.108726851846</v>
      </c>
      <c r="U2577" s="16">
        <f t="shared" si="244"/>
        <v>41986.108726851846</v>
      </c>
      <c r="V2577" s="17">
        <v>41986.108726851846</v>
      </c>
      <c r="W2577" s="18">
        <v>41986.108726851846</v>
      </c>
    </row>
    <row r="2578" spans="1:23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9">
        <f t="shared" si="241"/>
        <v>0</v>
      </c>
      <c r="Q2578" t="str">
        <f t="shared" si="242"/>
        <v>food</v>
      </c>
      <c r="R2578" t="str">
        <f t="shared" si="243"/>
        <v>food trucks</v>
      </c>
      <c r="S2578" t="s">
        <v>8220</v>
      </c>
      <c r="T2578" s="16">
        <f t="shared" si="245"/>
        <v>42104.968136574069</v>
      </c>
      <c r="U2578" s="16">
        <f t="shared" si="244"/>
        <v>42060.00980324074</v>
      </c>
      <c r="V2578" s="17">
        <v>42060.00980324074</v>
      </c>
      <c r="W2578" s="18">
        <v>42060.00980324074</v>
      </c>
    </row>
    <row r="2579" spans="1:23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9">
        <f t="shared" si="241"/>
        <v>0</v>
      </c>
      <c r="Q2579" t="str">
        <f t="shared" si="242"/>
        <v>food</v>
      </c>
      <c r="R2579" t="str">
        <f t="shared" si="243"/>
        <v>food trucks</v>
      </c>
      <c r="S2579" t="s">
        <v>8220</v>
      </c>
      <c r="T2579" s="16">
        <f t="shared" si="245"/>
        <v>41855.820567129631</v>
      </c>
      <c r="U2579" s="16">
        <f t="shared" si="244"/>
        <v>41830.820567129631</v>
      </c>
      <c r="V2579" s="17">
        <v>41830.820567129631</v>
      </c>
      <c r="W2579" s="18">
        <v>41830.820567129631</v>
      </c>
    </row>
    <row r="2580" spans="1:23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9">
        <f t="shared" si="241"/>
        <v>0</v>
      </c>
      <c r="Q2580" t="str">
        <f t="shared" si="242"/>
        <v>food</v>
      </c>
      <c r="R2580" t="str">
        <f t="shared" si="243"/>
        <v>food trucks</v>
      </c>
      <c r="S2580" t="s">
        <v>8220</v>
      </c>
      <c r="T2580" s="16">
        <f t="shared" si="245"/>
        <v>42286.708333333328</v>
      </c>
      <c r="U2580" s="16">
        <f t="shared" si="244"/>
        <v>42238.022905092599</v>
      </c>
      <c r="V2580" s="17">
        <v>42238.022905092599</v>
      </c>
      <c r="W2580" s="18">
        <v>42238.022905092599</v>
      </c>
    </row>
    <row r="2581" spans="1:23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 s="9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t="s">
        <v>8220</v>
      </c>
      <c r="T2581" s="16">
        <f t="shared" si="245"/>
        <v>41897.829895833333</v>
      </c>
      <c r="U2581" s="16">
        <f t="shared" si="244"/>
        <v>41837.829895833333</v>
      </c>
      <c r="V2581" s="17">
        <v>41837.829895833333</v>
      </c>
      <c r="W2581" s="18">
        <v>41837.829895833333</v>
      </c>
    </row>
    <row r="2582" spans="1:23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 s="9">
        <f t="shared" si="241"/>
        <v>25.5</v>
      </c>
      <c r="Q2582" t="str">
        <f t="shared" si="242"/>
        <v>food</v>
      </c>
      <c r="R2582" t="str">
        <f t="shared" si="243"/>
        <v>food trucks</v>
      </c>
      <c r="S2582" t="s">
        <v>8220</v>
      </c>
      <c r="T2582" s="16">
        <f t="shared" si="245"/>
        <v>42140.125</v>
      </c>
      <c r="U2582" s="16">
        <f t="shared" si="244"/>
        <v>42110.326423611114</v>
      </c>
      <c r="V2582" s="17">
        <v>42110.326423611114</v>
      </c>
      <c r="W2582" s="18">
        <v>42110.326423611114</v>
      </c>
    </row>
    <row r="2583" spans="1:23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 s="9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t="s">
        <v>8221</v>
      </c>
      <c r="T2583" s="16">
        <f t="shared" si="245"/>
        <v>42324.670115740737</v>
      </c>
      <c r="U2583" s="16">
        <f t="shared" si="244"/>
        <v>42294.628449074073</v>
      </c>
      <c r="V2583" s="17">
        <v>42294.628449074073</v>
      </c>
      <c r="W2583" s="18">
        <v>42294.628449074073</v>
      </c>
    </row>
    <row r="2584" spans="1:23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 s="9">
        <f t="shared" si="241"/>
        <v>1</v>
      </c>
      <c r="Q2584" t="str">
        <f t="shared" si="242"/>
        <v>food</v>
      </c>
      <c r="R2584" t="str">
        <f t="shared" si="243"/>
        <v>food trucks</v>
      </c>
      <c r="S2584" t="s">
        <v>8221</v>
      </c>
      <c r="T2584" s="16">
        <f t="shared" si="245"/>
        <v>42672.988819444443</v>
      </c>
      <c r="U2584" s="16">
        <f t="shared" si="244"/>
        <v>42642.988819444443</v>
      </c>
      <c r="V2584" s="17">
        <v>42642.988819444443</v>
      </c>
      <c r="W2584" s="18">
        <v>42642.988819444443</v>
      </c>
    </row>
    <row r="2585" spans="1:23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 s="9">
        <f t="shared" si="241"/>
        <v>1</v>
      </c>
      <c r="Q2585" t="str">
        <f t="shared" si="242"/>
        <v>food</v>
      </c>
      <c r="R2585" t="str">
        <f t="shared" si="243"/>
        <v>food trucks</v>
      </c>
      <c r="S2585" t="s">
        <v>8221</v>
      </c>
      <c r="T2585" s="16">
        <f t="shared" si="245"/>
        <v>42079.727777777778</v>
      </c>
      <c r="U2585" s="16">
        <f t="shared" si="244"/>
        <v>42019.76944444445</v>
      </c>
      <c r="V2585" s="17">
        <v>42019.76944444445</v>
      </c>
      <c r="W2585" s="18">
        <v>42019.76944444445</v>
      </c>
    </row>
    <row r="2586" spans="1:23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9">
        <f t="shared" si="241"/>
        <v>0</v>
      </c>
      <c r="Q2586" t="str">
        <f t="shared" si="242"/>
        <v>food</v>
      </c>
      <c r="R2586" t="str">
        <f t="shared" si="243"/>
        <v>food trucks</v>
      </c>
      <c r="S2586" t="s">
        <v>8221</v>
      </c>
      <c r="T2586" s="16">
        <f t="shared" si="245"/>
        <v>42170.173252314817</v>
      </c>
      <c r="U2586" s="16">
        <f t="shared" si="244"/>
        <v>42140.173252314817</v>
      </c>
      <c r="V2586" s="17">
        <v>42140.173252314817</v>
      </c>
      <c r="W2586" s="18">
        <v>42140.173252314817</v>
      </c>
    </row>
    <row r="2587" spans="1:23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 s="9">
        <f t="shared" si="241"/>
        <v>50</v>
      </c>
      <c r="Q2587" t="str">
        <f t="shared" si="242"/>
        <v>food</v>
      </c>
      <c r="R2587" t="str">
        <f t="shared" si="243"/>
        <v>food trucks</v>
      </c>
      <c r="S2587" t="s">
        <v>8221</v>
      </c>
      <c r="T2587" s="16">
        <f t="shared" si="245"/>
        <v>41825.963333333333</v>
      </c>
      <c r="U2587" s="16">
        <f t="shared" si="244"/>
        <v>41795.963333333333</v>
      </c>
      <c r="V2587" s="17">
        <v>41795.963333333333</v>
      </c>
      <c r="W2587" s="18">
        <v>41795.963333333333</v>
      </c>
    </row>
    <row r="2588" spans="1:23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 s="9">
        <f t="shared" si="241"/>
        <v>5</v>
      </c>
      <c r="Q2588" t="str">
        <f t="shared" si="242"/>
        <v>food</v>
      </c>
      <c r="R2588" t="str">
        <f t="shared" si="243"/>
        <v>food trucks</v>
      </c>
      <c r="S2588" t="s">
        <v>8221</v>
      </c>
      <c r="T2588" s="16">
        <f t="shared" si="245"/>
        <v>42363.330277777779</v>
      </c>
      <c r="U2588" s="16">
        <f t="shared" si="244"/>
        <v>42333.330277777779</v>
      </c>
      <c r="V2588" s="17">
        <v>42333.330277777779</v>
      </c>
      <c r="W2588" s="18">
        <v>42333.330277777779</v>
      </c>
    </row>
    <row r="2589" spans="1:23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 s="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t="s">
        <v>8221</v>
      </c>
      <c r="T2589" s="16">
        <f t="shared" si="245"/>
        <v>42368.675381944442</v>
      </c>
      <c r="U2589" s="16">
        <f t="shared" si="244"/>
        <v>42338.675381944442</v>
      </c>
      <c r="V2589" s="17">
        <v>42338.675381944442</v>
      </c>
      <c r="W2589" s="18">
        <v>42338.675381944442</v>
      </c>
    </row>
    <row r="2590" spans="1:23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 s="9">
        <f t="shared" si="241"/>
        <v>29.125</v>
      </c>
      <c r="Q2590" t="str">
        <f t="shared" si="242"/>
        <v>food</v>
      </c>
      <c r="R2590" t="str">
        <f t="shared" si="243"/>
        <v>food trucks</v>
      </c>
      <c r="S2590" t="s">
        <v>8221</v>
      </c>
      <c r="T2590" s="16">
        <f t="shared" si="245"/>
        <v>42094.551388888889</v>
      </c>
      <c r="U2590" s="16">
        <f t="shared" si="244"/>
        <v>42042.676226851851</v>
      </c>
      <c r="V2590" s="17">
        <v>42042.676226851851</v>
      </c>
      <c r="W2590" s="18">
        <v>42042.676226851851</v>
      </c>
    </row>
    <row r="2591" spans="1:23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 s="9">
        <f t="shared" si="241"/>
        <v>5</v>
      </c>
      <c r="Q2591" t="str">
        <f t="shared" si="242"/>
        <v>food</v>
      </c>
      <c r="R2591" t="str">
        <f t="shared" si="243"/>
        <v>food trucks</v>
      </c>
      <c r="S2591" t="s">
        <v>8221</v>
      </c>
      <c r="T2591" s="16">
        <f t="shared" si="245"/>
        <v>42452.494525462964</v>
      </c>
      <c r="U2591" s="16">
        <f t="shared" si="244"/>
        <v>42422.536192129628</v>
      </c>
      <c r="V2591" s="17">
        <v>42422.536192129628</v>
      </c>
      <c r="W2591" s="18">
        <v>42422.536192129628</v>
      </c>
    </row>
    <row r="2592" spans="1:23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9">
        <f t="shared" si="241"/>
        <v>0</v>
      </c>
      <c r="Q2592" t="str">
        <f t="shared" si="242"/>
        <v>food</v>
      </c>
      <c r="R2592" t="str">
        <f t="shared" si="243"/>
        <v>food trucks</v>
      </c>
      <c r="S2592" t="s">
        <v>8221</v>
      </c>
      <c r="T2592" s="16">
        <f t="shared" si="245"/>
        <v>42395.589085648149</v>
      </c>
      <c r="U2592" s="16">
        <f t="shared" si="244"/>
        <v>42388.589085648149</v>
      </c>
      <c r="V2592" s="17">
        <v>42388.589085648149</v>
      </c>
      <c r="W2592" s="18">
        <v>42388.589085648149</v>
      </c>
    </row>
    <row r="2593" spans="1:23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 s="9">
        <f t="shared" si="241"/>
        <v>13</v>
      </c>
      <c r="Q2593" t="str">
        <f t="shared" si="242"/>
        <v>food</v>
      </c>
      <c r="R2593" t="str">
        <f t="shared" si="243"/>
        <v>food trucks</v>
      </c>
      <c r="S2593" t="s">
        <v>8221</v>
      </c>
      <c r="T2593" s="16">
        <f t="shared" si="245"/>
        <v>42442.864861111113</v>
      </c>
      <c r="U2593" s="16">
        <f t="shared" si="244"/>
        <v>42382.906527777777</v>
      </c>
      <c r="V2593" s="17">
        <v>42382.906527777777</v>
      </c>
      <c r="W2593" s="18">
        <v>42382.906527777777</v>
      </c>
    </row>
    <row r="2594" spans="1:23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 s="9">
        <f t="shared" si="241"/>
        <v>50</v>
      </c>
      <c r="Q2594" t="str">
        <f t="shared" si="242"/>
        <v>food</v>
      </c>
      <c r="R2594" t="str">
        <f t="shared" si="243"/>
        <v>food trucks</v>
      </c>
      <c r="S2594" t="s">
        <v>8221</v>
      </c>
      <c r="T2594" s="16">
        <f t="shared" si="245"/>
        <v>41917.801168981481</v>
      </c>
      <c r="U2594" s="16">
        <f t="shared" si="244"/>
        <v>41887.801168981481</v>
      </c>
      <c r="V2594" s="17">
        <v>41887.801168981481</v>
      </c>
      <c r="W2594" s="18">
        <v>41887.801168981481</v>
      </c>
    </row>
    <row r="2595" spans="1:23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9">
        <f t="shared" si="241"/>
        <v>0</v>
      </c>
      <c r="Q2595" t="str">
        <f t="shared" si="242"/>
        <v>food</v>
      </c>
      <c r="R2595" t="str">
        <f t="shared" si="243"/>
        <v>food trucks</v>
      </c>
      <c r="S2595" t="s">
        <v>8221</v>
      </c>
      <c r="T2595" s="16">
        <f t="shared" si="245"/>
        <v>42119.84520833334</v>
      </c>
      <c r="U2595" s="16">
        <f t="shared" si="244"/>
        <v>42089.84520833334</v>
      </c>
      <c r="V2595" s="17">
        <v>42089.84520833334</v>
      </c>
      <c r="W2595" s="18">
        <v>42089.84520833334</v>
      </c>
    </row>
    <row r="2596" spans="1:23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 s="9">
        <f t="shared" si="241"/>
        <v>1</v>
      </c>
      <c r="Q2596" t="str">
        <f t="shared" si="242"/>
        <v>food</v>
      </c>
      <c r="R2596" t="str">
        <f t="shared" si="243"/>
        <v>food trucks</v>
      </c>
      <c r="S2596" t="s">
        <v>8221</v>
      </c>
      <c r="T2596" s="16">
        <f t="shared" si="245"/>
        <v>41858.967916666668</v>
      </c>
      <c r="U2596" s="16">
        <f t="shared" si="244"/>
        <v>41828.967916666668</v>
      </c>
      <c r="V2596" s="17">
        <v>41828.967916666668</v>
      </c>
      <c r="W2596" s="18">
        <v>41828.967916666668</v>
      </c>
    </row>
    <row r="2597" spans="1:23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 s="9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t="s">
        <v>8221</v>
      </c>
      <c r="T2597" s="16">
        <f t="shared" si="245"/>
        <v>42790.244212962964</v>
      </c>
      <c r="U2597" s="16">
        <f t="shared" si="244"/>
        <v>42760.244212962964</v>
      </c>
      <c r="V2597" s="17">
        <v>42760.244212962964</v>
      </c>
      <c r="W2597" s="18">
        <v>42760.244212962964</v>
      </c>
    </row>
    <row r="2598" spans="1:23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 s="9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t="s">
        <v>8221</v>
      </c>
      <c r="T2598" s="16">
        <f t="shared" si="245"/>
        <v>41858.664456018516</v>
      </c>
      <c r="U2598" s="16">
        <f t="shared" si="244"/>
        <v>41828.664456018516</v>
      </c>
      <c r="V2598" s="17">
        <v>41828.664456018516</v>
      </c>
      <c r="W2598" s="18">
        <v>41828.664456018516</v>
      </c>
    </row>
    <row r="2599" spans="1:23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 s="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t="s">
        <v>8221</v>
      </c>
      <c r="T2599" s="16">
        <f t="shared" si="245"/>
        <v>42540.341631944444</v>
      </c>
      <c r="U2599" s="16">
        <f t="shared" si="244"/>
        <v>42510.341631944444</v>
      </c>
      <c r="V2599" s="17">
        <v>42510.341631944444</v>
      </c>
      <c r="W2599" s="18">
        <v>42510.341631944444</v>
      </c>
    </row>
    <row r="2600" spans="1:23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9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t="s">
        <v>8221</v>
      </c>
      <c r="T2600" s="16">
        <f t="shared" si="245"/>
        <v>42270.840289351851</v>
      </c>
      <c r="U2600" s="16">
        <f t="shared" si="244"/>
        <v>42240.840289351851</v>
      </c>
      <c r="V2600" s="17">
        <v>42240.840289351851</v>
      </c>
      <c r="W2600" s="18">
        <v>42240.840289351851</v>
      </c>
    </row>
    <row r="2601" spans="1:23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 s="9">
        <f t="shared" si="241"/>
        <v>18</v>
      </c>
      <c r="Q2601" t="str">
        <f t="shared" si="242"/>
        <v>food</v>
      </c>
      <c r="R2601" t="str">
        <f t="shared" si="243"/>
        <v>food trucks</v>
      </c>
      <c r="S2601" t="s">
        <v>8221</v>
      </c>
      <c r="T2601" s="16">
        <f t="shared" si="245"/>
        <v>41854.754016203704</v>
      </c>
      <c r="U2601" s="16">
        <f t="shared" si="244"/>
        <v>41809.754016203704</v>
      </c>
      <c r="V2601" s="17">
        <v>41809.754016203704</v>
      </c>
      <c r="W2601" s="18">
        <v>41809.754016203704</v>
      </c>
    </row>
    <row r="2602" spans="1:23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 s="9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t="s">
        <v>8221</v>
      </c>
      <c r="T2602" s="16">
        <f t="shared" si="245"/>
        <v>42454.858796296292</v>
      </c>
      <c r="U2602" s="16">
        <f t="shared" si="244"/>
        <v>42394.900462962964</v>
      </c>
      <c r="V2602" s="17">
        <v>42394.900462962964</v>
      </c>
      <c r="W2602" s="18">
        <v>42394.900462962964</v>
      </c>
    </row>
    <row r="2603" spans="1:23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 s="9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t="s">
        <v>8219</v>
      </c>
      <c r="T2603" s="16">
        <f t="shared" si="245"/>
        <v>41165.165972222225</v>
      </c>
      <c r="U2603" s="16">
        <f t="shared" si="244"/>
        <v>41150.902187499996</v>
      </c>
      <c r="V2603" s="17">
        <v>41150.902187499996</v>
      </c>
      <c r="W2603" s="18">
        <v>41150.902187499996</v>
      </c>
    </row>
    <row r="2604" spans="1:23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 s="9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t="s">
        <v>8219</v>
      </c>
      <c r="T2604" s="16">
        <f t="shared" si="245"/>
        <v>41955.888888888891</v>
      </c>
      <c r="U2604" s="16">
        <f t="shared" si="244"/>
        <v>41915.747314814813</v>
      </c>
      <c r="V2604" s="17">
        <v>41915.747314814813</v>
      </c>
      <c r="W2604" s="18">
        <v>41915.747314814813</v>
      </c>
    </row>
    <row r="2605" spans="1:23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 s="9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t="s">
        <v>8219</v>
      </c>
      <c r="T2605" s="16">
        <f t="shared" si="245"/>
        <v>41631.912662037037</v>
      </c>
      <c r="U2605" s="16">
        <f t="shared" si="244"/>
        <v>41617.912662037037</v>
      </c>
      <c r="V2605" s="17">
        <v>41617.912662037037</v>
      </c>
      <c r="W2605" s="18">
        <v>41617.912662037037</v>
      </c>
    </row>
    <row r="2606" spans="1:23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 s="9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t="s">
        <v>8219</v>
      </c>
      <c r="T2606" s="16">
        <f t="shared" si="245"/>
        <v>41028.051192129627</v>
      </c>
      <c r="U2606" s="16">
        <f t="shared" si="244"/>
        <v>40998.051192129627</v>
      </c>
      <c r="V2606" s="17">
        <v>40998.051192129627</v>
      </c>
      <c r="W2606" s="18">
        <v>40998.051192129627</v>
      </c>
    </row>
    <row r="2607" spans="1:23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 s="9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t="s">
        <v>8219</v>
      </c>
      <c r="T2607" s="16">
        <f t="shared" si="245"/>
        <v>42538.541550925926</v>
      </c>
      <c r="U2607" s="16">
        <f t="shared" si="244"/>
        <v>42508.541550925926</v>
      </c>
      <c r="V2607" s="17">
        <v>42508.541550925926</v>
      </c>
      <c r="W2607" s="18">
        <v>42508.541550925926</v>
      </c>
    </row>
    <row r="2608" spans="1:23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 s="9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t="s">
        <v>8219</v>
      </c>
      <c r="T2608" s="16">
        <f t="shared" si="245"/>
        <v>41758.712754629632</v>
      </c>
      <c r="U2608" s="16">
        <f t="shared" si="244"/>
        <v>41726.712754629632</v>
      </c>
      <c r="V2608" s="17">
        <v>41726.712754629632</v>
      </c>
      <c r="W2608" s="18">
        <v>41726.712754629632</v>
      </c>
    </row>
    <row r="2609" spans="1:23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 s="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t="s">
        <v>8219</v>
      </c>
      <c r="T2609" s="16">
        <f t="shared" si="245"/>
        <v>42228.083333333328</v>
      </c>
      <c r="U2609" s="16">
        <f t="shared" si="244"/>
        <v>42184.874675925923</v>
      </c>
      <c r="V2609" s="17">
        <v>42184.874675925923</v>
      </c>
      <c r="W2609" s="18">
        <v>42184.874675925923</v>
      </c>
    </row>
    <row r="2610" spans="1:23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 s="9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t="s">
        <v>8219</v>
      </c>
      <c r="T2610" s="16">
        <f t="shared" si="245"/>
        <v>42809</v>
      </c>
      <c r="U2610" s="16">
        <f t="shared" si="244"/>
        <v>42767.801712962959</v>
      </c>
      <c r="V2610" s="17">
        <v>42767.801712962959</v>
      </c>
      <c r="W2610" s="18">
        <v>42767.801712962959</v>
      </c>
    </row>
    <row r="2611" spans="1:23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 s="9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t="s">
        <v>8219</v>
      </c>
      <c r="T2611" s="16">
        <f t="shared" si="245"/>
        <v>41105.237858796296</v>
      </c>
      <c r="U2611" s="16">
        <f t="shared" si="244"/>
        <v>41075.237858796296</v>
      </c>
      <c r="V2611" s="17">
        <v>41075.237858796296</v>
      </c>
      <c r="W2611" s="18">
        <v>41075.237858796296</v>
      </c>
    </row>
    <row r="2612" spans="1:23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 s="9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t="s">
        <v>8219</v>
      </c>
      <c r="T2612" s="16">
        <f t="shared" si="245"/>
        <v>42604.290972222225</v>
      </c>
      <c r="U2612" s="16">
        <f t="shared" si="244"/>
        <v>42564.881076388891</v>
      </c>
      <c r="V2612" s="17">
        <v>42564.881076388891</v>
      </c>
      <c r="W2612" s="18">
        <v>42564.881076388891</v>
      </c>
    </row>
    <row r="2613" spans="1:23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 s="9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t="s">
        <v>8219</v>
      </c>
      <c r="T2613" s="16">
        <f t="shared" si="245"/>
        <v>42737.957638888889</v>
      </c>
      <c r="U2613" s="16">
        <f t="shared" si="244"/>
        <v>42704.335810185185</v>
      </c>
      <c r="V2613" s="17">
        <v>42704.335810185185</v>
      </c>
      <c r="W2613" s="18">
        <v>42704.335810185185</v>
      </c>
    </row>
    <row r="2614" spans="1:23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 s="9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t="s">
        <v>8219</v>
      </c>
      <c r="T2614" s="16">
        <f t="shared" si="245"/>
        <v>42013.143171296295</v>
      </c>
      <c r="U2614" s="16">
        <f t="shared" si="244"/>
        <v>41982.143171296295</v>
      </c>
      <c r="V2614" s="17">
        <v>41982.143171296295</v>
      </c>
      <c r="W2614" s="18">
        <v>41982.143171296295</v>
      </c>
    </row>
    <row r="2615" spans="1:23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 s="9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t="s">
        <v>8219</v>
      </c>
      <c r="T2615" s="16">
        <f t="shared" si="245"/>
        <v>41173.81821759259</v>
      </c>
      <c r="U2615" s="16">
        <f t="shared" si="244"/>
        <v>41143.81821759259</v>
      </c>
      <c r="V2615" s="17">
        <v>41143.81821759259</v>
      </c>
      <c r="W2615" s="18">
        <v>41143.81821759259</v>
      </c>
    </row>
    <row r="2616" spans="1:23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9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t="s">
        <v>8219</v>
      </c>
      <c r="T2616" s="16">
        <f t="shared" si="245"/>
        <v>41759.208333333336</v>
      </c>
      <c r="U2616" s="16">
        <f t="shared" si="244"/>
        <v>41730.708472222221</v>
      </c>
      <c r="V2616" s="17">
        <v>41730.708472222221</v>
      </c>
      <c r="W2616" s="18">
        <v>41730.708472222221</v>
      </c>
    </row>
    <row r="2617" spans="1:23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 s="9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t="s">
        <v>8219</v>
      </c>
      <c r="T2617" s="16">
        <f t="shared" si="245"/>
        <v>42490.5</v>
      </c>
      <c r="U2617" s="16">
        <f t="shared" si="244"/>
        <v>42453.49726851852</v>
      </c>
      <c r="V2617" s="17">
        <v>42453.49726851852</v>
      </c>
      <c r="W2617" s="18">
        <v>42453.49726851852</v>
      </c>
    </row>
    <row r="2618" spans="1:23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 s="9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t="s">
        <v>8219</v>
      </c>
      <c r="T2618" s="16">
        <f t="shared" si="245"/>
        <v>42241.99454861111</v>
      </c>
      <c r="U2618" s="16">
        <f t="shared" si="244"/>
        <v>42211.99454861111</v>
      </c>
      <c r="V2618" s="17">
        <v>42211.99454861111</v>
      </c>
      <c r="W2618" s="18">
        <v>42211.99454861111</v>
      </c>
    </row>
    <row r="2619" spans="1:23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 s="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t="s">
        <v>8219</v>
      </c>
      <c r="T2619" s="16">
        <f t="shared" si="245"/>
        <v>41932.874432870369</v>
      </c>
      <c r="U2619" s="16">
        <f t="shared" si="244"/>
        <v>41902.874432870369</v>
      </c>
      <c r="V2619" s="17">
        <v>41902.874432870369</v>
      </c>
      <c r="W2619" s="18">
        <v>41902.874432870369</v>
      </c>
    </row>
    <row r="2620" spans="1:23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 s="9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t="s">
        <v>8219</v>
      </c>
      <c r="T2620" s="16">
        <f t="shared" si="245"/>
        <v>42339.834039351852</v>
      </c>
      <c r="U2620" s="16">
        <f t="shared" si="244"/>
        <v>42279.792372685188</v>
      </c>
      <c r="V2620" s="17">
        <v>42279.792372685188</v>
      </c>
      <c r="W2620" s="18">
        <v>42279.792372685188</v>
      </c>
    </row>
    <row r="2621" spans="1:23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 s="9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t="s">
        <v>8219</v>
      </c>
      <c r="T2621" s="16">
        <f t="shared" si="245"/>
        <v>42300.458333333328</v>
      </c>
      <c r="U2621" s="16">
        <f t="shared" si="244"/>
        <v>42273.884305555555</v>
      </c>
      <c r="V2621" s="17">
        <v>42273.884305555555</v>
      </c>
      <c r="W2621" s="18">
        <v>42273.884305555555</v>
      </c>
    </row>
    <row r="2622" spans="1:23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 s="9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t="s">
        <v>8219</v>
      </c>
      <c r="T2622" s="16">
        <f t="shared" si="245"/>
        <v>42288.041666666672</v>
      </c>
      <c r="U2622" s="16">
        <f t="shared" si="244"/>
        <v>42251.16715277778</v>
      </c>
      <c r="V2622" s="17">
        <v>42251.16715277778</v>
      </c>
      <c r="W2622" s="18">
        <v>42251.16715277778</v>
      </c>
    </row>
    <row r="2623" spans="1:23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 s="9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t="s">
        <v>8219</v>
      </c>
      <c r="T2623" s="16">
        <f t="shared" si="245"/>
        <v>42145.74754629629</v>
      </c>
      <c r="U2623" s="16">
        <f t="shared" si="244"/>
        <v>42115.74754629629</v>
      </c>
      <c r="V2623" s="17">
        <v>42115.74754629629</v>
      </c>
      <c r="W2623" s="18">
        <v>42115.74754629629</v>
      </c>
    </row>
    <row r="2624" spans="1:23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 s="9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t="s">
        <v>8219</v>
      </c>
      <c r="T2624" s="16">
        <f t="shared" si="245"/>
        <v>42734.74324074074</v>
      </c>
      <c r="U2624" s="16">
        <f t="shared" si="244"/>
        <v>42689.74324074074</v>
      </c>
      <c r="V2624" s="17">
        <v>42689.74324074074</v>
      </c>
      <c r="W2624" s="18">
        <v>42689.74324074074</v>
      </c>
    </row>
    <row r="2625" spans="1:23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 s="9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t="s">
        <v>8219</v>
      </c>
      <c r="T2625" s="16">
        <f t="shared" si="245"/>
        <v>42706.256550925929</v>
      </c>
      <c r="U2625" s="16">
        <f t="shared" si="244"/>
        <v>42692.256550925929</v>
      </c>
      <c r="V2625" s="17">
        <v>42692.256550925929</v>
      </c>
      <c r="W2625" s="18">
        <v>42692.256550925929</v>
      </c>
    </row>
    <row r="2626" spans="1:23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 s="9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t="s">
        <v>8219</v>
      </c>
      <c r="T2626" s="16">
        <f t="shared" si="245"/>
        <v>41165.42155092593</v>
      </c>
      <c r="U2626" s="16">
        <f t="shared" si="244"/>
        <v>41144.42155092593</v>
      </c>
      <c r="V2626" s="17">
        <v>41144.42155092593</v>
      </c>
      <c r="W2626" s="18">
        <v>41144.42155092593</v>
      </c>
    </row>
    <row r="2627" spans="1:23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</f>
        <v>9.56</v>
      </c>
      <c r="P2627" s="9">
        <f t="shared" ref="P2627:P2690" si="247">IF(ISERROR(E2627/L2627),0,(E2627/L2627))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t="s">
        <v>8219</v>
      </c>
      <c r="T2627" s="16">
        <f t="shared" si="245"/>
        <v>42683.851944444439</v>
      </c>
      <c r="U2627" s="16">
        <f t="shared" ref="U2627:U2690" si="250">(((J2627/60)/60)/24)+DATE(1970,1,1)</f>
        <v>42658.810277777782</v>
      </c>
      <c r="V2627" s="17">
        <v>42658.810277777782</v>
      </c>
      <c r="W2627" s="18">
        <v>42658.810277777782</v>
      </c>
    </row>
    <row r="2628" spans="1:23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9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t="s">
        <v>8219</v>
      </c>
      <c r="T2628" s="16">
        <f t="shared" ref="T2628:T2691" si="251">(((I2628/60)/60)/24)+DATE(1970,1,1)</f>
        <v>42158.628113425926</v>
      </c>
      <c r="U2628" s="16">
        <f t="shared" si="250"/>
        <v>42128.628113425926</v>
      </c>
      <c r="V2628" s="17">
        <v>42128.628113425926</v>
      </c>
      <c r="W2628" s="18">
        <v>42128.628113425926</v>
      </c>
    </row>
    <row r="2629" spans="1:23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t="s">
        <v>8219</v>
      </c>
      <c r="T2629" s="16">
        <f t="shared" si="251"/>
        <v>42334.871076388896</v>
      </c>
      <c r="U2629" s="16">
        <f t="shared" si="250"/>
        <v>42304.829409722224</v>
      </c>
      <c r="V2629" s="17">
        <v>42304.829409722224</v>
      </c>
      <c r="W2629" s="18">
        <v>42304.829409722224</v>
      </c>
    </row>
    <row r="2630" spans="1:23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9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t="s">
        <v>8219</v>
      </c>
      <c r="T2630" s="16">
        <f t="shared" si="251"/>
        <v>41973.966053240743</v>
      </c>
      <c r="U2630" s="16">
        <f t="shared" si="250"/>
        <v>41953.966053240743</v>
      </c>
      <c r="V2630" s="17">
        <v>41953.966053240743</v>
      </c>
      <c r="W2630" s="18">
        <v>41953.966053240743</v>
      </c>
    </row>
    <row r="2631" spans="1:23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9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t="s">
        <v>8219</v>
      </c>
      <c r="T2631" s="16">
        <f t="shared" si="251"/>
        <v>42138.538449074069</v>
      </c>
      <c r="U2631" s="16">
        <f t="shared" si="250"/>
        <v>42108.538449074069</v>
      </c>
      <c r="V2631" s="17">
        <v>42108.538449074069</v>
      </c>
      <c r="W2631" s="18">
        <v>42108.538449074069</v>
      </c>
    </row>
    <row r="2632" spans="1:23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9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t="s">
        <v>8219</v>
      </c>
      <c r="T2632" s="16">
        <f t="shared" si="251"/>
        <v>42551.416666666672</v>
      </c>
      <c r="U2632" s="16">
        <f t="shared" si="250"/>
        <v>42524.105462962965</v>
      </c>
      <c r="V2632" s="17">
        <v>42524.105462962965</v>
      </c>
      <c r="W2632" s="18">
        <v>42524.105462962965</v>
      </c>
    </row>
    <row r="2633" spans="1:23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9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t="s">
        <v>8219</v>
      </c>
      <c r="T2633" s="16">
        <f t="shared" si="251"/>
        <v>42246.169293981482</v>
      </c>
      <c r="U2633" s="16">
        <f t="shared" si="250"/>
        <v>42218.169293981482</v>
      </c>
      <c r="V2633" s="17">
        <v>42218.169293981482</v>
      </c>
      <c r="W2633" s="18">
        <v>42218.169293981482</v>
      </c>
    </row>
    <row r="2634" spans="1:23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9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t="s">
        <v>8219</v>
      </c>
      <c r="T2634" s="16">
        <f t="shared" si="251"/>
        <v>42519.061793981484</v>
      </c>
      <c r="U2634" s="16">
        <f t="shared" si="250"/>
        <v>42494.061793981484</v>
      </c>
      <c r="V2634" s="17">
        <v>42494.061793981484</v>
      </c>
      <c r="W2634" s="18">
        <v>42494.061793981484</v>
      </c>
    </row>
    <row r="2635" spans="1:23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9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t="s">
        <v>8219</v>
      </c>
      <c r="T2635" s="16">
        <f t="shared" si="251"/>
        <v>41697.958333333336</v>
      </c>
      <c r="U2635" s="16">
        <f t="shared" si="250"/>
        <v>41667.823287037041</v>
      </c>
      <c r="V2635" s="17">
        <v>41667.823287037041</v>
      </c>
      <c r="W2635" s="18">
        <v>41667.823287037041</v>
      </c>
    </row>
    <row r="2636" spans="1:23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9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t="s">
        <v>8219</v>
      </c>
      <c r="T2636" s="16">
        <f t="shared" si="251"/>
        <v>42642.656493055561</v>
      </c>
      <c r="U2636" s="16">
        <f t="shared" si="250"/>
        <v>42612.656493055561</v>
      </c>
      <c r="V2636" s="17">
        <v>42612.656493055561</v>
      </c>
      <c r="W2636" s="18">
        <v>42612.656493055561</v>
      </c>
    </row>
    <row r="2637" spans="1:23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9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t="s">
        <v>8219</v>
      </c>
      <c r="T2637" s="16">
        <f t="shared" si="251"/>
        <v>42072.909270833334</v>
      </c>
      <c r="U2637" s="16">
        <f t="shared" si="250"/>
        <v>42037.950937500005</v>
      </c>
      <c r="V2637" s="17">
        <v>42037.950937500005</v>
      </c>
      <c r="W2637" s="18">
        <v>42037.950937500005</v>
      </c>
    </row>
    <row r="2638" spans="1:23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9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t="s">
        <v>8219</v>
      </c>
      <c r="T2638" s="16">
        <f t="shared" si="251"/>
        <v>42659.041666666672</v>
      </c>
      <c r="U2638" s="16">
        <f t="shared" si="250"/>
        <v>42636.614745370374</v>
      </c>
      <c r="V2638" s="17">
        <v>42636.614745370374</v>
      </c>
      <c r="W2638" s="18">
        <v>42636.614745370374</v>
      </c>
    </row>
    <row r="2639" spans="1:23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t="s">
        <v>8219</v>
      </c>
      <c r="T2639" s="16">
        <f t="shared" si="251"/>
        <v>42655.549479166672</v>
      </c>
      <c r="U2639" s="16">
        <f t="shared" si="250"/>
        <v>42639.549479166672</v>
      </c>
      <c r="V2639" s="17">
        <v>42639.549479166672</v>
      </c>
      <c r="W2639" s="18">
        <v>42639.549479166672</v>
      </c>
    </row>
    <row r="2640" spans="1:23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9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t="s">
        <v>8219</v>
      </c>
      <c r="T2640" s="16">
        <f t="shared" si="251"/>
        <v>42019.913136574076</v>
      </c>
      <c r="U2640" s="16">
        <f t="shared" si="250"/>
        <v>41989.913136574076</v>
      </c>
      <c r="V2640" s="17">
        <v>41989.913136574076</v>
      </c>
      <c r="W2640" s="18">
        <v>41989.913136574076</v>
      </c>
    </row>
    <row r="2641" spans="1:23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9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t="s">
        <v>8219</v>
      </c>
      <c r="T2641" s="16">
        <f t="shared" si="251"/>
        <v>42054.86513888889</v>
      </c>
      <c r="U2641" s="16">
        <f t="shared" si="250"/>
        <v>42024.86513888889</v>
      </c>
      <c r="V2641" s="17">
        <v>42024.86513888889</v>
      </c>
      <c r="W2641" s="18">
        <v>42024.86513888889</v>
      </c>
    </row>
    <row r="2642" spans="1:23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9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t="s">
        <v>8219</v>
      </c>
      <c r="T2642" s="16">
        <f t="shared" si="251"/>
        <v>42163.160578703704</v>
      </c>
      <c r="U2642" s="16">
        <f t="shared" si="250"/>
        <v>42103.160578703704</v>
      </c>
      <c r="V2642" s="17">
        <v>42103.160578703704</v>
      </c>
      <c r="W2642" s="18">
        <v>42103.160578703704</v>
      </c>
    </row>
    <row r="2643" spans="1:23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9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t="s">
        <v>8221</v>
      </c>
      <c r="T2643" s="16">
        <f t="shared" si="251"/>
        <v>41897.839583333334</v>
      </c>
      <c r="U2643" s="16">
        <f t="shared" si="250"/>
        <v>41880.827118055553</v>
      </c>
      <c r="V2643" s="17">
        <v>41880.827118055553</v>
      </c>
      <c r="W2643" s="18">
        <v>41880.827118055553</v>
      </c>
    </row>
    <row r="2644" spans="1:23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9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t="s">
        <v>8221</v>
      </c>
      <c r="T2644" s="16">
        <f t="shared" si="251"/>
        <v>42566.289583333331</v>
      </c>
      <c r="U2644" s="16">
        <f t="shared" si="250"/>
        <v>42536.246620370366</v>
      </c>
      <c r="V2644" s="17">
        <v>42536.246620370366</v>
      </c>
      <c r="W2644" s="18">
        <v>42536.246620370366</v>
      </c>
    </row>
    <row r="2645" spans="1:23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 s="9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t="s">
        <v>8220</v>
      </c>
      <c r="T2645" s="16">
        <f t="shared" si="251"/>
        <v>42725.332638888889</v>
      </c>
      <c r="U2645" s="16">
        <f t="shared" si="250"/>
        <v>42689.582349537035</v>
      </c>
      <c r="V2645" s="17">
        <v>42689.582349537035</v>
      </c>
      <c r="W2645" s="18">
        <v>42689.582349537035</v>
      </c>
    </row>
    <row r="2646" spans="1:23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 s="9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t="s">
        <v>8220</v>
      </c>
      <c r="T2646" s="16">
        <f t="shared" si="251"/>
        <v>42804.792071759264</v>
      </c>
      <c r="U2646" s="16">
        <f t="shared" si="250"/>
        <v>42774.792071759264</v>
      </c>
      <c r="V2646" s="17">
        <v>42774.792071759264</v>
      </c>
      <c r="W2646" s="18">
        <v>42774.792071759264</v>
      </c>
    </row>
    <row r="2647" spans="1:23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 s="9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t="s">
        <v>8220</v>
      </c>
      <c r="T2647" s="16">
        <f t="shared" si="251"/>
        <v>41951.884293981479</v>
      </c>
      <c r="U2647" s="16">
        <f t="shared" si="250"/>
        <v>41921.842627314814</v>
      </c>
      <c r="V2647" s="17">
        <v>41921.842627314814</v>
      </c>
      <c r="W2647" s="18">
        <v>41921.842627314814</v>
      </c>
    </row>
    <row r="2648" spans="1:23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 s="9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t="s">
        <v>8220</v>
      </c>
      <c r="T2648" s="16">
        <f t="shared" si="251"/>
        <v>42256.313298611116</v>
      </c>
      <c r="U2648" s="16">
        <f t="shared" si="250"/>
        <v>42226.313298611116</v>
      </c>
      <c r="V2648" s="17">
        <v>42226.313298611116</v>
      </c>
      <c r="W2648" s="18">
        <v>42226.313298611116</v>
      </c>
    </row>
    <row r="2649" spans="1:23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 s="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t="s">
        <v>8220</v>
      </c>
      <c r="T2649" s="16">
        <f t="shared" si="251"/>
        <v>42230.261793981481</v>
      </c>
      <c r="U2649" s="16">
        <f t="shared" si="250"/>
        <v>42200.261793981481</v>
      </c>
      <c r="V2649" s="17">
        <v>42200.261793981481</v>
      </c>
      <c r="W2649" s="18">
        <v>42200.261793981481</v>
      </c>
    </row>
    <row r="2650" spans="1:23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 s="9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t="s">
        <v>8220</v>
      </c>
      <c r="T2650" s="16">
        <f t="shared" si="251"/>
        <v>42438.714814814812</v>
      </c>
      <c r="U2650" s="16">
        <f t="shared" si="250"/>
        <v>42408.714814814812</v>
      </c>
      <c r="V2650" s="17">
        <v>42408.714814814812</v>
      </c>
      <c r="W2650" s="18">
        <v>42408.714814814812</v>
      </c>
    </row>
    <row r="2651" spans="1:23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 s="9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t="s">
        <v>8220</v>
      </c>
      <c r="T2651" s="16">
        <f t="shared" si="251"/>
        <v>42401.99700231482</v>
      </c>
      <c r="U2651" s="16">
        <f t="shared" si="250"/>
        <v>42341.99700231482</v>
      </c>
      <c r="V2651" s="17">
        <v>42341.99700231482</v>
      </c>
      <c r="W2651" s="18">
        <v>42341.99700231482</v>
      </c>
    </row>
    <row r="2652" spans="1:23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 s="9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t="s">
        <v>8220</v>
      </c>
      <c r="T2652" s="16">
        <f t="shared" si="251"/>
        <v>42725.624340277776</v>
      </c>
      <c r="U2652" s="16">
        <f t="shared" si="250"/>
        <v>42695.624340277776</v>
      </c>
      <c r="V2652" s="17">
        <v>42695.624340277776</v>
      </c>
      <c r="W2652" s="18">
        <v>42695.624340277776</v>
      </c>
    </row>
    <row r="2653" spans="1:23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 s="9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t="s">
        <v>8220</v>
      </c>
      <c r="T2653" s="16">
        <f t="shared" si="251"/>
        <v>42355.805659722217</v>
      </c>
      <c r="U2653" s="16">
        <f t="shared" si="250"/>
        <v>42327.805659722217</v>
      </c>
      <c r="V2653" s="17">
        <v>42327.805659722217</v>
      </c>
      <c r="W2653" s="18">
        <v>42327.805659722217</v>
      </c>
    </row>
    <row r="2654" spans="1:23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 s="9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t="s">
        <v>8220</v>
      </c>
      <c r="T2654" s="16">
        <f t="shared" si="251"/>
        <v>41983.158854166672</v>
      </c>
      <c r="U2654" s="16">
        <f t="shared" si="250"/>
        <v>41953.158854166672</v>
      </c>
      <c r="V2654" s="17">
        <v>41953.158854166672</v>
      </c>
      <c r="W2654" s="18">
        <v>41953.158854166672</v>
      </c>
    </row>
    <row r="2655" spans="1:23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 s="9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t="s">
        <v>8220</v>
      </c>
      <c r="T2655" s="16">
        <f t="shared" si="251"/>
        <v>41803.166666666664</v>
      </c>
      <c r="U2655" s="16">
        <f t="shared" si="250"/>
        <v>41771.651932870373</v>
      </c>
      <c r="V2655" s="17">
        <v>41771.651932870373</v>
      </c>
      <c r="W2655" s="18">
        <v>41771.651932870373</v>
      </c>
    </row>
    <row r="2656" spans="1:23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 s="9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t="s">
        <v>8220</v>
      </c>
      <c r="T2656" s="16">
        <f t="shared" si="251"/>
        <v>42115.559328703705</v>
      </c>
      <c r="U2656" s="16">
        <f t="shared" si="250"/>
        <v>42055.600995370376</v>
      </c>
      <c r="V2656" s="17">
        <v>42055.600995370376</v>
      </c>
      <c r="W2656" s="18">
        <v>42055.600995370376</v>
      </c>
    </row>
    <row r="2657" spans="1:23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 s="9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t="s">
        <v>8220</v>
      </c>
      <c r="T2657" s="16">
        <f t="shared" si="251"/>
        <v>42409.833333333328</v>
      </c>
      <c r="U2657" s="16">
        <f t="shared" si="250"/>
        <v>42381.866284722222</v>
      </c>
      <c r="V2657" s="17">
        <v>42381.866284722222</v>
      </c>
      <c r="W2657" s="18">
        <v>42381.866284722222</v>
      </c>
    </row>
    <row r="2658" spans="1:23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 s="9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t="s">
        <v>8220</v>
      </c>
      <c r="T2658" s="16">
        <f t="shared" si="251"/>
        <v>42806.791666666672</v>
      </c>
      <c r="U2658" s="16">
        <f t="shared" si="250"/>
        <v>42767.688518518517</v>
      </c>
      <c r="V2658" s="17">
        <v>42767.688518518517</v>
      </c>
      <c r="W2658" s="18">
        <v>42767.688518518517</v>
      </c>
    </row>
    <row r="2659" spans="1:23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 s="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t="s">
        <v>8220</v>
      </c>
      <c r="T2659" s="16">
        <f t="shared" si="251"/>
        <v>42585.0625</v>
      </c>
      <c r="U2659" s="16">
        <f t="shared" si="250"/>
        <v>42551.928854166668</v>
      </c>
      <c r="V2659" s="17">
        <v>42551.928854166668</v>
      </c>
      <c r="W2659" s="18">
        <v>42551.928854166668</v>
      </c>
    </row>
    <row r="2660" spans="1:23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 s="9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t="s">
        <v>8220</v>
      </c>
      <c r="T2660" s="16">
        <f t="shared" si="251"/>
        <v>42581.884189814817</v>
      </c>
      <c r="U2660" s="16">
        <f t="shared" si="250"/>
        <v>42551.884189814817</v>
      </c>
      <c r="V2660" s="17">
        <v>42551.884189814817</v>
      </c>
      <c r="W2660" s="18">
        <v>42551.884189814817</v>
      </c>
    </row>
    <row r="2661" spans="1:23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 s="9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t="s">
        <v>8220</v>
      </c>
      <c r="T2661" s="16">
        <f t="shared" si="251"/>
        <v>42112.069560185191</v>
      </c>
      <c r="U2661" s="16">
        <f t="shared" si="250"/>
        <v>42082.069560185191</v>
      </c>
      <c r="V2661" s="17">
        <v>42082.069560185191</v>
      </c>
      <c r="W2661" s="18">
        <v>42082.069560185191</v>
      </c>
    </row>
    <row r="2662" spans="1:23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 s="9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t="s">
        <v>8220</v>
      </c>
      <c r="T2662" s="16">
        <f t="shared" si="251"/>
        <v>42332.754837962959</v>
      </c>
      <c r="U2662" s="16">
        <f t="shared" si="250"/>
        <v>42272.713171296295</v>
      </c>
      <c r="V2662" s="17">
        <v>42272.713171296295</v>
      </c>
      <c r="W2662" s="18">
        <v>42272.713171296295</v>
      </c>
    </row>
    <row r="2663" spans="1:23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 s="9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t="s">
        <v>8219</v>
      </c>
      <c r="T2663" s="16">
        <f t="shared" si="251"/>
        <v>41572.958449074074</v>
      </c>
      <c r="U2663" s="16">
        <f t="shared" si="250"/>
        <v>41542.958449074074</v>
      </c>
      <c r="V2663" s="17">
        <v>41542.958449074074</v>
      </c>
      <c r="W2663" s="18">
        <v>41542.958449074074</v>
      </c>
    </row>
    <row r="2664" spans="1:23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 s="9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t="s">
        <v>8219</v>
      </c>
      <c r="T2664" s="16">
        <f t="shared" si="251"/>
        <v>42237.746678240743</v>
      </c>
      <c r="U2664" s="16">
        <f t="shared" si="250"/>
        <v>42207.746678240743</v>
      </c>
      <c r="V2664" s="17">
        <v>42207.746678240743</v>
      </c>
      <c r="W2664" s="18">
        <v>42207.746678240743</v>
      </c>
    </row>
    <row r="2665" spans="1:23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 s="9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t="s">
        <v>8219</v>
      </c>
      <c r="T2665" s="16">
        <f t="shared" si="251"/>
        <v>42251.625</v>
      </c>
      <c r="U2665" s="16">
        <f t="shared" si="250"/>
        <v>42222.622766203705</v>
      </c>
      <c r="V2665" s="17">
        <v>42222.622766203705</v>
      </c>
      <c r="W2665" s="18">
        <v>42222.622766203705</v>
      </c>
    </row>
    <row r="2666" spans="1:23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 s="9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t="s">
        <v>8219</v>
      </c>
      <c r="T2666" s="16">
        <f t="shared" si="251"/>
        <v>42347.290972222225</v>
      </c>
      <c r="U2666" s="16">
        <f t="shared" si="250"/>
        <v>42313.02542824074</v>
      </c>
      <c r="V2666" s="17">
        <v>42313.02542824074</v>
      </c>
      <c r="W2666" s="18">
        <v>42313.02542824074</v>
      </c>
    </row>
    <row r="2667" spans="1:23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 s="9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t="s">
        <v>8219</v>
      </c>
      <c r="T2667" s="16">
        <f t="shared" si="251"/>
        <v>42128.895532407405</v>
      </c>
      <c r="U2667" s="16">
        <f t="shared" si="250"/>
        <v>42083.895532407405</v>
      </c>
      <c r="V2667" s="17">
        <v>42083.895532407405</v>
      </c>
      <c r="W2667" s="18">
        <v>42083.895532407405</v>
      </c>
    </row>
    <row r="2668" spans="1:23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 s="9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t="s">
        <v>8219</v>
      </c>
      <c r="T2668" s="16">
        <f t="shared" si="251"/>
        <v>42272.875</v>
      </c>
      <c r="U2668" s="16">
        <f t="shared" si="250"/>
        <v>42235.764340277776</v>
      </c>
      <c r="V2668" s="17">
        <v>42235.764340277776</v>
      </c>
      <c r="W2668" s="18">
        <v>42235.764340277776</v>
      </c>
    </row>
    <row r="2669" spans="1:23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 s="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t="s">
        <v>8219</v>
      </c>
      <c r="T2669" s="16">
        <f t="shared" si="251"/>
        <v>42410.926111111112</v>
      </c>
      <c r="U2669" s="16">
        <f t="shared" si="250"/>
        <v>42380.926111111112</v>
      </c>
      <c r="V2669" s="17">
        <v>42380.926111111112</v>
      </c>
      <c r="W2669" s="18">
        <v>42380.926111111112</v>
      </c>
    </row>
    <row r="2670" spans="1:23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 s="9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t="s">
        <v>8219</v>
      </c>
      <c r="T2670" s="16">
        <f t="shared" si="251"/>
        <v>42317.60555555555</v>
      </c>
      <c r="U2670" s="16">
        <f t="shared" si="250"/>
        <v>42275.588715277772</v>
      </c>
      <c r="V2670" s="17">
        <v>42275.588715277772</v>
      </c>
      <c r="W2670" s="18">
        <v>42275.588715277772</v>
      </c>
    </row>
    <row r="2671" spans="1:23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 s="9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t="s">
        <v>8219</v>
      </c>
      <c r="T2671" s="16">
        <f t="shared" si="251"/>
        <v>42379.035833333335</v>
      </c>
      <c r="U2671" s="16">
        <f t="shared" si="250"/>
        <v>42319.035833333335</v>
      </c>
      <c r="V2671" s="17">
        <v>42319.035833333335</v>
      </c>
      <c r="W2671" s="18">
        <v>42319.035833333335</v>
      </c>
    </row>
    <row r="2672" spans="1:23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 s="9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t="s">
        <v>8221</v>
      </c>
      <c r="T2672" s="16">
        <f t="shared" si="251"/>
        <v>41849.020601851851</v>
      </c>
      <c r="U2672" s="16">
        <f t="shared" si="250"/>
        <v>41821.020601851851</v>
      </c>
      <c r="V2672" s="17">
        <v>41821.020601851851</v>
      </c>
      <c r="W2672" s="18">
        <v>41821.020601851851</v>
      </c>
    </row>
    <row r="2673" spans="1:23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 s="9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t="s">
        <v>8221</v>
      </c>
      <c r="T2673" s="16">
        <f t="shared" si="251"/>
        <v>41992.818055555559</v>
      </c>
      <c r="U2673" s="16">
        <f t="shared" si="250"/>
        <v>41962.749027777783</v>
      </c>
      <c r="V2673" s="17">
        <v>41962.749027777783</v>
      </c>
      <c r="W2673" s="18">
        <v>41962.749027777783</v>
      </c>
    </row>
    <row r="2674" spans="1:23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 s="9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t="s">
        <v>8221</v>
      </c>
      <c r="T2674" s="16">
        <f t="shared" si="251"/>
        <v>42366.25</v>
      </c>
      <c r="U2674" s="16">
        <f t="shared" si="250"/>
        <v>42344.884143518517</v>
      </c>
      <c r="V2674" s="17">
        <v>42344.884143518517</v>
      </c>
      <c r="W2674" s="18">
        <v>42344.884143518517</v>
      </c>
    </row>
    <row r="2675" spans="1:23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 s="9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t="s">
        <v>8221</v>
      </c>
      <c r="T2675" s="16">
        <f t="shared" si="251"/>
        <v>41941.947916666664</v>
      </c>
      <c r="U2675" s="16">
        <f t="shared" si="250"/>
        <v>41912.541655092595</v>
      </c>
      <c r="V2675" s="17">
        <v>41912.541655092595</v>
      </c>
      <c r="W2675" s="18">
        <v>41912.541655092595</v>
      </c>
    </row>
    <row r="2676" spans="1:23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 s="9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t="s">
        <v>8221</v>
      </c>
      <c r="T2676" s="16">
        <f t="shared" si="251"/>
        <v>42556.207638888889</v>
      </c>
      <c r="U2676" s="16">
        <f t="shared" si="250"/>
        <v>42529.632754629631</v>
      </c>
      <c r="V2676" s="17">
        <v>42529.632754629631</v>
      </c>
      <c r="W2676" s="18">
        <v>42529.632754629631</v>
      </c>
    </row>
    <row r="2677" spans="1:23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 s="9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t="s">
        <v>8221</v>
      </c>
      <c r="T2677" s="16">
        <f t="shared" si="251"/>
        <v>41953.899178240739</v>
      </c>
      <c r="U2677" s="16">
        <f t="shared" si="250"/>
        <v>41923.857511574075</v>
      </c>
      <c r="V2677" s="17">
        <v>41923.857511574075</v>
      </c>
      <c r="W2677" s="18">
        <v>41923.857511574075</v>
      </c>
    </row>
    <row r="2678" spans="1:23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 s="9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t="s">
        <v>8221</v>
      </c>
      <c r="T2678" s="16">
        <f t="shared" si="251"/>
        <v>42512.624699074076</v>
      </c>
      <c r="U2678" s="16">
        <f t="shared" si="250"/>
        <v>42482.624699074076</v>
      </c>
      <c r="V2678" s="17">
        <v>42482.624699074076</v>
      </c>
      <c r="W2678" s="18">
        <v>42482.624699074076</v>
      </c>
    </row>
    <row r="2679" spans="1:23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 s="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t="s">
        <v>8221</v>
      </c>
      <c r="T2679" s="16">
        <f t="shared" si="251"/>
        <v>41823.029432870368</v>
      </c>
      <c r="U2679" s="16">
        <f t="shared" si="250"/>
        <v>41793.029432870368</v>
      </c>
      <c r="V2679" s="17">
        <v>41793.029432870368</v>
      </c>
      <c r="W2679" s="18">
        <v>41793.029432870368</v>
      </c>
    </row>
    <row r="2680" spans="1:23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 s="9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t="s">
        <v>8221</v>
      </c>
      <c r="T2680" s="16">
        <f t="shared" si="251"/>
        <v>42271.798206018517</v>
      </c>
      <c r="U2680" s="16">
        <f t="shared" si="250"/>
        <v>42241.798206018517</v>
      </c>
      <c r="V2680" s="17">
        <v>42241.798206018517</v>
      </c>
      <c r="W2680" s="18">
        <v>42241.798206018517</v>
      </c>
    </row>
    <row r="2681" spans="1:23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 s="9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t="s">
        <v>8221</v>
      </c>
      <c r="T2681" s="16">
        <f t="shared" si="251"/>
        <v>42063.001087962963</v>
      </c>
      <c r="U2681" s="16">
        <f t="shared" si="250"/>
        <v>42033.001087962963</v>
      </c>
      <c r="V2681" s="17">
        <v>42033.001087962963</v>
      </c>
      <c r="W2681" s="18">
        <v>42033.001087962963</v>
      </c>
    </row>
    <row r="2682" spans="1:23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 s="9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t="s">
        <v>8221</v>
      </c>
      <c r="T2682" s="16">
        <f t="shared" si="251"/>
        <v>42466.170034722221</v>
      </c>
      <c r="U2682" s="16">
        <f t="shared" si="250"/>
        <v>42436.211701388893</v>
      </c>
      <c r="V2682" s="17">
        <v>42436.211701388893</v>
      </c>
      <c r="W2682" s="18">
        <v>42436.211701388893</v>
      </c>
    </row>
    <row r="2683" spans="1:23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 s="9">
        <f t="shared" si="247"/>
        <v>27.5</v>
      </c>
      <c r="Q2683" t="str">
        <f t="shared" si="248"/>
        <v>food</v>
      </c>
      <c r="R2683" t="str">
        <f t="shared" si="249"/>
        <v>food trucks</v>
      </c>
      <c r="S2683" t="s">
        <v>8221</v>
      </c>
      <c r="T2683" s="16">
        <f t="shared" si="251"/>
        <v>41830.895254629628</v>
      </c>
      <c r="U2683" s="16">
        <f t="shared" si="250"/>
        <v>41805.895254629628</v>
      </c>
      <c r="V2683" s="17">
        <v>41805.895254629628</v>
      </c>
      <c r="W2683" s="18">
        <v>41805.895254629628</v>
      </c>
    </row>
    <row r="2684" spans="1:23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 s="9">
        <f t="shared" si="247"/>
        <v>84.9</v>
      </c>
      <c r="Q2684" t="str">
        <f t="shared" si="248"/>
        <v>food</v>
      </c>
      <c r="R2684" t="str">
        <f t="shared" si="249"/>
        <v>food trucks</v>
      </c>
      <c r="S2684" t="s">
        <v>8221</v>
      </c>
      <c r="T2684" s="16">
        <f t="shared" si="251"/>
        <v>41965.249305555553</v>
      </c>
      <c r="U2684" s="16">
        <f t="shared" si="250"/>
        <v>41932.871990740743</v>
      </c>
      <c r="V2684" s="17">
        <v>41932.871990740743</v>
      </c>
      <c r="W2684" s="18">
        <v>41932.871990740743</v>
      </c>
    </row>
    <row r="2685" spans="1:23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 s="9">
        <f t="shared" si="247"/>
        <v>12</v>
      </c>
      <c r="Q2685" t="str">
        <f t="shared" si="248"/>
        <v>food</v>
      </c>
      <c r="R2685" t="str">
        <f t="shared" si="249"/>
        <v>food trucks</v>
      </c>
      <c r="S2685" t="s">
        <v>8221</v>
      </c>
      <c r="T2685" s="16">
        <f t="shared" si="251"/>
        <v>42064.75509259259</v>
      </c>
      <c r="U2685" s="16">
        <f t="shared" si="250"/>
        <v>42034.75509259259</v>
      </c>
      <c r="V2685" s="17">
        <v>42034.75509259259</v>
      </c>
      <c r="W2685" s="18">
        <v>42034.75509259259</v>
      </c>
    </row>
    <row r="2686" spans="1:23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 s="9">
        <f t="shared" si="247"/>
        <v>200</v>
      </c>
      <c r="Q2686" t="str">
        <f t="shared" si="248"/>
        <v>food</v>
      </c>
      <c r="R2686" t="str">
        <f t="shared" si="249"/>
        <v>food trucks</v>
      </c>
      <c r="S2686" t="s">
        <v>8221</v>
      </c>
      <c r="T2686" s="16">
        <f t="shared" si="251"/>
        <v>41860.914641203701</v>
      </c>
      <c r="U2686" s="16">
        <f t="shared" si="250"/>
        <v>41820.914641203701</v>
      </c>
      <c r="V2686" s="17">
        <v>41820.914641203701</v>
      </c>
      <c r="W2686" s="18">
        <v>41820.914641203701</v>
      </c>
    </row>
    <row r="2687" spans="1:23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 s="9">
        <f t="shared" si="247"/>
        <v>10</v>
      </c>
      <c r="Q2687" t="str">
        <f t="shared" si="248"/>
        <v>food</v>
      </c>
      <c r="R2687" t="str">
        <f t="shared" si="249"/>
        <v>food trucks</v>
      </c>
      <c r="S2687" t="s">
        <v>8221</v>
      </c>
      <c r="T2687" s="16">
        <f t="shared" si="251"/>
        <v>42121.654282407413</v>
      </c>
      <c r="U2687" s="16">
        <f t="shared" si="250"/>
        <v>42061.69594907407</v>
      </c>
      <c r="V2687" s="17">
        <v>42061.69594907407</v>
      </c>
      <c r="W2687" s="18">
        <v>42061.69594907407</v>
      </c>
    </row>
    <row r="2688" spans="1:23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9">
        <f t="shared" si="247"/>
        <v>0</v>
      </c>
      <c r="Q2688" t="str">
        <f t="shared" si="248"/>
        <v>food</v>
      </c>
      <c r="R2688" t="str">
        <f t="shared" si="249"/>
        <v>food trucks</v>
      </c>
      <c r="S2688" t="s">
        <v>8221</v>
      </c>
      <c r="T2688" s="16">
        <f t="shared" si="251"/>
        <v>41912.974803240737</v>
      </c>
      <c r="U2688" s="16">
        <f t="shared" si="250"/>
        <v>41892.974803240737</v>
      </c>
      <c r="V2688" s="17">
        <v>41892.974803240737</v>
      </c>
      <c r="W2688" s="18">
        <v>41892.974803240737</v>
      </c>
    </row>
    <row r="2689" spans="1:23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9">
        <f t="shared" si="247"/>
        <v>0</v>
      </c>
      <c r="Q2689" t="str">
        <f t="shared" si="248"/>
        <v>food</v>
      </c>
      <c r="R2689" t="str">
        <f t="shared" si="249"/>
        <v>food trucks</v>
      </c>
      <c r="S2689" t="s">
        <v>8221</v>
      </c>
      <c r="T2689" s="16">
        <f t="shared" si="251"/>
        <v>42184.64025462963</v>
      </c>
      <c r="U2689" s="16">
        <f t="shared" si="250"/>
        <v>42154.64025462963</v>
      </c>
      <c r="V2689" s="17">
        <v>42154.64025462963</v>
      </c>
      <c r="W2689" s="18">
        <v>42154.64025462963</v>
      </c>
    </row>
    <row r="2690" spans="1:23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 s="9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t="s">
        <v>8221</v>
      </c>
      <c r="T2690" s="16">
        <f t="shared" si="251"/>
        <v>42059.125</v>
      </c>
      <c r="U2690" s="16">
        <f t="shared" si="250"/>
        <v>42028.118865740747</v>
      </c>
      <c r="V2690" s="17">
        <v>42028.118865740747</v>
      </c>
      <c r="W2690" s="18">
        <v>42028.118865740747</v>
      </c>
    </row>
    <row r="2691" spans="1:23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</f>
        <v>2.8571428571428571E-5</v>
      </c>
      <c r="P2691" s="9">
        <f t="shared" ref="P2691:P2754" si="253">IF(ISERROR(E2691/L2691),0,(E2691/L2691))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t="s">
        <v>8221</v>
      </c>
      <c r="T2691" s="16">
        <f t="shared" si="251"/>
        <v>42581.961689814809</v>
      </c>
      <c r="U2691" s="16">
        <f t="shared" ref="U2691:U2754" si="256">(((J2691/60)/60)/24)+DATE(1970,1,1)</f>
        <v>42551.961689814809</v>
      </c>
      <c r="V2691" s="17">
        <v>42551.961689814809</v>
      </c>
      <c r="W2691" s="18">
        <v>42551.961689814809</v>
      </c>
    </row>
    <row r="2692" spans="1:23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9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t="s">
        <v>8221</v>
      </c>
      <c r="T2692" s="16">
        <f t="shared" ref="T2692:T2755" si="257">(((I2692/60)/60)/24)+DATE(1970,1,1)</f>
        <v>42158.105046296296</v>
      </c>
      <c r="U2692" s="16">
        <f t="shared" si="256"/>
        <v>42113.105046296296</v>
      </c>
      <c r="V2692" s="17">
        <v>42113.105046296296</v>
      </c>
      <c r="W2692" s="18">
        <v>42113.105046296296</v>
      </c>
    </row>
    <row r="2693" spans="1:23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9">
        <f t="shared" si="253"/>
        <v>17.5</v>
      </c>
      <c r="Q2693" t="str">
        <f t="shared" si="254"/>
        <v>food</v>
      </c>
      <c r="R2693" t="str">
        <f t="shared" si="255"/>
        <v>food trucks</v>
      </c>
      <c r="S2693" t="s">
        <v>8221</v>
      </c>
      <c r="T2693" s="16">
        <f t="shared" si="257"/>
        <v>42134.724039351851</v>
      </c>
      <c r="U2693" s="16">
        <f t="shared" si="256"/>
        <v>42089.724039351851</v>
      </c>
      <c r="V2693" s="17">
        <v>42089.724039351851</v>
      </c>
      <c r="W2693" s="18">
        <v>42089.724039351851</v>
      </c>
    </row>
    <row r="2694" spans="1:23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9">
        <f t="shared" si="253"/>
        <v>25</v>
      </c>
      <c r="Q2694" t="str">
        <f t="shared" si="254"/>
        <v>food</v>
      </c>
      <c r="R2694" t="str">
        <f t="shared" si="255"/>
        <v>food trucks</v>
      </c>
      <c r="S2694" t="s">
        <v>8221</v>
      </c>
      <c r="T2694" s="16">
        <f t="shared" si="257"/>
        <v>42088.292361111111</v>
      </c>
      <c r="U2694" s="16">
        <f t="shared" si="256"/>
        <v>42058.334027777775</v>
      </c>
      <c r="V2694" s="17">
        <v>42058.334027777775</v>
      </c>
      <c r="W2694" s="18">
        <v>42058.334027777775</v>
      </c>
    </row>
    <row r="2695" spans="1:23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9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t="s">
        <v>8221</v>
      </c>
      <c r="T2695" s="16">
        <f t="shared" si="257"/>
        <v>41864.138495370367</v>
      </c>
      <c r="U2695" s="16">
        <f t="shared" si="256"/>
        <v>41834.138495370367</v>
      </c>
      <c r="V2695" s="17">
        <v>41834.138495370367</v>
      </c>
      <c r="W2695" s="18">
        <v>41834.138495370367</v>
      </c>
    </row>
    <row r="2696" spans="1:23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9">
        <f t="shared" si="253"/>
        <v>1</v>
      </c>
      <c r="Q2696" t="str">
        <f t="shared" si="254"/>
        <v>food</v>
      </c>
      <c r="R2696" t="str">
        <f t="shared" si="255"/>
        <v>food trucks</v>
      </c>
      <c r="S2696" t="s">
        <v>8221</v>
      </c>
      <c r="T2696" s="16">
        <f t="shared" si="257"/>
        <v>41908.140497685185</v>
      </c>
      <c r="U2696" s="16">
        <f t="shared" si="256"/>
        <v>41878.140497685185</v>
      </c>
      <c r="V2696" s="17">
        <v>41878.140497685185</v>
      </c>
      <c r="W2696" s="18">
        <v>41878.140497685185</v>
      </c>
    </row>
    <row r="2697" spans="1:23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9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t="s">
        <v>8221</v>
      </c>
      <c r="T2697" s="16">
        <f t="shared" si="257"/>
        <v>42108.14025462963</v>
      </c>
      <c r="U2697" s="16">
        <f t="shared" si="256"/>
        <v>42048.181921296295</v>
      </c>
      <c r="V2697" s="17">
        <v>42048.181921296295</v>
      </c>
      <c r="W2697" s="18">
        <v>42048.181921296295</v>
      </c>
    </row>
    <row r="2698" spans="1:23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9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t="s">
        <v>8221</v>
      </c>
      <c r="T2698" s="16">
        <f t="shared" si="257"/>
        <v>41998.844444444447</v>
      </c>
      <c r="U2698" s="16">
        <f t="shared" si="256"/>
        <v>41964.844444444447</v>
      </c>
      <c r="V2698" s="17">
        <v>41964.844444444447</v>
      </c>
      <c r="W2698" s="18">
        <v>41964.844444444447</v>
      </c>
    </row>
    <row r="2699" spans="1:23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t="s">
        <v>8221</v>
      </c>
      <c r="T2699" s="16">
        <f t="shared" si="257"/>
        <v>42218.916666666672</v>
      </c>
      <c r="U2699" s="16">
        <f t="shared" si="256"/>
        <v>42187.940081018518</v>
      </c>
      <c r="V2699" s="17">
        <v>42187.940081018518</v>
      </c>
      <c r="W2699" s="18">
        <v>42187.940081018518</v>
      </c>
    </row>
    <row r="2700" spans="1:23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9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t="s">
        <v>8221</v>
      </c>
      <c r="T2700" s="16">
        <f t="shared" si="257"/>
        <v>41817.898240740738</v>
      </c>
      <c r="U2700" s="16">
        <f t="shared" si="256"/>
        <v>41787.898240740738</v>
      </c>
      <c r="V2700" s="17">
        <v>41787.898240740738</v>
      </c>
      <c r="W2700" s="18">
        <v>41787.898240740738</v>
      </c>
    </row>
    <row r="2701" spans="1:23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9">
        <f t="shared" si="253"/>
        <v>0</v>
      </c>
      <c r="Q2701" t="str">
        <f t="shared" si="254"/>
        <v>food</v>
      </c>
      <c r="R2701" t="str">
        <f t="shared" si="255"/>
        <v>food trucks</v>
      </c>
      <c r="S2701" t="s">
        <v>8221</v>
      </c>
      <c r="T2701" s="16">
        <f t="shared" si="257"/>
        <v>41859.896562499998</v>
      </c>
      <c r="U2701" s="16">
        <f t="shared" si="256"/>
        <v>41829.896562499998</v>
      </c>
      <c r="V2701" s="17">
        <v>41829.896562499998</v>
      </c>
      <c r="W2701" s="18">
        <v>41829.896562499998</v>
      </c>
    </row>
    <row r="2702" spans="1:23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9">
        <f t="shared" si="253"/>
        <v>17.5</v>
      </c>
      <c r="Q2702" t="str">
        <f t="shared" si="254"/>
        <v>food</v>
      </c>
      <c r="R2702" t="str">
        <f t="shared" si="255"/>
        <v>food trucks</v>
      </c>
      <c r="S2702" t="s">
        <v>8221</v>
      </c>
      <c r="T2702" s="16">
        <f t="shared" si="257"/>
        <v>41900.87467592593</v>
      </c>
      <c r="U2702" s="16">
        <f t="shared" si="256"/>
        <v>41870.87467592593</v>
      </c>
      <c r="V2702" s="17">
        <v>41870.87467592593</v>
      </c>
      <c r="W2702" s="18">
        <v>41870.87467592593</v>
      </c>
    </row>
    <row r="2703" spans="1:23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9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t="s">
        <v>8222</v>
      </c>
      <c r="T2703" s="16">
        <f t="shared" si="257"/>
        <v>42832.733032407406</v>
      </c>
      <c r="U2703" s="16">
        <f t="shared" si="256"/>
        <v>42801.774699074071</v>
      </c>
      <c r="V2703" s="17">
        <v>42801.774699074071</v>
      </c>
      <c r="W2703" s="18">
        <v>42801.774699074071</v>
      </c>
    </row>
    <row r="2704" spans="1:23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9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t="s">
        <v>8222</v>
      </c>
      <c r="T2704" s="16">
        <f t="shared" si="257"/>
        <v>42830.760150462964</v>
      </c>
      <c r="U2704" s="16">
        <f t="shared" si="256"/>
        <v>42800.801817129628</v>
      </c>
      <c r="V2704" s="17">
        <v>42800.801817129628</v>
      </c>
      <c r="W2704" s="18">
        <v>42800.801817129628</v>
      </c>
    </row>
    <row r="2705" spans="1:23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9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t="s">
        <v>8222</v>
      </c>
      <c r="T2705" s="16">
        <f t="shared" si="257"/>
        <v>42816.648495370369</v>
      </c>
      <c r="U2705" s="16">
        <f t="shared" si="256"/>
        <v>42756.690162037034</v>
      </c>
      <c r="V2705" s="17">
        <v>42756.690162037034</v>
      </c>
      <c r="W2705" s="18">
        <v>42756.690162037034</v>
      </c>
    </row>
    <row r="2706" spans="1:23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9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t="s">
        <v>8222</v>
      </c>
      <c r="T2706" s="16">
        <f t="shared" si="257"/>
        <v>42830.820763888885</v>
      </c>
      <c r="U2706" s="16">
        <f t="shared" si="256"/>
        <v>42787.862430555557</v>
      </c>
      <c r="V2706" s="17">
        <v>42787.862430555557</v>
      </c>
      <c r="W2706" s="18">
        <v>42787.862430555557</v>
      </c>
    </row>
    <row r="2707" spans="1:23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 s="9">
        <f t="shared" si="253"/>
        <v>217.375</v>
      </c>
      <c r="Q2707" t="str">
        <f t="shared" si="254"/>
        <v>theater</v>
      </c>
      <c r="R2707" t="str">
        <f t="shared" si="255"/>
        <v>spaces</v>
      </c>
      <c r="S2707" t="s">
        <v>8222</v>
      </c>
      <c r="T2707" s="16">
        <f t="shared" si="257"/>
        <v>42818.874513888892</v>
      </c>
      <c r="U2707" s="16">
        <f t="shared" si="256"/>
        <v>42773.916180555556</v>
      </c>
      <c r="V2707" s="17">
        <v>42773.916180555556</v>
      </c>
      <c r="W2707" s="18">
        <v>42773.916180555556</v>
      </c>
    </row>
    <row r="2708" spans="1:23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 s="9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t="s">
        <v>8219</v>
      </c>
      <c r="T2708" s="16">
        <f t="shared" si="257"/>
        <v>41928.290972222225</v>
      </c>
      <c r="U2708" s="16">
        <f t="shared" si="256"/>
        <v>41899.294942129629</v>
      </c>
      <c r="V2708" s="17">
        <v>41899.294942129629</v>
      </c>
      <c r="W2708" s="18">
        <v>41899.294942129629</v>
      </c>
    </row>
    <row r="2709" spans="1:23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 s="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t="s">
        <v>8219</v>
      </c>
      <c r="T2709" s="16">
        <f t="shared" si="257"/>
        <v>41421.290972222225</v>
      </c>
      <c r="U2709" s="16">
        <f t="shared" si="256"/>
        <v>41391.782905092594</v>
      </c>
      <c r="V2709" s="17">
        <v>41391.782905092594</v>
      </c>
      <c r="W2709" s="18">
        <v>41391.782905092594</v>
      </c>
    </row>
    <row r="2710" spans="1:23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 s="9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t="s">
        <v>8219</v>
      </c>
      <c r="T2710" s="16">
        <f t="shared" si="257"/>
        <v>42572.698217592595</v>
      </c>
      <c r="U2710" s="16">
        <f t="shared" si="256"/>
        <v>42512.698217592595</v>
      </c>
      <c r="V2710" s="17">
        <v>42512.698217592595</v>
      </c>
      <c r="W2710" s="18">
        <v>42512.698217592595</v>
      </c>
    </row>
    <row r="2711" spans="1:23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 s="9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t="s">
        <v>8219</v>
      </c>
      <c r="T2711" s="16">
        <f t="shared" si="257"/>
        <v>42647.165972222225</v>
      </c>
      <c r="U2711" s="16">
        <f t="shared" si="256"/>
        <v>42612.149780092594</v>
      </c>
      <c r="V2711" s="17">
        <v>42612.149780092594</v>
      </c>
      <c r="W2711" s="18">
        <v>42612.149780092594</v>
      </c>
    </row>
    <row r="2712" spans="1:23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 s="9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t="s">
        <v>8219</v>
      </c>
      <c r="T2712" s="16">
        <f t="shared" si="257"/>
        <v>41860.083333333336</v>
      </c>
      <c r="U2712" s="16">
        <f t="shared" si="256"/>
        <v>41828.229490740741</v>
      </c>
      <c r="V2712" s="17">
        <v>41828.229490740741</v>
      </c>
      <c r="W2712" s="18">
        <v>41828.229490740741</v>
      </c>
    </row>
    <row r="2713" spans="1:23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 s="9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t="s">
        <v>8219</v>
      </c>
      <c r="T2713" s="16">
        <f t="shared" si="257"/>
        <v>41810.917361111111</v>
      </c>
      <c r="U2713" s="16">
        <f t="shared" si="256"/>
        <v>41780.745254629634</v>
      </c>
      <c r="V2713" s="17">
        <v>41780.745254629634</v>
      </c>
      <c r="W2713" s="18">
        <v>41780.745254629634</v>
      </c>
    </row>
    <row r="2714" spans="1:23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 s="9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t="s">
        <v>8219</v>
      </c>
      <c r="T2714" s="16">
        <f t="shared" si="257"/>
        <v>41468.75</v>
      </c>
      <c r="U2714" s="16">
        <f t="shared" si="256"/>
        <v>41432.062037037038</v>
      </c>
      <c r="V2714" s="17">
        <v>41432.062037037038</v>
      </c>
      <c r="W2714" s="18">
        <v>41432.062037037038</v>
      </c>
    </row>
    <row r="2715" spans="1:23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 s="9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t="s">
        <v>8219</v>
      </c>
      <c r="T2715" s="16">
        <f t="shared" si="257"/>
        <v>42362.653749999998</v>
      </c>
      <c r="U2715" s="16">
        <f t="shared" si="256"/>
        <v>42322.653749999998</v>
      </c>
      <c r="V2715" s="17">
        <v>42322.653749999998</v>
      </c>
      <c r="W2715" s="18">
        <v>42322.653749999998</v>
      </c>
    </row>
    <row r="2716" spans="1:23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 s="9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t="s">
        <v>8219</v>
      </c>
      <c r="T2716" s="16">
        <f t="shared" si="257"/>
        <v>42657.958333333328</v>
      </c>
      <c r="U2716" s="16">
        <f t="shared" si="256"/>
        <v>42629.655046296291</v>
      </c>
      <c r="V2716" s="17">
        <v>42629.655046296291</v>
      </c>
      <c r="W2716" s="18">
        <v>42629.655046296291</v>
      </c>
    </row>
    <row r="2717" spans="1:23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 s="9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t="s">
        <v>8219</v>
      </c>
      <c r="T2717" s="16">
        <f t="shared" si="257"/>
        <v>42421.398472222223</v>
      </c>
      <c r="U2717" s="16">
        <f t="shared" si="256"/>
        <v>42387.398472222223</v>
      </c>
      <c r="V2717" s="17">
        <v>42387.398472222223</v>
      </c>
      <c r="W2717" s="18">
        <v>42387.398472222223</v>
      </c>
    </row>
    <row r="2718" spans="1:23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 s="9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t="s">
        <v>8219</v>
      </c>
      <c r="T2718" s="16">
        <f t="shared" si="257"/>
        <v>42285.333252314813</v>
      </c>
      <c r="U2718" s="16">
        <f t="shared" si="256"/>
        <v>42255.333252314813</v>
      </c>
      <c r="V2718" s="17">
        <v>42255.333252314813</v>
      </c>
      <c r="W2718" s="18">
        <v>42255.333252314813</v>
      </c>
    </row>
    <row r="2719" spans="1:23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 s="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t="s">
        <v>8219</v>
      </c>
      <c r="T2719" s="16">
        <f t="shared" si="257"/>
        <v>41979.956585648149</v>
      </c>
      <c r="U2719" s="16">
        <f t="shared" si="256"/>
        <v>41934.914918981485</v>
      </c>
      <c r="V2719" s="17">
        <v>41934.914918981485</v>
      </c>
      <c r="W2719" s="18">
        <v>41934.914918981485</v>
      </c>
    </row>
    <row r="2720" spans="1:23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 s="9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t="s">
        <v>8219</v>
      </c>
      <c r="T2720" s="16">
        <f t="shared" si="257"/>
        <v>42493.958333333328</v>
      </c>
      <c r="U2720" s="16">
        <f t="shared" si="256"/>
        <v>42465.596585648149</v>
      </c>
      <c r="V2720" s="17">
        <v>42465.596585648149</v>
      </c>
      <c r="W2720" s="18">
        <v>42465.596585648149</v>
      </c>
    </row>
    <row r="2721" spans="1:23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 s="9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t="s">
        <v>8219</v>
      </c>
      <c r="T2721" s="16">
        <f t="shared" si="257"/>
        <v>42477.989513888882</v>
      </c>
      <c r="U2721" s="16">
        <f t="shared" si="256"/>
        <v>42418.031180555554</v>
      </c>
      <c r="V2721" s="17">
        <v>42418.031180555554</v>
      </c>
      <c r="W2721" s="18">
        <v>42418.031180555554</v>
      </c>
    </row>
    <row r="2722" spans="1:23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 s="9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t="s">
        <v>8219</v>
      </c>
      <c r="T2722" s="16">
        <f t="shared" si="257"/>
        <v>42685.507557870369</v>
      </c>
      <c r="U2722" s="16">
        <f t="shared" si="256"/>
        <v>42655.465891203698</v>
      </c>
      <c r="V2722" s="17">
        <v>42655.465891203698</v>
      </c>
      <c r="W2722" s="18">
        <v>42655.465891203698</v>
      </c>
    </row>
    <row r="2723" spans="1:23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9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t="s">
        <v>8219</v>
      </c>
      <c r="T2723" s="16">
        <f t="shared" si="257"/>
        <v>41523.791666666664</v>
      </c>
      <c r="U2723" s="16">
        <f t="shared" si="256"/>
        <v>41493.543958333335</v>
      </c>
      <c r="V2723" s="17">
        <v>41493.543958333335</v>
      </c>
      <c r="W2723" s="18">
        <v>41493.543958333335</v>
      </c>
    </row>
    <row r="2724" spans="1:23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 s="9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t="s">
        <v>8219</v>
      </c>
      <c r="T2724" s="16">
        <f t="shared" si="257"/>
        <v>42764.857094907406</v>
      </c>
      <c r="U2724" s="16">
        <f t="shared" si="256"/>
        <v>42704.857094907406</v>
      </c>
      <c r="V2724" s="17">
        <v>42704.857094907406</v>
      </c>
      <c r="W2724" s="18">
        <v>42704.857094907406</v>
      </c>
    </row>
    <row r="2725" spans="1:23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 s="9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t="s">
        <v>8219</v>
      </c>
      <c r="T2725" s="16">
        <f t="shared" si="257"/>
        <v>42004.880648148144</v>
      </c>
      <c r="U2725" s="16">
        <f t="shared" si="256"/>
        <v>41944.83898148148</v>
      </c>
      <c r="V2725" s="17">
        <v>41944.83898148148</v>
      </c>
      <c r="W2725" s="18">
        <v>41944.83898148148</v>
      </c>
    </row>
    <row r="2726" spans="1:23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 s="9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t="s">
        <v>8219</v>
      </c>
      <c r="T2726" s="16">
        <f t="shared" si="257"/>
        <v>42231.32707175926</v>
      </c>
      <c r="U2726" s="16">
        <f t="shared" si="256"/>
        <v>42199.32707175926</v>
      </c>
      <c r="V2726" s="17">
        <v>42199.32707175926</v>
      </c>
      <c r="W2726" s="18">
        <v>42199.32707175926</v>
      </c>
    </row>
    <row r="2727" spans="1:23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 s="9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t="s">
        <v>8219</v>
      </c>
      <c r="T2727" s="16">
        <f t="shared" si="257"/>
        <v>42795.744618055556</v>
      </c>
      <c r="U2727" s="16">
        <f t="shared" si="256"/>
        <v>42745.744618055556</v>
      </c>
      <c r="V2727" s="17">
        <v>42745.744618055556</v>
      </c>
      <c r="W2727" s="18">
        <v>42745.744618055556</v>
      </c>
    </row>
    <row r="2728" spans="1:23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 s="9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t="s">
        <v>8219</v>
      </c>
      <c r="T2728" s="16">
        <f t="shared" si="257"/>
        <v>42482.579988425925</v>
      </c>
      <c r="U2728" s="16">
        <f t="shared" si="256"/>
        <v>42452.579988425925</v>
      </c>
      <c r="V2728" s="17">
        <v>42452.579988425925</v>
      </c>
      <c r="W2728" s="18">
        <v>42452.579988425925</v>
      </c>
    </row>
    <row r="2729" spans="1:23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 s="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t="s">
        <v>8219</v>
      </c>
      <c r="T2729" s="16">
        <f t="shared" si="257"/>
        <v>42223.676655092597</v>
      </c>
      <c r="U2729" s="16">
        <f t="shared" si="256"/>
        <v>42198.676655092597</v>
      </c>
      <c r="V2729" s="17">
        <v>42198.676655092597</v>
      </c>
      <c r="W2729" s="18">
        <v>42198.676655092597</v>
      </c>
    </row>
    <row r="2730" spans="1:23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 s="9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t="s">
        <v>8219</v>
      </c>
      <c r="T2730" s="16">
        <f t="shared" si="257"/>
        <v>42368.59993055556</v>
      </c>
      <c r="U2730" s="16">
        <f t="shared" si="256"/>
        <v>42333.59993055556</v>
      </c>
      <c r="V2730" s="17">
        <v>42333.59993055556</v>
      </c>
      <c r="W2730" s="18">
        <v>42333.59993055556</v>
      </c>
    </row>
    <row r="2731" spans="1:23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 s="9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t="s">
        <v>8219</v>
      </c>
      <c r="T2731" s="16">
        <f t="shared" si="257"/>
        <v>42125.240706018521</v>
      </c>
      <c r="U2731" s="16">
        <f t="shared" si="256"/>
        <v>42095.240706018521</v>
      </c>
      <c r="V2731" s="17">
        <v>42095.240706018521</v>
      </c>
      <c r="W2731" s="18">
        <v>42095.240706018521</v>
      </c>
    </row>
    <row r="2732" spans="1:23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 s="9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t="s">
        <v>8219</v>
      </c>
      <c r="T2732" s="16">
        <f t="shared" si="257"/>
        <v>41386.541377314818</v>
      </c>
      <c r="U2732" s="16">
        <f t="shared" si="256"/>
        <v>41351.541377314818</v>
      </c>
      <c r="V2732" s="17">
        <v>41351.541377314818</v>
      </c>
      <c r="W2732" s="18">
        <v>41351.541377314818</v>
      </c>
    </row>
    <row r="2733" spans="1:23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 s="9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t="s">
        <v>8219</v>
      </c>
      <c r="T2733" s="16">
        <f t="shared" si="257"/>
        <v>41930.166666666664</v>
      </c>
      <c r="U2733" s="16">
        <f t="shared" si="256"/>
        <v>41872.525717592594</v>
      </c>
      <c r="V2733" s="17">
        <v>41872.525717592594</v>
      </c>
      <c r="W2733" s="18">
        <v>41872.525717592594</v>
      </c>
    </row>
    <row r="2734" spans="1:23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 s="9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t="s">
        <v>8219</v>
      </c>
      <c r="T2734" s="16">
        <f t="shared" si="257"/>
        <v>41422</v>
      </c>
      <c r="U2734" s="16">
        <f t="shared" si="256"/>
        <v>41389.808194444442</v>
      </c>
      <c r="V2734" s="17">
        <v>41389.808194444442</v>
      </c>
      <c r="W2734" s="18">
        <v>41389.808194444442</v>
      </c>
    </row>
    <row r="2735" spans="1:23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 s="9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t="s">
        <v>8219</v>
      </c>
      <c r="T2735" s="16">
        <f t="shared" si="257"/>
        <v>42104.231180555551</v>
      </c>
      <c r="U2735" s="16">
        <f t="shared" si="256"/>
        <v>42044.272847222222</v>
      </c>
      <c r="V2735" s="17">
        <v>42044.272847222222</v>
      </c>
      <c r="W2735" s="18">
        <v>42044.272847222222</v>
      </c>
    </row>
    <row r="2736" spans="1:23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9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t="s">
        <v>8219</v>
      </c>
      <c r="T2736" s="16">
        <f t="shared" si="257"/>
        <v>42656.915972222225</v>
      </c>
      <c r="U2736" s="16">
        <f t="shared" si="256"/>
        <v>42626.668888888889</v>
      </c>
      <c r="V2736" s="17">
        <v>42626.668888888889</v>
      </c>
      <c r="W2736" s="18">
        <v>42626.668888888889</v>
      </c>
    </row>
    <row r="2737" spans="1:23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 s="9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t="s">
        <v>8219</v>
      </c>
      <c r="T2737" s="16">
        <f t="shared" si="257"/>
        <v>41346.833333333336</v>
      </c>
      <c r="U2737" s="16">
        <f t="shared" si="256"/>
        <v>41316.120949074073</v>
      </c>
      <c r="V2737" s="17">
        <v>41316.120949074073</v>
      </c>
      <c r="W2737" s="18">
        <v>41316.120949074073</v>
      </c>
    </row>
    <row r="2738" spans="1:23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 s="9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t="s">
        <v>8219</v>
      </c>
      <c r="T2738" s="16">
        <f t="shared" si="257"/>
        <v>41752.666354166664</v>
      </c>
      <c r="U2738" s="16">
        <f t="shared" si="256"/>
        <v>41722.666354166664</v>
      </c>
      <c r="V2738" s="17">
        <v>41722.666354166664</v>
      </c>
      <c r="W2738" s="18">
        <v>41722.666354166664</v>
      </c>
    </row>
    <row r="2739" spans="1:23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 s="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t="s">
        <v>8219</v>
      </c>
      <c r="T2739" s="16">
        <f t="shared" si="257"/>
        <v>41654.791666666664</v>
      </c>
      <c r="U2739" s="16">
        <f t="shared" si="256"/>
        <v>41611.917673611111</v>
      </c>
      <c r="V2739" s="17">
        <v>41611.917673611111</v>
      </c>
      <c r="W2739" s="18">
        <v>41611.917673611111</v>
      </c>
    </row>
    <row r="2740" spans="1:23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 s="9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t="s">
        <v>8219</v>
      </c>
      <c r="T2740" s="16">
        <f t="shared" si="257"/>
        <v>42680.143564814818</v>
      </c>
      <c r="U2740" s="16">
        <f t="shared" si="256"/>
        <v>42620.143564814818</v>
      </c>
      <c r="V2740" s="17">
        <v>42620.143564814818</v>
      </c>
      <c r="W2740" s="18">
        <v>42620.143564814818</v>
      </c>
    </row>
    <row r="2741" spans="1:23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 s="9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t="s">
        <v>8219</v>
      </c>
      <c r="T2741" s="16">
        <f t="shared" si="257"/>
        <v>41764.887928240743</v>
      </c>
      <c r="U2741" s="16">
        <f t="shared" si="256"/>
        <v>41719.887928240743</v>
      </c>
      <c r="V2741" s="17">
        <v>41719.887928240743</v>
      </c>
      <c r="W2741" s="18">
        <v>41719.887928240743</v>
      </c>
    </row>
    <row r="2742" spans="1:23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 s="9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t="s">
        <v>8219</v>
      </c>
      <c r="T2742" s="16">
        <f t="shared" si="257"/>
        <v>42074.99018518519</v>
      </c>
      <c r="U2742" s="16">
        <f t="shared" si="256"/>
        <v>42045.031851851847</v>
      </c>
      <c r="V2742" s="17">
        <v>42045.031851851847</v>
      </c>
      <c r="W2742" s="18">
        <v>42045.031851851847</v>
      </c>
    </row>
    <row r="2743" spans="1:23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 s="9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t="s">
        <v>8221</v>
      </c>
      <c r="T2743" s="16">
        <f t="shared" si="257"/>
        <v>41932.088194444441</v>
      </c>
      <c r="U2743" s="16">
        <f t="shared" si="256"/>
        <v>41911.657430555555</v>
      </c>
      <c r="V2743" s="17">
        <v>41911.657430555555</v>
      </c>
      <c r="W2743" s="18">
        <v>41911.657430555555</v>
      </c>
    </row>
    <row r="2744" spans="1:23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 s="9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t="s">
        <v>8221</v>
      </c>
      <c r="T2744" s="16">
        <f t="shared" si="257"/>
        <v>41044.719756944447</v>
      </c>
      <c r="U2744" s="16">
        <f t="shared" si="256"/>
        <v>41030.719756944447</v>
      </c>
      <c r="V2744" s="17">
        <v>41030.719756944447</v>
      </c>
      <c r="W2744" s="18">
        <v>41030.719756944447</v>
      </c>
    </row>
    <row r="2745" spans="1:23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9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t="s">
        <v>8221</v>
      </c>
      <c r="T2745" s="16">
        <f t="shared" si="257"/>
        <v>42662.328784722224</v>
      </c>
      <c r="U2745" s="16">
        <f t="shared" si="256"/>
        <v>42632.328784722224</v>
      </c>
      <c r="V2745" s="17">
        <v>42632.328784722224</v>
      </c>
      <c r="W2745" s="18">
        <v>42632.328784722224</v>
      </c>
    </row>
    <row r="2746" spans="1:23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 s="9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t="s">
        <v>8221</v>
      </c>
      <c r="T2746" s="16">
        <f t="shared" si="257"/>
        <v>40968.062476851854</v>
      </c>
      <c r="U2746" s="16">
        <f t="shared" si="256"/>
        <v>40938.062476851854</v>
      </c>
      <c r="V2746" s="17">
        <v>40938.062476851854</v>
      </c>
      <c r="W2746" s="18">
        <v>40938.062476851854</v>
      </c>
    </row>
    <row r="2747" spans="1:23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 s="9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t="s">
        <v>8221</v>
      </c>
      <c r="T2747" s="16">
        <f t="shared" si="257"/>
        <v>41104.988055555557</v>
      </c>
      <c r="U2747" s="16">
        <f t="shared" si="256"/>
        <v>41044.988055555557</v>
      </c>
      <c r="V2747" s="17">
        <v>41044.988055555557</v>
      </c>
      <c r="W2747" s="18">
        <v>41044.988055555557</v>
      </c>
    </row>
    <row r="2748" spans="1:23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 s="9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t="s">
        <v>8221</v>
      </c>
      <c r="T2748" s="16">
        <f t="shared" si="257"/>
        <v>41880.781377314815</v>
      </c>
      <c r="U2748" s="16">
        <f t="shared" si="256"/>
        <v>41850.781377314815</v>
      </c>
      <c r="V2748" s="17">
        <v>41850.781377314815</v>
      </c>
      <c r="W2748" s="18">
        <v>41850.781377314815</v>
      </c>
    </row>
    <row r="2749" spans="1:23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t="s">
        <v>8221</v>
      </c>
      <c r="T2749" s="16">
        <f t="shared" si="257"/>
        <v>41076.131944444445</v>
      </c>
      <c r="U2749" s="16">
        <f t="shared" si="256"/>
        <v>41044.64811342593</v>
      </c>
      <c r="V2749" s="17">
        <v>41044.64811342593</v>
      </c>
      <c r="W2749" s="18">
        <v>41044.64811342593</v>
      </c>
    </row>
    <row r="2750" spans="1:23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 s="9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t="s">
        <v>8221</v>
      </c>
      <c r="T2750" s="16">
        <f t="shared" si="257"/>
        <v>42615.7106712963</v>
      </c>
      <c r="U2750" s="16">
        <f t="shared" si="256"/>
        <v>42585.7106712963</v>
      </c>
      <c r="V2750" s="17">
        <v>42585.7106712963</v>
      </c>
      <c r="W2750" s="18">
        <v>42585.7106712963</v>
      </c>
    </row>
    <row r="2751" spans="1:23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 s="9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t="s">
        <v>8221</v>
      </c>
      <c r="T2751" s="16">
        <f t="shared" si="257"/>
        <v>42098.757372685184</v>
      </c>
      <c r="U2751" s="16">
        <f t="shared" si="256"/>
        <v>42068.799039351856</v>
      </c>
      <c r="V2751" s="17">
        <v>42068.799039351856</v>
      </c>
      <c r="W2751" s="18">
        <v>42068.799039351856</v>
      </c>
    </row>
    <row r="2752" spans="1:23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9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t="s">
        <v>8221</v>
      </c>
      <c r="T2752" s="16">
        <f t="shared" si="257"/>
        <v>41090.833333333336</v>
      </c>
      <c r="U2752" s="16">
        <f t="shared" si="256"/>
        <v>41078.899826388886</v>
      </c>
      <c r="V2752" s="17">
        <v>41078.899826388886</v>
      </c>
      <c r="W2752" s="18">
        <v>41078.899826388886</v>
      </c>
    </row>
    <row r="2753" spans="1:23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9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t="s">
        <v>8221</v>
      </c>
      <c r="T2753" s="16">
        <f t="shared" si="257"/>
        <v>41807.887060185189</v>
      </c>
      <c r="U2753" s="16">
        <f t="shared" si="256"/>
        <v>41747.887060185189</v>
      </c>
      <c r="V2753" s="17">
        <v>41747.887060185189</v>
      </c>
      <c r="W2753" s="18">
        <v>41747.887060185189</v>
      </c>
    </row>
    <row r="2754" spans="1:23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 s="9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t="s">
        <v>8221</v>
      </c>
      <c r="T2754" s="16">
        <f t="shared" si="257"/>
        <v>40895.765092592592</v>
      </c>
      <c r="U2754" s="16">
        <f t="shared" si="256"/>
        <v>40855.765092592592</v>
      </c>
      <c r="V2754" s="17">
        <v>40855.765092592592</v>
      </c>
      <c r="W2754" s="18">
        <v>40855.765092592592</v>
      </c>
    </row>
    <row r="2755" spans="1:23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</f>
        <v>0.19</v>
      </c>
      <c r="P2755" s="9">
        <f t="shared" ref="P2755:P2818" si="259">IF(ISERROR(E2755/L2755),0,(E2755/L2755))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t="s">
        <v>8221</v>
      </c>
      <c r="T2755" s="16">
        <f t="shared" si="257"/>
        <v>41147.900729166664</v>
      </c>
      <c r="U2755" s="16">
        <f t="shared" ref="U2755:U2818" si="262">(((J2755/60)/60)/24)+DATE(1970,1,1)</f>
        <v>41117.900729166664</v>
      </c>
      <c r="V2755" s="17">
        <v>41117.900729166664</v>
      </c>
      <c r="W2755" s="18">
        <v>41117.900729166664</v>
      </c>
    </row>
    <row r="2756" spans="1:23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9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t="s">
        <v>8221</v>
      </c>
      <c r="T2756" s="16">
        <f t="shared" ref="T2756:T2819" si="263">(((I2756/60)/60)/24)+DATE(1970,1,1)</f>
        <v>41893.636006944449</v>
      </c>
      <c r="U2756" s="16">
        <f t="shared" si="262"/>
        <v>41863.636006944449</v>
      </c>
      <c r="V2756" s="17">
        <v>41863.636006944449</v>
      </c>
      <c r="W2756" s="18">
        <v>41863.636006944449</v>
      </c>
    </row>
    <row r="2757" spans="1:23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9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t="s">
        <v>8221</v>
      </c>
      <c r="T2757" s="16">
        <f t="shared" si="263"/>
        <v>42102.790821759263</v>
      </c>
      <c r="U2757" s="16">
        <f t="shared" si="262"/>
        <v>42072.790821759263</v>
      </c>
      <c r="V2757" s="17">
        <v>42072.790821759263</v>
      </c>
      <c r="W2757" s="18">
        <v>42072.790821759263</v>
      </c>
    </row>
    <row r="2758" spans="1:23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9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t="s">
        <v>8221</v>
      </c>
      <c r="T2758" s="16">
        <f t="shared" si="263"/>
        <v>41650.90047453704</v>
      </c>
      <c r="U2758" s="16">
        <f t="shared" si="262"/>
        <v>41620.90047453704</v>
      </c>
      <c r="V2758" s="17">
        <v>41620.90047453704</v>
      </c>
      <c r="W2758" s="18">
        <v>41620.90047453704</v>
      </c>
    </row>
    <row r="2759" spans="1:23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t="s">
        <v>8221</v>
      </c>
      <c r="T2759" s="16">
        <f t="shared" si="263"/>
        <v>42588.65662037037</v>
      </c>
      <c r="U2759" s="16">
        <f t="shared" si="262"/>
        <v>42573.65662037037</v>
      </c>
      <c r="V2759" s="17">
        <v>42573.65662037037</v>
      </c>
      <c r="W2759" s="18">
        <v>42573.65662037037</v>
      </c>
    </row>
    <row r="2760" spans="1:23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9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t="s">
        <v>8221</v>
      </c>
      <c r="T2760" s="16">
        <f t="shared" si="263"/>
        <v>42653.441932870366</v>
      </c>
      <c r="U2760" s="16">
        <f t="shared" si="262"/>
        <v>42639.441932870366</v>
      </c>
      <c r="V2760" s="17">
        <v>42639.441932870366</v>
      </c>
      <c r="W2760" s="18">
        <v>42639.441932870366</v>
      </c>
    </row>
    <row r="2761" spans="1:23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9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t="s">
        <v>8221</v>
      </c>
      <c r="T2761" s="16">
        <f t="shared" si="263"/>
        <v>42567.36650462963</v>
      </c>
      <c r="U2761" s="16">
        <f t="shared" si="262"/>
        <v>42524.36650462963</v>
      </c>
      <c r="V2761" s="17">
        <v>42524.36650462963</v>
      </c>
      <c r="W2761" s="18">
        <v>42524.36650462963</v>
      </c>
    </row>
    <row r="2762" spans="1:23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9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t="s">
        <v>8221</v>
      </c>
      <c r="T2762" s="16">
        <f t="shared" si="263"/>
        <v>41445.461319444446</v>
      </c>
      <c r="U2762" s="16">
        <f t="shared" si="262"/>
        <v>41415.461319444446</v>
      </c>
      <c r="V2762" s="17">
        <v>41415.461319444446</v>
      </c>
      <c r="W2762" s="18">
        <v>41415.461319444446</v>
      </c>
    </row>
    <row r="2763" spans="1:23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9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t="s">
        <v>8221</v>
      </c>
      <c r="T2763" s="16">
        <f t="shared" si="263"/>
        <v>41277.063576388886</v>
      </c>
      <c r="U2763" s="16">
        <f t="shared" si="262"/>
        <v>41247.063576388886</v>
      </c>
      <c r="V2763" s="17">
        <v>41247.063576388886</v>
      </c>
      <c r="W2763" s="18">
        <v>41247.063576388886</v>
      </c>
    </row>
    <row r="2764" spans="1:23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9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t="s">
        <v>8221</v>
      </c>
      <c r="T2764" s="16">
        <f t="shared" si="263"/>
        <v>40986.995312500003</v>
      </c>
      <c r="U2764" s="16">
        <f t="shared" si="262"/>
        <v>40927.036979166667</v>
      </c>
      <c r="V2764" s="17">
        <v>40927.036979166667</v>
      </c>
      <c r="W2764" s="18">
        <v>40927.036979166667</v>
      </c>
    </row>
    <row r="2765" spans="1:23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9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t="s">
        <v>8221</v>
      </c>
      <c r="T2765" s="16">
        <f t="shared" si="263"/>
        <v>41418.579675925925</v>
      </c>
      <c r="U2765" s="16">
        <f t="shared" si="262"/>
        <v>41373.579675925925</v>
      </c>
      <c r="V2765" s="17">
        <v>41373.579675925925</v>
      </c>
      <c r="W2765" s="18">
        <v>41373.579675925925</v>
      </c>
    </row>
    <row r="2766" spans="1:23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9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t="s">
        <v>8221</v>
      </c>
      <c r="T2766" s="16">
        <f t="shared" si="263"/>
        <v>41059.791666666664</v>
      </c>
      <c r="U2766" s="16">
        <f t="shared" si="262"/>
        <v>41030.292025462964</v>
      </c>
      <c r="V2766" s="17">
        <v>41030.292025462964</v>
      </c>
      <c r="W2766" s="18">
        <v>41030.292025462964</v>
      </c>
    </row>
    <row r="2767" spans="1:23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9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t="s">
        <v>8221</v>
      </c>
      <c r="T2767" s="16">
        <f t="shared" si="263"/>
        <v>41210.579027777778</v>
      </c>
      <c r="U2767" s="16">
        <f t="shared" si="262"/>
        <v>41194.579027777778</v>
      </c>
      <c r="V2767" s="17">
        <v>41194.579027777778</v>
      </c>
      <c r="W2767" s="18">
        <v>41194.579027777778</v>
      </c>
    </row>
    <row r="2768" spans="1:23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9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t="s">
        <v>8221</v>
      </c>
      <c r="T2768" s="16">
        <f t="shared" si="263"/>
        <v>40766.668032407404</v>
      </c>
      <c r="U2768" s="16">
        <f t="shared" si="262"/>
        <v>40736.668032407404</v>
      </c>
      <c r="V2768" s="17">
        <v>40736.668032407404</v>
      </c>
      <c r="W2768" s="18">
        <v>40736.668032407404</v>
      </c>
    </row>
    <row r="2769" spans="1:23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t="s">
        <v>8221</v>
      </c>
      <c r="T2769" s="16">
        <f t="shared" si="263"/>
        <v>42232.958912037036</v>
      </c>
      <c r="U2769" s="16">
        <f t="shared" si="262"/>
        <v>42172.958912037036</v>
      </c>
      <c r="V2769" s="17">
        <v>42172.958912037036</v>
      </c>
      <c r="W2769" s="18">
        <v>42172.958912037036</v>
      </c>
    </row>
    <row r="2770" spans="1:23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9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t="s">
        <v>8221</v>
      </c>
      <c r="T2770" s="16">
        <f t="shared" si="263"/>
        <v>40997.573182870372</v>
      </c>
      <c r="U2770" s="16">
        <f t="shared" si="262"/>
        <v>40967.614849537036</v>
      </c>
      <c r="V2770" s="17">
        <v>40967.614849537036</v>
      </c>
      <c r="W2770" s="18">
        <v>40967.614849537036</v>
      </c>
    </row>
    <row r="2771" spans="1:23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 s="9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t="s">
        <v>8221</v>
      </c>
      <c r="T2771" s="16">
        <f t="shared" si="263"/>
        <v>41795.826273148145</v>
      </c>
      <c r="U2771" s="16">
        <f t="shared" si="262"/>
        <v>41745.826273148145</v>
      </c>
      <c r="V2771" s="17">
        <v>41745.826273148145</v>
      </c>
      <c r="W2771" s="18">
        <v>41745.826273148145</v>
      </c>
    </row>
    <row r="2772" spans="1:23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 s="9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t="s">
        <v>8221</v>
      </c>
      <c r="T2772" s="16">
        <f t="shared" si="263"/>
        <v>41716.663541666669</v>
      </c>
      <c r="U2772" s="16">
        <f t="shared" si="262"/>
        <v>41686.705208333333</v>
      </c>
      <c r="V2772" s="17">
        <v>41686.705208333333</v>
      </c>
      <c r="W2772" s="18">
        <v>41686.705208333333</v>
      </c>
    </row>
    <row r="2773" spans="1:23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9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t="s">
        <v>8221</v>
      </c>
      <c r="T2773" s="16">
        <f t="shared" si="263"/>
        <v>41306.708333333336</v>
      </c>
      <c r="U2773" s="16">
        <f t="shared" si="262"/>
        <v>41257.531712962962</v>
      </c>
      <c r="V2773" s="17">
        <v>41257.531712962962</v>
      </c>
      <c r="W2773" s="18">
        <v>41257.531712962962</v>
      </c>
    </row>
    <row r="2774" spans="1:23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9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t="s">
        <v>8221</v>
      </c>
      <c r="T2774" s="16">
        <f t="shared" si="263"/>
        <v>41552.869143518517</v>
      </c>
      <c r="U2774" s="16">
        <f t="shared" si="262"/>
        <v>41537.869143518517</v>
      </c>
      <c r="V2774" s="17">
        <v>41537.869143518517</v>
      </c>
      <c r="W2774" s="18">
        <v>41537.869143518517</v>
      </c>
    </row>
    <row r="2775" spans="1:23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 s="9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t="s">
        <v>8221</v>
      </c>
      <c r="T2775" s="16">
        <f t="shared" si="263"/>
        <v>42484.86482638889</v>
      </c>
      <c r="U2775" s="16">
        <f t="shared" si="262"/>
        <v>42474.86482638889</v>
      </c>
      <c r="V2775" s="17">
        <v>42474.86482638889</v>
      </c>
      <c r="W2775" s="18">
        <v>42474.86482638889</v>
      </c>
    </row>
    <row r="2776" spans="1:23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 s="9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t="s">
        <v>8221</v>
      </c>
      <c r="T2776" s="16">
        <f t="shared" si="263"/>
        <v>41341.126481481479</v>
      </c>
      <c r="U2776" s="16">
        <f t="shared" si="262"/>
        <v>41311.126481481479</v>
      </c>
      <c r="V2776" s="17">
        <v>41311.126481481479</v>
      </c>
      <c r="W2776" s="18">
        <v>41311.126481481479</v>
      </c>
    </row>
    <row r="2777" spans="1:23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 s="9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t="s">
        <v>8221</v>
      </c>
      <c r="T2777" s="16">
        <f t="shared" si="263"/>
        <v>40893.013356481482</v>
      </c>
      <c r="U2777" s="16">
        <f t="shared" si="262"/>
        <v>40863.013356481482</v>
      </c>
      <c r="V2777" s="17">
        <v>40863.013356481482</v>
      </c>
      <c r="W2777" s="18">
        <v>40863.013356481482</v>
      </c>
    </row>
    <row r="2778" spans="1:23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 s="9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t="s">
        <v>8221</v>
      </c>
      <c r="T2778" s="16">
        <f t="shared" si="263"/>
        <v>42167.297175925924</v>
      </c>
      <c r="U2778" s="16">
        <f t="shared" si="262"/>
        <v>42136.297175925924</v>
      </c>
      <c r="V2778" s="17">
        <v>42136.297175925924</v>
      </c>
      <c r="W2778" s="18">
        <v>42136.297175925924</v>
      </c>
    </row>
    <row r="2779" spans="1:23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 s="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t="s">
        <v>8221</v>
      </c>
      <c r="T2779" s="16">
        <f t="shared" si="263"/>
        <v>42202.669027777782</v>
      </c>
      <c r="U2779" s="16">
        <f t="shared" si="262"/>
        <v>42172.669027777782</v>
      </c>
      <c r="V2779" s="17">
        <v>42172.669027777782</v>
      </c>
      <c r="W2779" s="18">
        <v>42172.669027777782</v>
      </c>
    </row>
    <row r="2780" spans="1:23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 s="9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t="s">
        <v>8221</v>
      </c>
      <c r="T2780" s="16">
        <f t="shared" si="263"/>
        <v>41876.978078703702</v>
      </c>
      <c r="U2780" s="16">
        <f t="shared" si="262"/>
        <v>41846.978078703702</v>
      </c>
      <c r="V2780" s="17">
        <v>41846.978078703702</v>
      </c>
      <c r="W2780" s="18">
        <v>41846.978078703702</v>
      </c>
    </row>
    <row r="2781" spans="1:23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 s="9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t="s">
        <v>8221</v>
      </c>
      <c r="T2781" s="16">
        <f t="shared" si="263"/>
        <v>42330.627557870372</v>
      </c>
      <c r="U2781" s="16">
        <f t="shared" si="262"/>
        <v>42300.585891203707</v>
      </c>
      <c r="V2781" s="17">
        <v>42300.585891203707</v>
      </c>
      <c r="W2781" s="18">
        <v>42300.585891203707</v>
      </c>
    </row>
    <row r="2782" spans="1:23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9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t="s">
        <v>8221</v>
      </c>
      <c r="T2782" s="16">
        <f t="shared" si="263"/>
        <v>42804.447777777779</v>
      </c>
      <c r="U2782" s="16">
        <f t="shared" si="262"/>
        <v>42774.447777777779</v>
      </c>
      <c r="V2782" s="17">
        <v>42774.447777777779</v>
      </c>
      <c r="W2782" s="18">
        <v>42774.447777777779</v>
      </c>
    </row>
    <row r="2783" spans="1:23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 s="9">
        <f t="shared" si="259"/>
        <v>47</v>
      </c>
      <c r="Q2783" t="str">
        <f t="shared" si="260"/>
        <v>theater</v>
      </c>
      <c r="R2783" t="str">
        <f t="shared" si="261"/>
        <v>plays</v>
      </c>
      <c r="S2783" t="s">
        <v>8219</v>
      </c>
      <c r="T2783" s="16">
        <f t="shared" si="263"/>
        <v>42047.291666666672</v>
      </c>
      <c r="U2783" s="16">
        <f t="shared" si="262"/>
        <v>42018.94159722222</v>
      </c>
      <c r="V2783" s="17">
        <v>42018.94159722222</v>
      </c>
      <c r="W2783" s="18">
        <v>42018.94159722222</v>
      </c>
    </row>
    <row r="2784" spans="1:23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9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t="s">
        <v>8219</v>
      </c>
      <c r="T2784" s="16">
        <f t="shared" si="263"/>
        <v>42052.207638888889</v>
      </c>
      <c r="U2784" s="16">
        <f t="shared" si="262"/>
        <v>42026.924976851849</v>
      </c>
      <c r="V2784" s="17">
        <v>42026.924976851849</v>
      </c>
      <c r="W2784" s="18">
        <v>42026.924976851849</v>
      </c>
    </row>
    <row r="2785" spans="1:23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 s="9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t="s">
        <v>8219</v>
      </c>
      <c r="T2785" s="16">
        <f t="shared" si="263"/>
        <v>42117.535254629634</v>
      </c>
      <c r="U2785" s="16">
        <f t="shared" si="262"/>
        <v>42103.535254629634</v>
      </c>
      <c r="V2785" s="17">
        <v>42103.535254629634</v>
      </c>
      <c r="W2785" s="18">
        <v>42103.535254629634</v>
      </c>
    </row>
    <row r="2786" spans="1:23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9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t="s">
        <v>8219</v>
      </c>
      <c r="T2786" s="16">
        <f t="shared" si="263"/>
        <v>41941.787534722222</v>
      </c>
      <c r="U2786" s="16">
        <f t="shared" si="262"/>
        <v>41920.787534722222</v>
      </c>
      <c r="V2786" s="17">
        <v>41920.787534722222</v>
      </c>
      <c r="W2786" s="18">
        <v>41920.787534722222</v>
      </c>
    </row>
    <row r="2787" spans="1:23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 s="9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t="s">
        <v>8219</v>
      </c>
      <c r="T2787" s="16">
        <f t="shared" si="263"/>
        <v>42587.875</v>
      </c>
      <c r="U2787" s="16">
        <f t="shared" si="262"/>
        <v>42558.189432870371</v>
      </c>
      <c r="V2787" s="17">
        <v>42558.189432870371</v>
      </c>
      <c r="W2787" s="18">
        <v>42558.189432870371</v>
      </c>
    </row>
    <row r="2788" spans="1:23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 s="9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t="s">
        <v>8219</v>
      </c>
      <c r="T2788" s="16">
        <f t="shared" si="263"/>
        <v>41829.569212962961</v>
      </c>
      <c r="U2788" s="16">
        <f t="shared" si="262"/>
        <v>41815.569212962961</v>
      </c>
      <c r="V2788" s="17">
        <v>41815.569212962961</v>
      </c>
      <c r="W2788" s="18">
        <v>41815.569212962961</v>
      </c>
    </row>
    <row r="2789" spans="1:23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 s="9">
        <f t="shared" si="259"/>
        <v>31.5</v>
      </c>
      <c r="Q2789" t="str">
        <f t="shared" si="260"/>
        <v>theater</v>
      </c>
      <c r="R2789" t="str">
        <f t="shared" si="261"/>
        <v>plays</v>
      </c>
      <c r="S2789" t="s">
        <v>8219</v>
      </c>
      <c r="T2789" s="16">
        <f t="shared" si="263"/>
        <v>41838.198518518519</v>
      </c>
      <c r="U2789" s="16">
        <f t="shared" si="262"/>
        <v>41808.198518518519</v>
      </c>
      <c r="V2789" s="17">
        <v>41808.198518518519</v>
      </c>
      <c r="W2789" s="18">
        <v>41808.198518518519</v>
      </c>
    </row>
    <row r="2790" spans="1:23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 s="9">
        <f t="shared" si="259"/>
        <v>102.5</v>
      </c>
      <c r="Q2790" t="str">
        <f t="shared" si="260"/>
        <v>theater</v>
      </c>
      <c r="R2790" t="str">
        <f t="shared" si="261"/>
        <v>plays</v>
      </c>
      <c r="S2790" t="s">
        <v>8219</v>
      </c>
      <c r="T2790" s="16">
        <f t="shared" si="263"/>
        <v>42580.701886574068</v>
      </c>
      <c r="U2790" s="16">
        <f t="shared" si="262"/>
        <v>42550.701886574068</v>
      </c>
      <c r="V2790" s="17">
        <v>42550.701886574068</v>
      </c>
      <c r="W2790" s="18">
        <v>42550.701886574068</v>
      </c>
    </row>
    <row r="2791" spans="1:23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 s="9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t="s">
        <v>8219</v>
      </c>
      <c r="T2791" s="16">
        <f t="shared" si="263"/>
        <v>42075.166666666672</v>
      </c>
      <c r="U2791" s="16">
        <f t="shared" si="262"/>
        <v>42056.013124999998</v>
      </c>
      <c r="V2791" s="17">
        <v>42056.013124999998</v>
      </c>
      <c r="W2791" s="18">
        <v>42056.013124999998</v>
      </c>
    </row>
    <row r="2792" spans="1:23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 s="9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t="s">
        <v>8219</v>
      </c>
      <c r="T2792" s="16">
        <f t="shared" si="263"/>
        <v>42046.938692129625</v>
      </c>
      <c r="U2792" s="16">
        <f t="shared" si="262"/>
        <v>42016.938692129625</v>
      </c>
      <c r="V2792" s="17">
        <v>42016.938692129625</v>
      </c>
      <c r="W2792" s="18">
        <v>42016.938692129625</v>
      </c>
    </row>
    <row r="2793" spans="1:23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 s="9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t="s">
        <v>8219</v>
      </c>
      <c r="T2793" s="16">
        <f t="shared" si="263"/>
        <v>42622.166666666672</v>
      </c>
      <c r="U2793" s="16">
        <f t="shared" si="262"/>
        <v>42591.899988425925</v>
      </c>
      <c r="V2793" s="17">
        <v>42591.899988425925</v>
      </c>
      <c r="W2793" s="18">
        <v>42591.899988425925</v>
      </c>
    </row>
    <row r="2794" spans="1:23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 s="9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t="s">
        <v>8219</v>
      </c>
      <c r="T2794" s="16">
        <f t="shared" si="263"/>
        <v>42228.231006944443</v>
      </c>
      <c r="U2794" s="16">
        <f t="shared" si="262"/>
        <v>42183.231006944443</v>
      </c>
      <c r="V2794" s="17">
        <v>42183.231006944443</v>
      </c>
      <c r="W2794" s="18">
        <v>42183.231006944443</v>
      </c>
    </row>
    <row r="2795" spans="1:23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 s="9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t="s">
        <v>8219</v>
      </c>
      <c r="T2795" s="16">
        <f t="shared" si="263"/>
        <v>42206.419039351851</v>
      </c>
      <c r="U2795" s="16">
        <f t="shared" si="262"/>
        <v>42176.419039351851</v>
      </c>
      <c r="V2795" s="17">
        <v>42176.419039351851</v>
      </c>
      <c r="W2795" s="18">
        <v>42176.419039351851</v>
      </c>
    </row>
    <row r="2796" spans="1:23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9">
        <f t="shared" si="259"/>
        <v>25</v>
      </c>
      <c r="Q2796" t="str">
        <f t="shared" si="260"/>
        <v>theater</v>
      </c>
      <c r="R2796" t="str">
        <f t="shared" si="261"/>
        <v>plays</v>
      </c>
      <c r="S2796" t="s">
        <v>8219</v>
      </c>
      <c r="T2796" s="16">
        <f t="shared" si="263"/>
        <v>42432.791666666672</v>
      </c>
      <c r="U2796" s="16">
        <f t="shared" si="262"/>
        <v>42416.691655092596</v>
      </c>
      <c r="V2796" s="17">
        <v>42416.691655092596</v>
      </c>
      <c r="W2796" s="18">
        <v>42416.691655092596</v>
      </c>
    </row>
    <row r="2797" spans="1:23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 s="9">
        <f t="shared" si="259"/>
        <v>36.5</v>
      </c>
      <c r="Q2797" t="str">
        <f t="shared" si="260"/>
        <v>theater</v>
      </c>
      <c r="R2797" t="str">
        <f t="shared" si="261"/>
        <v>plays</v>
      </c>
      <c r="S2797" t="s">
        <v>8219</v>
      </c>
      <c r="T2797" s="16">
        <f t="shared" si="263"/>
        <v>41796.958333333336</v>
      </c>
      <c r="U2797" s="16">
        <f t="shared" si="262"/>
        <v>41780.525937500002</v>
      </c>
      <c r="V2797" s="17">
        <v>41780.525937500002</v>
      </c>
      <c r="W2797" s="18">
        <v>41780.525937500002</v>
      </c>
    </row>
    <row r="2798" spans="1:23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 s="9">
        <f t="shared" si="259"/>
        <v>44</v>
      </c>
      <c r="Q2798" t="str">
        <f t="shared" si="260"/>
        <v>theater</v>
      </c>
      <c r="R2798" t="str">
        <f t="shared" si="261"/>
        <v>plays</v>
      </c>
      <c r="S2798" t="s">
        <v>8219</v>
      </c>
      <c r="T2798" s="16">
        <f t="shared" si="263"/>
        <v>41825.528101851851</v>
      </c>
      <c r="U2798" s="16">
        <f t="shared" si="262"/>
        <v>41795.528101851851</v>
      </c>
      <c r="V2798" s="17">
        <v>41795.528101851851</v>
      </c>
      <c r="W2798" s="18">
        <v>41795.528101851851</v>
      </c>
    </row>
    <row r="2799" spans="1:23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 s="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t="s">
        <v>8219</v>
      </c>
      <c r="T2799" s="16">
        <f t="shared" si="263"/>
        <v>41828.94027777778</v>
      </c>
      <c r="U2799" s="16">
        <f t="shared" si="262"/>
        <v>41798.94027777778</v>
      </c>
      <c r="V2799" s="17">
        <v>41798.94027777778</v>
      </c>
      <c r="W2799" s="18">
        <v>41798.94027777778</v>
      </c>
    </row>
    <row r="2800" spans="1:23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 s="9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t="s">
        <v>8219</v>
      </c>
      <c r="T2800" s="16">
        <f t="shared" si="263"/>
        <v>42216.666666666672</v>
      </c>
      <c r="U2800" s="16">
        <f t="shared" si="262"/>
        <v>42201.675011574072</v>
      </c>
      <c r="V2800" s="17">
        <v>42201.675011574072</v>
      </c>
      <c r="W2800" s="18">
        <v>42201.675011574072</v>
      </c>
    </row>
    <row r="2801" spans="1:23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 s="9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t="s">
        <v>8219</v>
      </c>
      <c r="T2801" s="16">
        <f t="shared" si="263"/>
        <v>42538.666666666672</v>
      </c>
      <c r="U2801" s="16">
        <f t="shared" si="262"/>
        <v>42507.264699074076</v>
      </c>
      <c r="V2801" s="17">
        <v>42507.264699074076</v>
      </c>
      <c r="W2801" s="18">
        <v>42507.264699074076</v>
      </c>
    </row>
    <row r="2802" spans="1:23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9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t="s">
        <v>8219</v>
      </c>
      <c r="T2802" s="16">
        <f t="shared" si="263"/>
        <v>42008.552847222221</v>
      </c>
      <c r="U2802" s="16">
        <f t="shared" si="262"/>
        <v>41948.552847222221</v>
      </c>
      <c r="V2802" s="17">
        <v>41948.552847222221</v>
      </c>
      <c r="W2802" s="18">
        <v>41948.552847222221</v>
      </c>
    </row>
    <row r="2803" spans="1:23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 s="9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t="s">
        <v>8219</v>
      </c>
      <c r="T2803" s="16">
        <f t="shared" si="263"/>
        <v>41922.458333333336</v>
      </c>
      <c r="U2803" s="16">
        <f t="shared" si="262"/>
        <v>41900.243159722224</v>
      </c>
      <c r="V2803" s="17">
        <v>41900.243159722224</v>
      </c>
      <c r="W2803" s="18">
        <v>41900.243159722224</v>
      </c>
    </row>
    <row r="2804" spans="1:23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 s="9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t="s">
        <v>8219</v>
      </c>
      <c r="T2804" s="16">
        <f t="shared" si="263"/>
        <v>42222.64707175926</v>
      </c>
      <c r="U2804" s="16">
        <f t="shared" si="262"/>
        <v>42192.64707175926</v>
      </c>
      <c r="V2804" s="17">
        <v>42192.64707175926</v>
      </c>
      <c r="W2804" s="18">
        <v>42192.64707175926</v>
      </c>
    </row>
    <row r="2805" spans="1:23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 s="9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t="s">
        <v>8219</v>
      </c>
      <c r="T2805" s="16">
        <f t="shared" si="263"/>
        <v>42201</v>
      </c>
      <c r="U2805" s="16">
        <f t="shared" si="262"/>
        <v>42158.065694444449</v>
      </c>
      <c r="V2805" s="17">
        <v>42158.065694444449</v>
      </c>
      <c r="W2805" s="18">
        <v>42158.065694444449</v>
      </c>
    </row>
    <row r="2806" spans="1:23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9">
        <f t="shared" si="259"/>
        <v>50</v>
      </c>
      <c r="Q2806" t="str">
        <f t="shared" si="260"/>
        <v>theater</v>
      </c>
      <c r="R2806" t="str">
        <f t="shared" si="261"/>
        <v>plays</v>
      </c>
      <c r="S2806" t="s">
        <v>8219</v>
      </c>
      <c r="T2806" s="16">
        <f t="shared" si="263"/>
        <v>41911.453587962962</v>
      </c>
      <c r="U2806" s="16">
        <f t="shared" si="262"/>
        <v>41881.453587962962</v>
      </c>
      <c r="V2806" s="17">
        <v>41881.453587962962</v>
      </c>
      <c r="W2806" s="18">
        <v>41881.453587962962</v>
      </c>
    </row>
    <row r="2807" spans="1:23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9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t="s">
        <v>8219</v>
      </c>
      <c r="T2807" s="16">
        <f t="shared" si="263"/>
        <v>42238.505474537036</v>
      </c>
      <c r="U2807" s="16">
        <f t="shared" si="262"/>
        <v>42213.505474537036</v>
      </c>
      <c r="V2807" s="17">
        <v>42213.505474537036</v>
      </c>
      <c r="W2807" s="18">
        <v>42213.505474537036</v>
      </c>
    </row>
    <row r="2808" spans="1:23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 s="9">
        <f t="shared" si="259"/>
        <v>44.25</v>
      </c>
      <c r="Q2808" t="str">
        <f t="shared" si="260"/>
        <v>theater</v>
      </c>
      <c r="R2808" t="str">
        <f t="shared" si="261"/>
        <v>plays</v>
      </c>
      <c r="S2808" t="s">
        <v>8219</v>
      </c>
      <c r="T2808" s="16">
        <f t="shared" si="263"/>
        <v>42221.458333333328</v>
      </c>
      <c r="U2808" s="16">
        <f t="shared" si="262"/>
        <v>42185.267245370371</v>
      </c>
      <c r="V2808" s="17">
        <v>42185.267245370371</v>
      </c>
      <c r="W2808" s="18">
        <v>42185.267245370371</v>
      </c>
    </row>
    <row r="2809" spans="1:23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t="s">
        <v>8219</v>
      </c>
      <c r="T2809" s="16">
        <f t="shared" si="263"/>
        <v>42184.873124999998</v>
      </c>
      <c r="U2809" s="16">
        <f t="shared" si="262"/>
        <v>42154.873124999998</v>
      </c>
      <c r="V2809" s="17">
        <v>42154.873124999998</v>
      </c>
      <c r="W2809" s="18">
        <v>42154.873124999998</v>
      </c>
    </row>
    <row r="2810" spans="1:23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 s="9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t="s">
        <v>8219</v>
      </c>
      <c r="T2810" s="16">
        <f t="shared" si="263"/>
        <v>42238.84646990741</v>
      </c>
      <c r="U2810" s="16">
        <f t="shared" si="262"/>
        <v>42208.84646990741</v>
      </c>
      <c r="V2810" s="17">
        <v>42208.84646990741</v>
      </c>
      <c r="W2810" s="18">
        <v>42208.84646990741</v>
      </c>
    </row>
    <row r="2811" spans="1:23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 s="9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t="s">
        <v>8219</v>
      </c>
      <c r="T2811" s="16">
        <f t="shared" si="263"/>
        <v>42459.610416666663</v>
      </c>
      <c r="U2811" s="16">
        <f t="shared" si="262"/>
        <v>42451.496817129635</v>
      </c>
      <c r="V2811" s="17">
        <v>42451.496817129635</v>
      </c>
      <c r="W2811" s="18">
        <v>42451.496817129635</v>
      </c>
    </row>
    <row r="2812" spans="1:23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 s="9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t="s">
        <v>8219</v>
      </c>
      <c r="T2812" s="16">
        <f t="shared" si="263"/>
        <v>41791.165972222225</v>
      </c>
      <c r="U2812" s="16">
        <f t="shared" si="262"/>
        <v>41759.13962962963</v>
      </c>
      <c r="V2812" s="17">
        <v>41759.13962962963</v>
      </c>
      <c r="W2812" s="18">
        <v>41759.13962962963</v>
      </c>
    </row>
    <row r="2813" spans="1:23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 s="9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t="s">
        <v>8219</v>
      </c>
      <c r="T2813" s="16">
        <f t="shared" si="263"/>
        <v>42058.496562500004</v>
      </c>
      <c r="U2813" s="16">
        <f t="shared" si="262"/>
        <v>42028.496562500004</v>
      </c>
      <c r="V2813" s="17">
        <v>42028.496562500004</v>
      </c>
      <c r="W2813" s="18">
        <v>42028.496562500004</v>
      </c>
    </row>
    <row r="2814" spans="1:23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 s="9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t="s">
        <v>8219</v>
      </c>
      <c r="T2814" s="16">
        <f t="shared" si="263"/>
        <v>42100.166666666672</v>
      </c>
      <c r="U2814" s="16">
        <f t="shared" si="262"/>
        <v>42054.74418981481</v>
      </c>
      <c r="V2814" s="17">
        <v>42054.74418981481</v>
      </c>
      <c r="W2814" s="18">
        <v>42054.74418981481</v>
      </c>
    </row>
    <row r="2815" spans="1:23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 s="9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t="s">
        <v>8219</v>
      </c>
      <c r="T2815" s="16">
        <f t="shared" si="263"/>
        <v>42718.742604166662</v>
      </c>
      <c r="U2815" s="16">
        <f t="shared" si="262"/>
        <v>42693.742604166662</v>
      </c>
      <c r="V2815" s="17">
        <v>42693.742604166662</v>
      </c>
      <c r="W2815" s="18">
        <v>42693.742604166662</v>
      </c>
    </row>
    <row r="2816" spans="1:23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 s="9">
        <f t="shared" si="259"/>
        <v>25.25</v>
      </c>
      <c r="Q2816" t="str">
        <f t="shared" si="260"/>
        <v>theater</v>
      </c>
      <c r="R2816" t="str">
        <f t="shared" si="261"/>
        <v>plays</v>
      </c>
      <c r="S2816" t="s">
        <v>8219</v>
      </c>
      <c r="T2816" s="16">
        <f t="shared" si="263"/>
        <v>42133.399479166663</v>
      </c>
      <c r="U2816" s="16">
        <f t="shared" si="262"/>
        <v>42103.399479166663</v>
      </c>
      <c r="V2816" s="17">
        <v>42103.399479166663</v>
      </c>
      <c r="W2816" s="18">
        <v>42103.399479166663</v>
      </c>
    </row>
    <row r="2817" spans="1:23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9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t="s">
        <v>8219</v>
      </c>
      <c r="T2817" s="16">
        <f t="shared" si="263"/>
        <v>42589.776724537034</v>
      </c>
      <c r="U2817" s="16">
        <f t="shared" si="262"/>
        <v>42559.776724537034</v>
      </c>
      <c r="V2817" s="17">
        <v>42559.776724537034</v>
      </c>
      <c r="W2817" s="18">
        <v>42559.776724537034</v>
      </c>
    </row>
    <row r="2818" spans="1:23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 s="9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t="s">
        <v>8219</v>
      </c>
      <c r="T2818" s="16">
        <f t="shared" si="263"/>
        <v>42218.666666666672</v>
      </c>
      <c r="U2818" s="16">
        <f t="shared" si="262"/>
        <v>42188.467499999999</v>
      </c>
      <c r="V2818" s="17">
        <v>42188.467499999999</v>
      </c>
      <c r="W2818" s="18">
        <v>42188.467499999999</v>
      </c>
    </row>
    <row r="2819" spans="1:23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</f>
        <v>1.3</v>
      </c>
      <c r="P2819" s="9">
        <f t="shared" ref="P2819:P2882" si="265">IF(ISERROR(E2819/L2819),0,(E2819/L2819))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t="s">
        <v>8219</v>
      </c>
      <c r="T2819" s="16">
        <f t="shared" si="263"/>
        <v>42063.634976851856</v>
      </c>
      <c r="U2819" s="16">
        <f t="shared" ref="U2819:U2882" si="268">(((J2819/60)/60)/24)+DATE(1970,1,1)</f>
        <v>42023.634976851856</v>
      </c>
      <c r="V2819" s="17">
        <v>42023.634976851856</v>
      </c>
      <c r="W2819" s="18">
        <v>42023.634976851856</v>
      </c>
    </row>
    <row r="2820" spans="1:23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9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t="s">
        <v>8219</v>
      </c>
      <c r="T2820" s="16">
        <f t="shared" ref="T2820:T2883" si="269">(((I2820/60)/60)/24)+DATE(1970,1,1)</f>
        <v>42270.598217592589</v>
      </c>
      <c r="U2820" s="16">
        <f t="shared" si="268"/>
        <v>42250.598217592589</v>
      </c>
      <c r="V2820" s="17">
        <v>42250.598217592589</v>
      </c>
      <c r="W2820" s="18">
        <v>42250.598217592589</v>
      </c>
    </row>
    <row r="2821" spans="1:23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9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t="s">
        <v>8219</v>
      </c>
      <c r="T2821" s="16">
        <f t="shared" si="269"/>
        <v>42169.525567129633</v>
      </c>
      <c r="U2821" s="16">
        <f t="shared" si="268"/>
        <v>42139.525567129633</v>
      </c>
      <c r="V2821" s="17">
        <v>42139.525567129633</v>
      </c>
      <c r="W2821" s="18">
        <v>42139.525567129633</v>
      </c>
    </row>
    <row r="2822" spans="1:23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9">
        <f t="shared" si="265"/>
        <v>13.6</v>
      </c>
      <c r="Q2822" t="str">
        <f t="shared" si="266"/>
        <v>theater</v>
      </c>
      <c r="R2822" t="str">
        <f t="shared" si="267"/>
        <v>plays</v>
      </c>
      <c r="S2822" t="s">
        <v>8219</v>
      </c>
      <c r="T2822" s="16">
        <f t="shared" si="269"/>
        <v>42426</v>
      </c>
      <c r="U2822" s="16">
        <f t="shared" si="268"/>
        <v>42401.610983796301</v>
      </c>
      <c r="V2822" s="17">
        <v>42401.610983796301</v>
      </c>
      <c r="W2822" s="18">
        <v>42401.610983796301</v>
      </c>
    </row>
    <row r="2823" spans="1:23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9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t="s">
        <v>8219</v>
      </c>
      <c r="T2823" s="16">
        <f t="shared" si="269"/>
        <v>41905.922858796301</v>
      </c>
      <c r="U2823" s="16">
        <f t="shared" si="268"/>
        <v>41875.922858796301</v>
      </c>
      <c r="V2823" s="17">
        <v>41875.922858796301</v>
      </c>
      <c r="W2823" s="18">
        <v>41875.922858796301</v>
      </c>
    </row>
    <row r="2824" spans="1:23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9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t="s">
        <v>8219</v>
      </c>
      <c r="T2824" s="16">
        <f t="shared" si="269"/>
        <v>42090.642268518524</v>
      </c>
      <c r="U2824" s="16">
        <f t="shared" si="268"/>
        <v>42060.683935185181</v>
      </c>
      <c r="V2824" s="17">
        <v>42060.683935185181</v>
      </c>
      <c r="W2824" s="18">
        <v>42060.683935185181</v>
      </c>
    </row>
    <row r="2825" spans="1:23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9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t="s">
        <v>8219</v>
      </c>
      <c r="T2825" s="16">
        <f t="shared" si="269"/>
        <v>42094.957638888889</v>
      </c>
      <c r="U2825" s="16">
        <f t="shared" si="268"/>
        <v>42067.011643518519</v>
      </c>
      <c r="V2825" s="17">
        <v>42067.011643518519</v>
      </c>
      <c r="W2825" s="18">
        <v>42067.011643518519</v>
      </c>
    </row>
    <row r="2826" spans="1:23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9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t="s">
        <v>8219</v>
      </c>
      <c r="T2826" s="16">
        <f t="shared" si="269"/>
        <v>42168.071527777778</v>
      </c>
      <c r="U2826" s="16">
        <f t="shared" si="268"/>
        <v>42136.270787037036</v>
      </c>
      <c r="V2826" s="17">
        <v>42136.270787037036</v>
      </c>
      <c r="W2826" s="18">
        <v>42136.270787037036</v>
      </c>
    </row>
    <row r="2827" spans="1:23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9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t="s">
        <v>8219</v>
      </c>
      <c r="T2827" s="16">
        <f t="shared" si="269"/>
        <v>42342.792662037042</v>
      </c>
      <c r="U2827" s="16">
        <f t="shared" si="268"/>
        <v>42312.792662037042</v>
      </c>
      <c r="V2827" s="17">
        <v>42312.792662037042</v>
      </c>
      <c r="W2827" s="18">
        <v>42312.792662037042</v>
      </c>
    </row>
    <row r="2828" spans="1:23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9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t="s">
        <v>8219</v>
      </c>
      <c r="T2828" s="16">
        <f t="shared" si="269"/>
        <v>42195.291666666672</v>
      </c>
      <c r="U2828" s="16">
        <f t="shared" si="268"/>
        <v>42171.034861111111</v>
      </c>
      <c r="V2828" s="17">
        <v>42171.034861111111</v>
      </c>
      <c r="W2828" s="18">
        <v>42171.034861111111</v>
      </c>
    </row>
    <row r="2829" spans="1:23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t="s">
        <v>8219</v>
      </c>
      <c r="T2829" s="16">
        <f t="shared" si="269"/>
        <v>42524.6875</v>
      </c>
      <c r="U2829" s="16">
        <f t="shared" si="268"/>
        <v>42494.683634259258</v>
      </c>
      <c r="V2829" s="17">
        <v>42494.683634259258</v>
      </c>
      <c r="W2829" s="18">
        <v>42494.683634259258</v>
      </c>
    </row>
    <row r="2830" spans="1:23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9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t="s">
        <v>8219</v>
      </c>
      <c r="T2830" s="16">
        <f t="shared" si="269"/>
        <v>42279.958333333328</v>
      </c>
      <c r="U2830" s="16">
        <f t="shared" si="268"/>
        <v>42254.264687499999</v>
      </c>
      <c r="V2830" s="17">
        <v>42254.264687499999</v>
      </c>
      <c r="W2830" s="18">
        <v>42254.264687499999</v>
      </c>
    </row>
    <row r="2831" spans="1:23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9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t="s">
        <v>8219</v>
      </c>
      <c r="T2831" s="16">
        <f t="shared" si="269"/>
        <v>42523.434236111112</v>
      </c>
      <c r="U2831" s="16">
        <f t="shared" si="268"/>
        <v>42495.434236111112</v>
      </c>
      <c r="V2831" s="17">
        <v>42495.434236111112</v>
      </c>
      <c r="W2831" s="18">
        <v>42495.434236111112</v>
      </c>
    </row>
    <row r="2832" spans="1:23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9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t="s">
        <v>8219</v>
      </c>
      <c r="T2832" s="16">
        <f t="shared" si="269"/>
        <v>41771.165972222225</v>
      </c>
      <c r="U2832" s="16">
        <f t="shared" si="268"/>
        <v>41758.839675925927</v>
      </c>
      <c r="V2832" s="17">
        <v>41758.839675925927</v>
      </c>
      <c r="W2832" s="18">
        <v>41758.839675925927</v>
      </c>
    </row>
    <row r="2833" spans="1:23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9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t="s">
        <v>8219</v>
      </c>
      <c r="T2833" s="16">
        <f t="shared" si="269"/>
        <v>42201.824884259258</v>
      </c>
      <c r="U2833" s="16">
        <f t="shared" si="268"/>
        <v>42171.824884259258</v>
      </c>
      <c r="V2833" s="17">
        <v>42171.824884259258</v>
      </c>
      <c r="W2833" s="18">
        <v>42171.824884259258</v>
      </c>
    </row>
    <row r="2834" spans="1:23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9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t="s">
        <v>8219</v>
      </c>
      <c r="T2834" s="16">
        <f t="shared" si="269"/>
        <v>41966.916666666672</v>
      </c>
      <c r="U2834" s="16">
        <f t="shared" si="268"/>
        <v>41938.709421296298</v>
      </c>
      <c r="V2834" s="17">
        <v>41938.709421296298</v>
      </c>
      <c r="W2834" s="18">
        <v>41938.709421296298</v>
      </c>
    </row>
    <row r="2835" spans="1:23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 s="9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t="s">
        <v>8219</v>
      </c>
      <c r="T2835" s="16">
        <f t="shared" si="269"/>
        <v>42288.083333333328</v>
      </c>
      <c r="U2835" s="16">
        <f t="shared" si="268"/>
        <v>42268.127696759257</v>
      </c>
      <c r="V2835" s="17">
        <v>42268.127696759257</v>
      </c>
      <c r="W2835" s="18">
        <v>42268.127696759257</v>
      </c>
    </row>
    <row r="2836" spans="1:23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9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t="s">
        <v>8219</v>
      </c>
      <c r="T2836" s="16">
        <f t="shared" si="269"/>
        <v>42034.959837962961</v>
      </c>
      <c r="U2836" s="16">
        <f t="shared" si="268"/>
        <v>42019.959837962961</v>
      </c>
      <c r="V2836" s="17">
        <v>42019.959837962961</v>
      </c>
      <c r="W2836" s="18">
        <v>42019.959837962961</v>
      </c>
    </row>
    <row r="2837" spans="1:23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 s="9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t="s">
        <v>8219</v>
      </c>
      <c r="T2837" s="16">
        <f t="shared" si="269"/>
        <v>42343</v>
      </c>
      <c r="U2837" s="16">
        <f t="shared" si="268"/>
        <v>42313.703900462962</v>
      </c>
      <c r="V2837" s="17">
        <v>42313.703900462962</v>
      </c>
      <c r="W2837" s="18">
        <v>42313.703900462962</v>
      </c>
    </row>
    <row r="2838" spans="1:23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 s="9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t="s">
        <v>8219</v>
      </c>
      <c r="T2838" s="16">
        <f t="shared" si="269"/>
        <v>42784.207638888889</v>
      </c>
      <c r="U2838" s="16">
        <f t="shared" si="268"/>
        <v>42746.261782407411</v>
      </c>
      <c r="V2838" s="17">
        <v>42746.261782407411</v>
      </c>
      <c r="W2838" s="18">
        <v>42746.261782407411</v>
      </c>
    </row>
    <row r="2839" spans="1:23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t="s">
        <v>8219</v>
      </c>
      <c r="T2839" s="16">
        <f t="shared" si="269"/>
        <v>42347.950046296297</v>
      </c>
      <c r="U2839" s="16">
        <f t="shared" si="268"/>
        <v>42307.908379629633</v>
      </c>
      <c r="V2839" s="17">
        <v>42307.908379629633</v>
      </c>
      <c r="W2839" s="18">
        <v>42307.908379629633</v>
      </c>
    </row>
    <row r="2840" spans="1:23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 s="9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t="s">
        <v>8219</v>
      </c>
      <c r="T2840" s="16">
        <f t="shared" si="269"/>
        <v>41864.916666666664</v>
      </c>
      <c r="U2840" s="16">
        <f t="shared" si="268"/>
        <v>41842.607592592591</v>
      </c>
      <c r="V2840" s="17">
        <v>41842.607592592591</v>
      </c>
      <c r="W2840" s="18">
        <v>41842.607592592591</v>
      </c>
    </row>
    <row r="2841" spans="1:23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 s="9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t="s">
        <v>8219</v>
      </c>
      <c r="T2841" s="16">
        <f t="shared" si="269"/>
        <v>41876.207638888889</v>
      </c>
      <c r="U2841" s="16">
        <f t="shared" si="268"/>
        <v>41853.240208333329</v>
      </c>
      <c r="V2841" s="17">
        <v>41853.240208333329</v>
      </c>
      <c r="W2841" s="18">
        <v>41853.240208333329</v>
      </c>
    </row>
    <row r="2842" spans="1:23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9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t="s">
        <v>8219</v>
      </c>
      <c r="T2842" s="16">
        <f t="shared" si="269"/>
        <v>42081.708333333328</v>
      </c>
      <c r="U2842" s="16">
        <f t="shared" si="268"/>
        <v>42060.035636574074</v>
      </c>
      <c r="V2842" s="17">
        <v>42060.035636574074</v>
      </c>
      <c r="W2842" s="18">
        <v>42060.035636574074</v>
      </c>
    </row>
    <row r="2843" spans="1:23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 s="9">
        <f t="shared" si="265"/>
        <v>10</v>
      </c>
      <c r="Q2843" t="str">
        <f t="shared" si="266"/>
        <v>theater</v>
      </c>
      <c r="R2843" t="str">
        <f t="shared" si="267"/>
        <v>plays</v>
      </c>
      <c r="S2843" t="s">
        <v>8221</v>
      </c>
      <c r="T2843" s="16">
        <f t="shared" si="269"/>
        <v>42351.781215277777</v>
      </c>
      <c r="U2843" s="16">
        <f t="shared" si="268"/>
        <v>42291.739548611105</v>
      </c>
      <c r="V2843" s="17">
        <v>42291.739548611105</v>
      </c>
      <c r="W2843" s="18">
        <v>42291.739548611105</v>
      </c>
    </row>
    <row r="2844" spans="1:23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9">
        <f t="shared" si="265"/>
        <v>0</v>
      </c>
      <c r="Q2844" t="str">
        <f t="shared" si="266"/>
        <v>theater</v>
      </c>
      <c r="R2844" t="str">
        <f t="shared" si="267"/>
        <v>plays</v>
      </c>
      <c r="S2844" t="s">
        <v>8221</v>
      </c>
      <c r="T2844" s="16">
        <f t="shared" si="269"/>
        <v>41811.458333333336</v>
      </c>
      <c r="U2844" s="16">
        <f t="shared" si="268"/>
        <v>41784.952488425923</v>
      </c>
      <c r="V2844" s="17">
        <v>41784.952488425923</v>
      </c>
      <c r="W2844" s="18">
        <v>41784.952488425923</v>
      </c>
    </row>
    <row r="2845" spans="1:23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9">
        <f t="shared" si="265"/>
        <v>0</v>
      </c>
      <c r="Q2845" t="str">
        <f t="shared" si="266"/>
        <v>theater</v>
      </c>
      <c r="R2845" t="str">
        <f t="shared" si="267"/>
        <v>plays</v>
      </c>
      <c r="S2845" t="s">
        <v>8221</v>
      </c>
      <c r="T2845" s="16">
        <f t="shared" si="269"/>
        <v>42534.166666666672</v>
      </c>
      <c r="U2845" s="16">
        <f t="shared" si="268"/>
        <v>42492.737847222219</v>
      </c>
      <c r="V2845" s="17">
        <v>42492.737847222219</v>
      </c>
      <c r="W2845" s="18">
        <v>42492.737847222219</v>
      </c>
    </row>
    <row r="2846" spans="1:23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 s="9">
        <f t="shared" si="265"/>
        <v>30</v>
      </c>
      <c r="Q2846" t="str">
        <f t="shared" si="266"/>
        <v>theater</v>
      </c>
      <c r="R2846" t="str">
        <f t="shared" si="267"/>
        <v>plays</v>
      </c>
      <c r="S2846" t="s">
        <v>8221</v>
      </c>
      <c r="T2846" s="16">
        <f t="shared" si="269"/>
        <v>42739.546064814815</v>
      </c>
      <c r="U2846" s="16">
        <f t="shared" si="268"/>
        <v>42709.546064814815</v>
      </c>
      <c r="V2846" s="17">
        <v>42709.546064814815</v>
      </c>
      <c r="W2846" s="18">
        <v>42709.546064814815</v>
      </c>
    </row>
    <row r="2847" spans="1:23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 s="9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t="s">
        <v>8221</v>
      </c>
      <c r="T2847" s="16">
        <f t="shared" si="269"/>
        <v>42163.016585648147</v>
      </c>
      <c r="U2847" s="16">
        <f t="shared" si="268"/>
        <v>42103.016585648147</v>
      </c>
      <c r="V2847" s="17">
        <v>42103.016585648147</v>
      </c>
      <c r="W2847" s="18">
        <v>42103.016585648147</v>
      </c>
    </row>
    <row r="2848" spans="1:23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9">
        <f t="shared" si="265"/>
        <v>0</v>
      </c>
      <c r="Q2848" t="str">
        <f t="shared" si="266"/>
        <v>theater</v>
      </c>
      <c r="R2848" t="str">
        <f t="shared" si="267"/>
        <v>plays</v>
      </c>
      <c r="S2848" t="s">
        <v>8221</v>
      </c>
      <c r="T2848" s="16">
        <f t="shared" si="269"/>
        <v>42153.692060185189</v>
      </c>
      <c r="U2848" s="16">
        <f t="shared" si="268"/>
        <v>42108.692060185189</v>
      </c>
      <c r="V2848" s="17">
        <v>42108.692060185189</v>
      </c>
      <c r="W2848" s="18">
        <v>42108.692060185189</v>
      </c>
    </row>
    <row r="2849" spans="1:23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9">
        <f t="shared" si="265"/>
        <v>0</v>
      </c>
      <c r="Q2849" t="str">
        <f t="shared" si="266"/>
        <v>theater</v>
      </c>
      <c r="R2849" t="str">
        <f t="shared" si="267"/>
        <v>plays</v>
      </c>
      <c r="S2849" t="s">
        <v>8221</v>
      </c>
      <c r="T2849" s="16">
        <f t="shared" si="269"/>
        <v>42513.806307870371</v>
      </c>
      <c r="U2849" s="16">
        <f t="shared" si="268"/>
        <v>42453.806307870371</v>
      </c>
      <c r="V2849" s="17">
        <v>42453.806307870371</v>
      </c>
      <c r="W2849" s="18">
        <v>42453.806307870371</v>
      </c>
    </row>
    <row r="2850" spans="1:23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 s="9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t="s">
        <v>8221</v>
      </c>
      <c r="T2850" s="16">
        <f t="shared" si="269"/>
        <v>42153.648831018523</v>
      </c>
      <c r="U2850" s="16">
        <f t="shared" si="268"/>
        <v>42123.648831018523</v>
      </c>
      <c r="V2850" s="17">
        <v>42123.648831018523</v>
      </c>
      <c r="W2850" s="18">
        <v>42123.648831018523</v>
      </c>
    </row>
    <row r="2851" spans="1:23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 s="9">
        <f t="shared" si="265"/>
        <v>5</v>
      </c>
      <c r="Q2851" t="str">
        <f t="shared" si="266"/>
        <v>theater</v>
      </c>
      <c r="R2851" t="str">
        <f t="shared" si="267"/>
        <v>plays</v>
      </c>
      <c r="S2851" t="s">
        <v>8221</v>
      </c>
      <c r="T2851" s="16">
        <f t="shared" si="269"/>
        <v>42483.428240740745</v>
      </c>
      <c r="U2851" s="16">
        <f t="shared" si="268"/>
        <v>42453.428240740745</v>
      </c>
      <c r="V2851" s="17">
        <v>42453.428240740745</v>
      </c>
      <c r="W2851" s="18">
        <v>42453.428240740745</v>
      </c>
    </row>
    <row r="2852" spans="1:23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 s="9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t="s">
        <v>8221</v>
      </c>
      <c r="T2852" s="16">
        <f t="shared" si="269"/>
        <v>41888.007071759261</v>
      </c>
      <c r="U2852" s="16">
        <f t="shared" si="268"/>
        <v>41858.007071759261</v>
      </c>
      <c r="V2852" s="17">
        <v>41858.007071759261</v>
      </c>
      <c r="W2852" s="18">
        <v>41858.007071759261</v>
      </c>
    </row>
    <row r="2853" spans="1:23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9">
        <f t="shared" si="265"/>
        <v>0</v>
      </c>
      <c r="Q2853" t="str">
        <f t="shared" si="266"/>
        <v>theater</v>
      </c>
      <c r="R2853" t="str">
        <f t="shared" si="267"/>
        <v>plays</v>
      </c>
      <c r="S2853" t="s">
        <v>8221</v>
      </c>
      <c r="T2853" s="16">
        <f t="shared" si="269"/>
        <v>42398.970138888893</v>
      </c>
      <c r="U2853" s="16">
        <f t="shared" si="268"/>
        <v>42390.002650462964</v>
      </c>
      <c r="V2853" s="17">
        <v>42390.002650462964</v>
      </c>
      <c r="W2853" s="18">
        <v>42390.002650462964</v>
      </c>
    </row>
    <row r="2854" spans="1:23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 s="9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t="s">
        <v>8221</v>
      </c>
      <c r="T2854" s="16">
        <f t="shared" si="269"/>
        <v>41811.045173611114</v>
      </c>
      <c r="U2854" s="16">
        <f t="shared" si="268"/>
        <v>41781.045173611114</v>
      </c>
      <c r="V2854" s="17">
        <v>41781.045173611114</v>
      </c>
      <c r="W2854" s="18">
        <v>41781.045173611114</v>
      </c>
    </row>
    <row r="2855" spans="1:23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9">
        <f t="shared" si="265"/>
        <v>0</v>
      </c>
      <c r="Q2855" t="str">
        <f t="shared" si="266"/>
        <v>theater</v>
      </c>
      <c r="R2855" t="str">
        <f t="shared" si="267"/>
        <v>plays</v>
      </c>
      <c r="S2855" t="s">
        <v>8221</v>
      </c>
      <c r="T2855" s="16">
        <f t="shared" si="269"/>
        <v>41896.190937499996</v>
      </c>
      <c r="U2855" s="16">
        <f t="shared" si="268"/>
        <v>41836.190937499996</v>
      </c>
      <c r="V2855" s="17">
        <v>41836.190937499996</v>
      </c>
      <c r="W2855" s="18">
        <v>41836.190937499996</v>
      </c>
    </row>
    <row r="2856" spans="1:23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 s="9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t="s">
        <v>8221</v>
      </c>
      <c r="T2856" s="16">
        <f t="shared" si="269"/>
        <v>42131.71665509259</v>
      </c>
      <c r="U2856" s="16">
        <f t="shared" si="268"/>
        <v>42111.71665509259</v>
      </c>
      <c r="V2856" s="17">
        <v>42111.71665509259</v>
      </c>
      <c r="W2856" s="18">
        <v>42111.71665509259</v>
      </c>
    </row>
    <row r="2857" spans="1:23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9">
        <f t="shared" si="265"/>
        <v>60</v>
      </c>
      <c r="Q2857" t="str">
        <f t="shared" si="266"/>
        <v>theater</v>
      </c>
      <c r="R2857" t="str">
        <f t="shared" si="267"/>
        <v>plays</v>
      </c>
      <c r="S2857" t="s">
        <v>8221</v>
      </c>
      <c r="T2857" s="16">
        <f t="shared" si="269"/>
        <v>42398.981944444444</v>
      </c>
      <c r="U2857" s="16">
        <f t="shared" si="268"/>
        <v>42370.007766203707</v>
      </c>
      <c r="V2857" s="17">
        <v>42370.007766203707</v>
      </c>
      <c r="W2857" s="18">
        <v>42370.007766203707</v>
      </c>
    </row>
    <row r="2858" spans="1:23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 s="9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t="s">
        <v>8221</v>
      </c>
      <c r="T2858" s="16">
        <f t="shared" si="269"/>
        <v>42224.898611111115</v>
      </c>
      <c r="U2858" s="16">
        <f t="shared" si="268"/>
        <v>42165.037581018521</v>
      </c>
      <c r="V2858" s="17">
        <v>42165.037581018521</v>
      </c>
      <c r="W2858" s="18">
        <v>42165.037581018521</v>
      </c>
    </row>
    <row r="2859" spans="1:23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 s="9">
        <f t="shared" si="265"/>
        <v>500</v>
      </c>
      <c r="Q2859" t="str">
        <f t="shared" si="266"/>
        <v>theater</v>
      </c>
      <c r="R2859" t="str">
        <f t="shared" si="267"/>
        <v>plays</v>
      </c>
      <c r="S2859" t="s">
        <v>8221</v>
      </c>
      <c r="T2859" s="16">
        <f t="shared" si="269"/>
        <v>42786.75</v>
      </c>
      <c r="U2859" s="16">
        <f t="shared" si="268"/>
        <v>42726.920081018514</v>
      </c>
      <c r="V2859" s="17">
        <v>42726.920081018514</v>
      </c>
      <c r="W2859" s="18">
        <v>42726.920081018514</v>
      </c>
    </row>
    <row r="2860" spans="1:23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9">
        <f t="shared" si="265"/>
        <v>0</v>
      </c>
      <c r="Q2860" t="str">
        <f t="shared" si="266"/>
        <v>theater</v>
      </c>
      <c r="R2860" t="str">
        <f t="shared" si="267"/>
        <v>plays</v>
      </c>
      <c r="S2860" t="s">
        <v>8221</v>
      </c>
      <c r="T2860" s="16">
        <f t="shared" si="269"/>
        <v>41978.477777777778</v>
      </c>
      <c r="U2860" s="16">
        <f t="shared" si="268"/>
        <v>41954.545081018514</v>
      </c>
      <c r="V2860" s="17">
        <v>41954.545081018514</v>
      </c>
      <c r="W2860" s="18">
        <v>41954.545081018514</v>
      </c>
    </row>
    <row r="2861" spans="1:23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 s="9">
        <f t="shared" si="265"/>
        <v>35</v>
      </c>
      <c r="Q2861" t="str">
        <f t="shared" si="266"/>
        <v>theater</v>
      </c>
      <c r="R2861" t="str">
        <f t="shared" si="267"/>
        <v>plays</v>
      </c>
      <c r="S2861" t="s">
        <v>8221</v>
      </c>
      <c r="T2861" s="16">
        <f t="shared" si="269"/>
        <v>42293.362314814818</v>
      </c>
      <c r="U2861" s="16">
        <f t="shared" si="268"/>
        <v>42233.362314814818</v>
      </c>
      <c r="V2861" s="17">
        <v>42233.362314814818</v>
      </c>
      <c r="W2861" s="18">
        <v>42233.362314814818</v>
      </c>
    </row>
    <row r="2862" spans="1:23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 s="9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t="s">
        <v>8221</v>
      </c>
      <c r="T2862" s="16">
        <f t="shared" si="269"/>
        <v>42540.800648148142</v>
      </c>
      <c r="U2862" s="16">
        <f t="shared" si="268"/>
        <v>42480.800648148142</v>
      </c>
      <c r="V2862" s="17">
        <v>42480.800648148142</v>
      </c>
      <c r="W2862" s="18">
        <v>42480.800648148142</v>
      </c>
    </row>
    <row r="2863" spans="1:23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 s="9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t="s">
        <v>8221</v>
      </c>
      <c r="T2863" s="16">
        <f t="shared" si="269"/>
        <v>42271.590833333335</v>
      </c>
      <c r="U2863" s="16">
        <f t="shared" si="268"/>
        <v>42257.590833333335</v>
      </c>
      <c r="V2863" s="17">
        <v>42257.590833333335</v>
      </c>
      <c r="W2863" s="18">
        <v>42257.590833333335</v>
      </c>
    </row>
    <row r="2864" spans="1:23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 s="9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t="s">
        <v>8221</v>
      </c>
      <c r="T2864" s="16">
        <f t="shared" si="269"/>
        <v>41814.789687500001</v>
      </c>
      <c r="U2864" s="16">
        <f t="shared" si="268"/>
        <v>41784.789687500001</v>
      </c>
      <c r="V2864" s="17">
        <v>41784.789687500001</v>
      </c>
      <c r="W2864" s="18">
        <v>41784.789687500001</v>
      </c>
    </row>
    <row r="2865" spans="1:23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 s="9">
        <f t="shared" si="265"/>
        <v>20</v>
      </c>
      <c r="Q2865" t="str">
        <f t="shared" si="266"/>
        <v>theater</v>
      </c>
      <c r="R2865" t="str">
        <f t="shared" si="267"/>
        <v>plays</v>
      </c>
      <c r="S2865" t="s">
        <v>8221</v>
      </c>
      <c r="T2865" s="16">
        <f t="shared" si="269"/>
        <v>41891.675034722226</v>
      </c>
      <c r="U2865" s="16">
        <f t="shared" si="268"/>
        <v>41831.675034722226</v>
      </c>
      <c r="V2865" s="17">
        <v>41831.675034722226</v>
      </c>
      <c r="W2865" s="18">
        <v>41831.675034722226</v>
      </c>
    </row>
    <row r="2866" spans="1:23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 s="9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t="s">
        <v>8221</v>
      </c>
      <c r="T2866" s="16">
        <f t="shared" si="269"/>
        <v>42202.554166666669</v>
      </c>
      <c r="U2866" s="16">
        <f t="shared" si="268"/>
        <v>42172.613506944443</v>
      </c>
      <c r="V2866" s="17">
        <v>42172.613506944443</v>
      </c>
      <c r="W2866" s="18">
        <v>42172.613506944443</v>
      </c>
    </row>
    <row r="2867" spans="1:23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9">
        <f t="shared" si="265"/>
        <v>0</v>
      </c>
      <c r="Q2867" t="str">
        <f t="shared" si="266"/>
        <v>theater</v>
      </c>
      <c r="R2867" t="str">
        <f t="shared" si="267"/>
        <v>plays</v>
      </c>
      <c r="S2867" t="s">
        <v>8221</v>
      </c>
      <c r="T2867" s="16">
        <f t="shared" si="269"/>
        <v>42010.114108796297</v>
      </c>
      <c r="U2867" s="16">
        <f t="shared" si="268"/>
        <v>41950.114108796297</v>
      </c>
      <c r="V2867" s="17">
        <v>41950.114108796297</v>
      </c>
      <c r="W2867" s="18">
        <v>41950.114108796297</v>
      </c>
    </row>
    <row r="2868" spans="1:23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 s="9">
        <f t="shared" si="265"/>
        <v>22.5</v>
      </c>
      <c r="Q2868" t="str">
        <f t="shared" si="266"/>
        <v>theater</v>
      </c>
      <c r="R2868" t="str">
        <f t="shared" si="267"/>
        <v>plays</v>
      </c>
      <c r="S2868" t="s">
        <v>8221</v>
      </c>
      <c r="T2868" s="16">
        <f t="shared" si="269"/>
        <v>42657.916666666672</v>
      </c>
      <c r="U2868" s="16">
        <f t="shared" si="268"/>
        <v>42627.955104166671</v>
      </c>
      <c r="V2868" s="17">
        <v>42627.955104166671</v>
      </c>
      <c r="W2868" s="18">
        <v>42627.955104166671</v>
      </c>
    </row>
    <row r="2869" spans="1:23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 s="9">
        <f t="shared" si="265"/>
        <v>50.4</v>
      </c>
      <c r="Q2869" t="str">
        <f t="shared" si="266"/>
        <v>theater</v>
      </c>
      <c r="R2869" t="str">
        <f t="shared" si="267"/>
        <v>plays</v>
      </c>
      <c r="S2869" t="s">
        <v>8221</v>
      </c>
      <c r="T2869" s="16">
        <f t="shared" si="269"/>
        <v>42555.166666666672</v>
      </c>
      <c r="U2869" s="16">
        <f t="shared" si="268"/>
        <v>42531.195277777777</v>
      </c>
      <c r="V2869" s="17">
        <v>42531.195277777777</v>
      </c>
      <c r="W2869" s="18">
        <v>42531.195277777777</v>
      </c>
    </row>
    <row r="2870" spans="1:23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 s="9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t="s">
        <v>8221</v>
      </c>
      <c r="T2870" s="16">
        <f t="shared" si="269"/>
        <v>42648.827013888891</v>
      </c>
      <c r="U2870" s="16">
        <f t="shared" si="268"/>
        <v>42618.827013888891</v>
      </c>
      <c r="V2870" s="17">
        <v>42618.827013888891</v>
      </c>
      <c r="W2870" s="18">
        <v>42618.827013888891</v>
      </c>
    </row>
    <row r="2871" spans="1:23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 s="9">
        <f t="shared" si="265"/>
        <v>35.4</v>
      </c>
      <c r="Q2871" t="str">
        <f t="shared" si="266"/>
        <v>theater</v>
      </c>
      <c r="R2871" t="str">
        <f t="shared" si="267"/>
        <v>plays</v>
      </c>
      <c r="S2871" t="s">
        <v>8221</v>
      </c>
      <c r="T2871" s="16">
        <f t="shared" si="269"/>
        <v>42570.593530092592</v>
      </c>
      <c r="U2871" s="16">
        <f t="shared" si="268"/>
        <v>42540.593530092592</v>
      </c>
      <c r="V2871" s="17">
        <v>42540.593530092592</v>
      </c>
      <c r="W2871" s="18">
        <v>42540.593530092592</v>
      </c>
    </row>
    <row r="2872" spans="1:23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 s="9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t="s">
        <v>8221</v>
      </c>
      <c r="T2872" s="16">
        <f t="shared" si="269"/>
        <v>41776.189409722225</v>
      </c>
      <c r="U2872" s="16">
        <f t="shared" si="268"/>
        <v>41746.189409722225</v>
      </c>
      <c r="V2872" s="17">
        <v>41746.189409722225</v>
      </c>
      <c r="W2872" s="18">
        <v>41746.189409722225</v>
      </c>
    </row>
    <row r="2873" spans="1:23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 s="9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t="s">
        <v>8221</v>
      </c>
      <c r="T2873" s="16">
        <f t="shared" si="269"/>
        <v>41994.738576388889</v>
      </c>
      <c r="U2873" s="16">
        <f t="shared" si="268"/>
        <v>41974.738576388889</v>
      </c>
      <c r="V2873" s="17">
        <v>41974.738576388889</v>
      </c>
      <c r="W2873" s="18">
        <v>41974.738576388889</v>
      </c>
    </row>
    <row r="2874" spans="1:23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9">
        <f t="shared" si="265"/>
        <v>0</v>
      </c>
      <c r="Q2874" t="str">
        <f t="shared" si="266"/>
        <v>theater</v>
      </c>
      <c r="R2874" t="str">
        <f t="shared" si="267"/>
        <v>plays</v>
      </c>
      <c r="S2874" t="s">
        <v>8221</v>
      </c>
      <c r="T2874" s="16">
        <f t="shared" si="269"/>
        <v>42175.11618055556</v>
      </c>
      <c r="U2874" s="16">
        <f t="shared" si="268"/>
        <v>42115.11618055556</v>
      </c>
      <c r="V2874" s="17">
        <v>42115.11618055556</v>
      </c>
      <c r="W2874" s="18">
        <v>42115.11618055556</v>
      </c>
    </row>
    <row r="2875" spans="1:23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 s="9">
        <f t="shared" si="265"/>
        <v>119.125</v>
      </c>
      <c r="Q2875" t="str">
        <f t="shared" si="266"/>
        <v>theater</v>
      </c>
      <c r="R2875" t="str">
        <f t="shared" si="267"/>
        <v>plays</v>
      </c>
      <c r="S2875" t="s">
        <v>8221</v>
      </c>
      <c r="T2875" s="16">
        <f t="shared" si="269"/>
        <v>42032.817488425921</v>
      </c>
      <c r="U2875" s="16">
        <f t="shared" si="268"/>
        <v>42002.817488425921</v>
      </c>
      <c r="V2875" s="17">
        <v>42002.817488425921</v>
      </c>
      <c r="W2875" s="18">
        <v>42002.817488425921</v>
      </c>
    </row>
    <row r="2876" spans="1:23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 s="9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t="s">
        <v>8221</v>
      </c>
      <c r="T2876" s="16">
        <f t="shared" si="269"/>
        <v>42752.84474537037</v>
      </c>
      <c r="U2876" s="16">
        <f t="shared" si="268"/>
        <v>42722.84474537037</v>
      </c>
      <c r="V2876" s="17">
        <v>42722.84474537037</v>
      </c>
      <c r="W2876" s="18">
        <v>42722.84474537037</v>
      </c>
    </row>
    <row r="2877" spans="1:23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 s="9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t="s">
        <v>8221</v>
      </c>
      <c r="T2877" s="16">
        <f t="shared" si="269"/>
        <v>42495.128391203703</v>
      </c>
      <c r="U2877" s="16">
        <f t="shared" si="268"/>
        <v>42465.128391203703</v>
      </c>
      <c r="V2877" s="17">
        <v>42465.128391203703</v>
      </c>
      <c r="W2877" s="18">
        <v>42465.128391203703</v>
      </c>
    </row>
    <row r="2878" spans="1:23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9">
        <f t="shared" si="265"/>
        <v>0</v>
      </c>
      <c r="Q2878" t="str">
        <f t="shared" si="266"/>
        <v>theater</v>
      </c>
      <c r="R2878" t="str">
        <f t="shared" si="267"/>
        <v>plays</v>
      </c>
      <c r="S2878" t="s">
        <v>8221</v>
      </c>
      <c r="T2878" s="16">
        <f t="shared" si="269"/>
        <v>42201.743969907402</v>
      </c>
      <c r="U2878" s="16">
        <f t="shared" si="268"/>
        <v>42171.743969907402</v>
      </c>
      <c r="V2878" s="17">
        <v>42171.743969907402</v>
      </c>
      <c r="W2878" s="18">
        <v>42171.743969907402</v>
      </c>
    </row>
    <row r="2879" spans="1:23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 s="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t="s">
        <v>8221</v>
      </c>
      <c r="T2879" s="16">
        <f t="shared" si="269"/>
        <v>42704.708333333328</v>
      </c>
      <c r="U2879" s="16">
        <f t="shared" si="268"/>
        <v>42672.955138888887</v>
      </c>
      <c r="V2879" s="17">
        <v>42672.955138888887</v>
      </c>
      <c r="W2879" s="18">
        <v>42672.955138888887</v>
      </c>
    </row>
    <row r="2880" spans="1:23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 s="9">
        <f t="shared" si="265"/>
        <v>15.75</v>
      </c>
      <c r="Q2880" t="str">
        <f t="shared" si="266"/>
        <v>theater</v>
      </c>
      <c r="R2880" t="str">
        <f t="shared" si="267"/>
        <v>plays</v>
      </c>
      <c r="S2880" t="s">
        <v>8221</v>
      </c>
      <c r="T2880" s="16">
        <f t="shared" si="269"/>
        <v>42188.615682870368</v>
      </c>
      <c r="U2880" s="16">
        <f t="shared" si="268"/>
        <v>42128.615682870368</v>
      </c>
      <c r="V2880" s="17">
        <v>42128.615682870368</v>
      </c>
      <c r="W2880" s="18">
        <v>42128.615682870368</v>
      </c>
    </row>
    <row r="2881" spans="1:23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 s="9">
        <f t="shared" si="265"/>
        <v>29</v>
      </c>
      <c r="Q2881" t="str">
        <f t="shared" si="266"/>
        <v>theater</v>
      </c>
      <c r="R2881" t="str">
        <f t="shared" si="267"/>
        <v>plays</v>
      </c>
      <c r="S2881" t="s">
        <v>8221</v>
      </c>
      <c r="T2881" s="16">
        <f t="shared" si="269"/>
        <v>42389.725243055553</v>
      </c>
      <c r="U2881" s="16">
        <f t="shared" si="268"/>
        <v>42359.725243055553</v>
      </c>
      <c r="V2881" s="17">
        <v>42359.725243055553</v>
      </c>
      <c r="W2881" s="18">
        <v>42359.725243055553</v>
      </c>
    </row>
    <row r="2882" spans="1:23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 s="9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t="s">
        <v>8221</v>
      </c>
      <c r="T2882" s="16">
        <f t="shared" si="269"/>
        <v>42236.711805555555</v>
      </c>
      <c r="U2882" s="16">
        <f t="shared" si="268"/>
        <v>42192.905694444446</v>
      </c>
      <c r="V2882" s="17">
        <v>42192.905694444446</v>
      </c>
      <c r="W2882" s="18">
        <v>42192.905694444446</v>
      </c>
    </row>
    <row r="2883" spans="1:23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</f>
        <v>0</v>
      </c>
      <c r="P2883" s="9">
        <f t="shared" ref="P2883:P2946" si="271">IF(ISERROR(E2883/L2883),0,(E2883/L2883))</f>
        <v>0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t="s">
        <v>8221</v>
      </c>
      <c r="T2883" s="16">
        <f t="shared" si="269"/>
        <v>41976.639305555553</v>
      </c>
      <c r="U2883" s="16">
        <f t="shared" ref="U2883:U2946" si="274">(((J2883/60)/60)/24)+DATE(1970,1,1)</f>
        <v>41916.597638888888</v>
      </c>
      <c r="V2883" s="17">
        <v>41916.597638888888</v>
      </c>
      <c r="W2883" s="18">
        <v>41916.597638888888</v>
      </c>
    </row>
    <row r="2884" spans="1:23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9">
        <f t="shared" si="271"/>
        <v>63</v>
      </c>
      <c r="Q2884" t="str">
        <f t="shared" si="272"/>
        <v>theater</v>
      </c>
      <c r="R2884" t="str">
        <f t="shared" si="273"/>
        <v>plays</v>
      </c>
      <c r="S2884" t="s">
        <v>8221</v>
      </c>
      <c r="T2884" s="16">
        <f t="shared" ref="T2884:T2947" si="275">(((I2884/60)/60)/24)+DATE(1970,1,1)</f>
        <v>42491.596273148149</v>
      </c>
      <c r="U2884" s="16">
        <f t="shared" si="274"/>
        <v>42461.596273148149</v>
      </c>
      <c r="V2884" s="17">
        <v>42461.596273148149</v>
      </c>
      <c r="W2884" s="18">
        <v>42461.596273148149</v>
      </c>
    </row>
    <row r="2885" spans="1:23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9">
        <f t="shared" si="271"/>
        <v>381.6</v>
      </c>
      <c r="Q2885" t="str">
        <f t="shared" si="272"/>
        <v>theater</v>
      </c>
      <c r="R2885" t="str">
        <f t="shared" si="273"/>
        <v>plays</v>
      </c>
      <c r="S2885" t="s">
        <v>8221</v>
      </c>
      <c r="T2885" s="16">
        <f t="shared" si="275"/>
        <v>42406.207638888889</v>
      </c>
      <c r="U2885" s="16">
        <f t="shared" si="274"/>
        <v>42370.90320601852</v>
      </c>
      <c r="V2885" s="17">
        <v>42370.90320601852</v>
      </c>
      <c r="W2885" s="18">
        <v>42370.90320601852</v>
      </c>
    </row>
    <row r="2886" spans="1:23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9">
        <f t="shared" si="271"/>
        <v>46.25</v>
      </c>
      <c r="Q2886" t="str">
        <f t="shared" si="272"/>
        <v>theater</v>
      </c>
      <c r="R2886" t="str">
        <f t="shared" si="273"/>
        <v>plays</v>
      </c>
      <c r="S2886" t="s">
        <v>8221</v>
      </c>
      <c r="T2886" s="16">
        <f t="shared" si="275"/>
        <v>41978.727256944447</v>
      </c>
      <c r="U2886" s="16">
        <f t="shared" si="274"/>
        <v>41948.727256944447</v>
      </c>
      <c r="V2886" s="17">
        <v>41948.727256944447</v>
      </c>
      <c r="W2886" s="18">
        <v>41948.727256944447</v>
      </c>
    </row>
    <row r="2887" spans="1:23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9">
        <f t="shared" si="271"/>
        <v>26</v>
      </c>
      <c r="Q2887" t="str">
        <f t="shared" si="272"/>
        <v>theater</v>
      </c>
      <c r="R2887" t="str">
        <f t="shared" si="273"/>
        <v>plays</v>
      </c>
      <c r="S2887" t="s">
        <v>8221</v>
      </c>
      <c r="T2887" s="16">
        <f t="shared" si="275"/>
        <v>42077.034733796296</v>
      </c>
      <c r="U2887" s="16">
        <f t="shared" si="274"/>
        <v>42047.07640046296</v>
      </c>
      <c r="V2887" s="17">
        <v>42047.07640046296</v>
      </c>
      <c r="W2887" s="18">
        <v>42047.07640046296</v>
      </c>
    </row>
    <row r="2888" spans="1:23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9">
        <f t="shared" si="271"/>
        <v>10</v>
      </c>
      <c r="Q2888" t="str">
        <f t="shared" si="272"/>
        <v>theater</v>
      </c>
      <c r="R2888" t="str">
        <f t="shared" si="273"/>
        <v>plays</v>
      </c>
      <c r="S2888" t="s">
        <v>8221</v>
      </c>
      <c r="T2888" s="16">
        <f t="shared" si="275"/>
        <v>42266.165972222225</v>
      </c>
      <c r="U2888" s="16">
        <f t="shared" si="274"/>
        <v>42261.632916666669</v>
      </c>
      <c r="V2888" s="17">
        <v>42261.632916666669</v>
      </c>
      <c r="W2888" s="18">
        <v>42261.632916666669</v>
      </c>
    </row>
    <row r="2889" spans="1:23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9">
        <f t="shared" si="271"/>
        <v>5</v>
      </c>
      <c r="Q2889" t="str">
        <f t="shared" si="272"/>
        <v>theater</v>
      </c>
      <c r="R2889" t="str">
        <f t="shared" si="273"/>
        <v>plays</v>
      </c>
      <c r="S2889" t="s">
        <v>8221</v>
      </c>
      <c r="T2889" s="16">
        <f t="shared" si="275"/>
        <v>42015.427361111113</v>
      </c>
      <c r="U2889" s="16">
        <f t="shared" si="274"/>
        <v>41985.427361111113</v>
      </c>
      <c r="V2889" s="17">
        <v>41985.427361111113</v>
      </c>
      <c r="W2889" s="18">
        <v>41985.427361111113</v>
      </c>
    </row>
    <row r="2890" spans="1:23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9">
        <f t="shared" si="271"/>
        <v>0</v>
      </c>
      <c r="Q2890" t="str">
        <f t="shared" si="272"/>
        <v>theater</v>
      </c>
      <c r="R2890" t="str">
        <f t="shared" si="273"/>
        <v>plays</v>
      </c>
      <c r="S2890" t="s">
        <v>8221</v>
      </c>
      <c r="T2890" s="16">
        <f t="shared" si="275"/>
        <v>41930.207638888889</v>
      </c>
      <c r="U2890" s="16">
        <f t="shared" si="274"/>
        <v>41922.535185185188</v>
      </c>
      <c r="V2890" s="17">
        <v>41922.535185185188</v>
      </c>
      <c r="W2890" s="18">
        <v>41922.535185185188</v>
      </c>
    </row>
    <row r="2891" spans="1:23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9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t="s">
        <v>8221</v>
      </c>
      <c r="T2891" s="16">
        <f t="shared" si="275"/>
        <v>41880.863252314812</v>
      </c>
      <c r="U2891" s="16">
        <f t="shared" si="274"/>
        <v>41850.863252314812</v>
      </c>
      <c r="V2891" s="17">
        <v>41850.863252314812</v>
      </c>
      <c r="W2891" s="18">
        <v>41850.863252314812</v>
      </c>
    </row>
    <row r="2892" spans="1:23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9">
        <f t="shared" si="271"/>
        <v>7</v>
      </c>
      <c r="Q2892" t="str">
        <f t="shared" si="272"/>
        <v>theater</v>
      </c>
      <c r="R2892" t="str">
        <f t="shared" si="273"/>
        <v>plays</v>
      </c>
      <c r="S2892" t="s">
        <v>8221</v>
      </c>
      <c r="T2892" s="16">
        <f t="shared" si="275"/>
        <v>41860.125</v>
      </c>
      <c r="U2892" s="16">
        <f t="shared" si="274"/>
        <v>41831.742962962962</v>
      </c>
      <c r="V2892" s="17">
        <v>41831.742962962962</v>
      </c>
      <c r="W2892" s="18">
        <v>41831.742962962962</v>
      </c>
    </row>
    <row r="2893" spans="1:23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9">
        <f t="shared" si="271"/>
        <v>27.3</v>
      </c>
      <c r="Q2893" t="str">
        <f t="shared" si="272"/>
        <v>theater</v>
      </c>
      <c r="R2893" t="str">
        <f t="shared" si="273"/>
        <v>plays</v>
      </c>
      <c r="S2893" t="s">
        <v>8221</v>
      </c>
      <c r="T2893" s="16">
        <f t="shared" si="275"/>
        <v>42475.84175925926</v>
      </c>
      <c r="U2893" s="16">
        <f t="shared" si="274"/>
        <v>42415.883425925931</v>
      </c>
      <c r="V2893" s="17">
        <v>42415.883425925931</v>
      </c>
      <c r="W2893" s="18">
        <v>42415.883425925931</v>
      </c>
    </row>
    <row r="2894" spans="1:23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9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t="s">
        <v>8221</v>
      </c>
      <c r="T2894" s="16">
        <f t="shared" si="275"/>
        <v>41876.875</v>
      </c>
      <c r="U2894" s="16">
        <f t="shared" si="274"/>
        <v>41869.714166666665</v>
      </c>
      <c r="V2894" s="17">
        <v>41869.714166666665</v>
      </c>
      <c r="W2894" s="18">
        <v>41869.714166666665</v>
      </c>
    </row>
    <row r="2895" spans="1:23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9">
        <f t="shared" si="271"/>
        <v>12.5</v>
      </c>
      <c r="Q2895" t="str">
        <f t="shared" si="272"/>
        <v>theater</v>
      </c>
      <c r="R2895" t="str">
        <f t="shared" si="273"/>
        <v>plays</v>
      </c>
      <c r="S2895" t="s">
        <v>8221</v>
      </c>
      <c r="T2895" s="16">
        <f t="shared" si="275"/>
        <v>42013.083333333328</v>
      </c>
      <c r="U2895" s="16">
        <f t="shared" si="274"/>
        <v>41953.773090277777</v>
      </c>
      <c r="V2895" s="17">
        <v>41953.773090277777</v>
      </c>
      <c r="W2895" s="18">
        <v>41953.773090277777</v>
      </c>
    </row>
    <row r="2896" spans="1:23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9">
        <f t="shared" si="271"/>
        <v>0</v>
      </c>
      <c r="Q2896" t="str">
        <f t="shared" si="272"/>
        <v>theater</v>
      </c>
      <c r="R2896" t="str">
        <f t="shared" si="273"/>
        <v>plays</v>
      </c>
      <c r="S2896" t="s">
        <v>8221</v>
      </c>
      <c r="T2896" s="16">
        <f t="shared" si="275"/>
        <v>42097.944618055553</v>
      </c>
      <c r="U2896" s="16">
        <f t="shared" si="274"/>
        <v>42037.986284722225</v>
      </c>
      <c r="V2896" s="17">
        <v>42037.986284722225</v>
      </c>
      <c r="W2896" s="18">
        <v>42037.986284722225</v>
      </c>
    </row>
    <row r="2897" spans="1:23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9">
        <f t="shared" si="271"/>
        <v>5.75</v>
      </c>
      <c r="Q2897" t="str">
        <f t="shared" si="272"/>
        <v>theater</v>
      </c>
      <c r="R2897" t="str">
        <f t="shared" si="273"/>
        <v>plays</v>
      </c>
      <c r="S2897" t="s">
        <v>8221</v>
      </c>
      <c r="T2897" s="16">
        <f t="shared" si="275"/>
        <v>41812.875</v>
      </c>
      <c r="U2897" s="16">
        <f t="shared" si="274"/>
        <v>41811.555462962962</v>
      </c>
      <c r="V2897" s="17">
        <v>41811.555462962962</v>
      </c>
      <c r="W2897" s="18">
        <v>41811.555462962962</v>
      </c>
    </row>
    <row r="2898" spans="1:23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9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t="s">
        <v>8221</v>
      </c>
      <c r="T2898" s="16">
        <f t="shared" si="275"/>
        <v>42716.25</v>
      </c>
      <c r="U2898" s="16">
        <f t="shared" si="274"/>
        <v>42701.908807870372</v>
      </c>
      <c r="V2898" s="17">
        <v>42701.908807870372</v>
      </c>
      <c r="W2898" s="18">
        <v>42701.908807870372</v>
      </c>
    </row>
    <row r="2899" spans="1:23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 s="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t="s">
        <v>8221</v>
      </c>
      <c r="T2899" s="16">
        <f t="shared" si="275"/>
        <v>42288.645196759258</v>
      </c>
      <c r="U2899" s="16">
        <f t="shared" si="274"/>
        <v>42258.646504629629</v>
      </c>
      <c r="V2899" s="17">
        <v>42258.646504629629</v>
      </c>
      <c r="W2899" s="18">
        <v>42258.646504629629</v>
      </c>
    </row>
    <row r="2900" spans="1:23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 s="9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t="s">
        <v>8221</v>
      </c>
      <c r="T2900" s="16">
        <f t="shared" si="275"/>
        <v>42308.664965277778</v>
      </c>
      <c r="U2900" s="16">
        <f t="shared" si="274"/>
        <v>42278.664965277778</v>
      </c>
      <c r="V2900" s="17">
        <v>42278.664965277778</v>
      </c>
      <c r="W2900" s="18">
        <v>42278.664965277778</v>
      </c>
    </row>
    <row r="2901" spans="1:23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9">
        <f t="shared" si="271"/>
        <v>0</v>
      </c>
      <c r="Q2901" t="str">
        <f t="shared" si="272"/>
        <v>theater</v>
      </c>
      <c r="R2901" t="str">
        <f t="shared" si="273"/>
        <v>plays</v>
      </c>
      <c r="S2901" t="s">
        <v>8221</v>
      </c>
      <c r="T2901" s="16">
        <f t="shared" si="275"/>
        <v>42575.078217592592</v>
      </c>
      <c r="U2901" s="16">
        <f t="shared" si="274"/>
        <v>42515.078217592592</v>
      </c>
      <c r="V2901" s="17">
        <v>42515.078217592592</v>
      </c>
      <c r="W2901" s="18">
        <v>42515.078217592592</v>
      </c>
    </row>
    <row r="2902" spans="1:23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 s="9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t="s">
        <v>8221</v>
      </c>
      <c r="T2902" s="16">
        <f t="shared" si="275"/>
        <v>41860.234166666669</v>
      </c>
      <c r="U2902" s="16">
        <f t="shared" si="274"/>
        <v>41830.234166666669</v>
      </c>
      <c r="V2902" s="17">
        <v>41830.234166666669</v>
      </c>
      <c r="W2902" s="18">
        <v>41830.234166666669</v>
      </c>
    </row>
    <row r="2903" spans="1:23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 s="9">
        <f t="shared" si="271"/>
        <v>3</v>
      </c>
      <c r="Q2903" t="str">
        <f t="shared" si="272"/>
        <v>theater</v>
      </c>
      <c r="R2903" t="str">
        <f t="shared" si="273"/>
        <v>plays</v>
      </c>
      <c r="S2903" t="s">
        <v>8221</v>
      </c>
      <c r="T2903" s="16">
        <f t="shared" si="275"/>
        <v>42042.904386574075</v>
      </c>
      <c r="U2903" s="16">
        <f t="shared" si="274"/>
        <v>41982.904386574075</v>
      </c>
      <c r="V2903" s="17">
        <v>41982.904386574075</v>
      </c>
      <c r="W2903" s="18">
        <v>41982.904386574075</v>
      </c>
    </row>
    <row r="2904" spans="1:23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 s="9">
        <f t="shared" si="271"/>
        <v>25</v>
      </c>
      <c r="Q2904" t="str">
        <f t="shared" si="272"/>
        <v>theater</v>
      </c>
      <c r="R2904" t="str">
        <f t="shared" si="273"/>
        <v>plays</v>
      </c>
      <c r="S2904" t="s">
        <v>8221</v>
      </c>
      <c r="T2904" s="16">
        <f t="shared" si="275"/>
        <v>42240.439768518518</v>
      </c>
      <c r="U2904" s="16">
        <f t="shared" si="274"/>
        <v>42210.439768518518</v>
      </c>
      <c r="V2904" s="17">
        <v>42210.439768518518</v>
      </c>
      <c r="W2904" s="18">
        <v>42210.439768518518</v>
      </c>
    </row>
    <row r="2905" spans="1:23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 s="9">
        <f t="shared" si="271"/>
        <v>9.75</v>
      </c>
      <c r="Q2905" t="str">
        <f t="shared" si="272"/>
        <v>theater</v>
      </c>
      <c r="R2905" t="str">
        <f t="shared" si="273"/>
        <v>plays</v>
      </c>
      <c r="S2905" t="s">
        <v>8221</v>
      </c>
      <c r="T2905" s="16">
        <f t="shared" si="275"/>
        <v>42256.166874999995</v>
      </c>
      <c r="U2905" s="16">
        <f t="shared" si="274"/>
        <v>42196.166874999995</v>
      </c>
      <c r="V2905" s="17">
        <v>42196.166874999995</v>
      </c>
      <c r="W2905" s="18">
        <v>42196.166874999995</v>
      </c>
    </row>
    <row r="2906" spans="1:23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 s="9">
        <f t="shared" si="271"/>
        <v>18.75</v>
      </c>
      <c r="Q2906" t="str">
        <f t="shared" si="272"/>
        <v>theater</v>
      </c>
      <c r="R2906" t="str">
        <f t="shared" si="273"/>
        <v>plays</v>
      </c>
      <c r="S2906" t="s">
        <v>8221</v>
      </c>
      <c r="T2906" s="16">
        <f t="shared" si="275"/>
        <v>41952.5</v>
      </c>
      <c r="U2906" s="16">
        <f t="shared" si="274"/>
        <v>41940.967951388891</v>
      </c>
      <c r="V2906" s="17">
        <v>41940.967951388891</v>
      </c>
      <c r="W2906" s="18">
        <v>41940.967951388891</v>
      </c>
    </row>
    <row r="2907" spans="1:23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 s="9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t="s">
        <v>8221</v>
      </c>
      <c r="T2907" s="16">
        <f t="shared" si="275"/>
        <v>42620.056863425925</v>
      </c>
      <c r="U2907" s="16">
        <f t="shared" si="274"/>
        <v>42606.056863425925</v>
      </c>
      <c r="V2907" s="17">
        <v>42606.056863425925</v>
      </c>
      <c r="W2907" s="18">
        <v>42606.056863425925</v>
      </c>
    </row>
    <row r="2908" spans="1:23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 s="9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t="s">
        <v>8221</v>
      </c>
      <c r="T2908" s="16">
        <f t="shared" si="275"/>
        <v>42217.041666666672</v>
      </c>
      <c r="U2908" s="16">
        <f t="shared" si="274"/>
        <v>42199.648912037039</v>
      </c>
      <c r="V2908" s="17">
        <v>42199.648912037039</v>
      </c>
      <c r="W2908" s="18">
        <v>42199.648912037039</v>
      </c>
    </row>
    <row r="2909" spans="1:23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 s="9">
        <f t="shared" si="271"/>
        <v>1</v>
      </c>
      <c r="Q2909" t="str">
        <f t="shared" si="272"/>
        <v>theater</v>
      </c>
      <c r="R2909" t="str">
        <f t="shared" si="273"/>
        <v>plays</v>
      </c>
      <c r="S2909" t="s">
        <v>8221</v>
      </c>
      <c r="T2909" s="16">
        <f t="shared" si="275"/>
        <v>42504.877743055549</v>
      </c>
      <c r="U2909" s="16">
        <f t="shared" si="274"/>
        <v>42444.877743055549</v>
      </c>
      <c r="V2909" s="17">
        <v>42444.877743055549</v>
      </c>
      <c r="W2909" s="18">
        <v>42444.877743055549</v>
      </c>
    </row>
    <row r="2910" spans="1:23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 s="9">
        <f t="shared" si="271"/>
        <v>52.8</v>
      </c>
      <c r="Q2910" t="str">
        <f t="shared" si="272"/>
        <v>theater</v>
      </c>
      <c r="R2910" t="str">
        <f t="shared" si="273"/>
        <v>plays</v>
      </c>
      <c r="S2910" t="s">
        <v>8221</v>
      </c>
      <c r="T2910" s="16">
        <f t="shared" si="275"/>
        <v>42529.731701388882</v>
      </c>
      <c r="U2910" s="16">
        <f t="shared" si="274"/>
        <v>42499.731701388882</v>
      </c>
      <c r="V2910" s="17">
        <v>42499.731701388882</v>
      </c>
      <c r="W2910" s="18">
        <v>42499.731701388882</v>
      </c>
    </row>
    <row r="2911" spans="1:23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 s="9">
        <f t="shared" si="271"/>
        <v>20</v>
      </c>
      <c r="Q2911" t="str">
        <f t="shared" si="272"/>
        <v>theater</v>
      </c>
      <c r="R2911" t="str">
        <f t="shared" si="273"/>
        <v>plays</v>
      </c>
      <c r="S2911" t="s">
        <v>8221</v>
      </c>
      <c r="T2911" s="16">
        <f t="shared" si="275"/>
        <v>41968.823611111111</v>
      </c>
      <c r="U2911" s="16">
        <f t="shared" si="274"/>
        <v>41929.266215277778</v>
      </c>
      <c r="V2911" s="17">
        <v>41929.266215277778</v>
      </c>
      <c r="W2911" s="18">
        <v>41929.266215277778</v>
      </c>
    </row>
    <row r="2912" spans="1:23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 s="9">
        <f t="shared" si="271"/>
        <v>1</v>
      </c>
      <c r="Q2912" t="str">
        <f t="shared" si="272"/>
        <v>theater</v>
      </c>
      <c r="R2912" t="str">
        <f t="shared" si="273"/>
        <v>plays</v>
      </c>
      <c r="S2912" t="s">
        <v>8221</v>
      </c>
      <c r="T2912" s="16">
        <f t="shared" si="275"/>
        <v>42167.841284722221</v>
      </c>
      <c r="U2912" s="16">
        <f t="shared" si="274"/>
        <v>42107.841284722221</v>
      </c>
      <c r="V2912" s="17">
        <v>42107.841284722221</v>
      </c>
      <c r="W2912" s="18">
        <v>42107.841284722221</v>
      </c>
    </row>
    <row r="2913" spans="1:23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 s="9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t="s">
        <v>8221</v>
      </c>
      <c r="T2913" s="16">
        <f t="shared" si="275"/>
        <v>42182.768819444449</v>
      </c>
      <c r="U2913" s="16">
        <f t="shared" si="274"/>
        <v>42142.768819444449</v>
      </c>
      <c r="V2913" s="17">
        <v>42142.768819444449</v>
      </c>
      <c r="W2913" s="18">
        <v>42142.768819444449</v>
      </c>
    </row>
    <row r="2914" spans="1:23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 s="9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t="s">
        <v>8221</v>
      </c>
      <c r="T2914" s="16">
        <f t="shared" si="275"/>
        <v>42384.131643518514</v>
      </c>
      <c r="U2914" s="16">
        <f t="shared" si="274"/>
        <v>42354.131643518514</v>
      </c>
      <c r="V2914" s="17">
        <v>42354.131643518514</v>
      </c>
      <c r="W2914" s="18">
        <v>42354.131643518514</v>
      </c>
    </row>
    <row r="2915" spans="1:23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 s="9">
        <f t="shared" si="271"/>
        <v>1</v>
      </c>
      <c r="Q2915" t="str">
        <f t="shared" si="272"/>
        <v>theater</v>
      </c>
      <c r="R2915" t="str">
        <f t="shared" si="273"/>
        <v>plays</v>
      </c>
      <c r="S2915" t="s">
        <v>8221</v>
      </c>
      <c r="T2915" s="16">
        <f t="shared" si="275"/>
        <v>41888.922905092593</v>
      </c>
      <c r="U2915" s="16">
        <f t="shared" si="274"/>
        <v>41828.922905092593</v>
      </c>
      <c r="V2915" s="17">
        <v>41828.922905092593</v>
      </c>
      <c r="W2915" s="18">
        <v>41828.922905092593</v>
      </c>
    </row>
    <row r="2916" spans="1:23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 s="9">
        <f t="shared" si="271"/>
        <v>1</v>
      </c>
      <c r="Q2916" t="str">
        <f t="shared" si="272"/>
        <v>theater</v>
      </c>
      <c r="R2916" t="str">
        <f t="shared" si="273"/>
        <v>plays</v>
      </c>
      <c r="S2916" t="s">
        <v>8221</v>
      </c>
      <c r="T2916" s="16">
        <f t="shared" si="275"/>
        <v>42077.865671296298</v>
      </c>
      <c r="U2916" s="16">
        <f t="shared" si="274"/>
        <v>42017.907337962963</v>
      </c>
      <c r="V2916" s="17">
        <v>42017.907337962963</v>
      </c>
      <c r="W2916" s="18">
        <v>42017.907337962963</v>
      </c>
    </row>
    <row r="2917" spans="1:23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 s="9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t="s">
        <v>8221</v>
      </c>
      <c r="T2917" s="16">
        <f t="shared" si="275"/>
        <v>42445.356365740736</v>
      </c>
      <c r="U2917" s="16">
        <f t="shared" si="274"/>
        <v>42415.398032407407</v>
      </c>
      <c r="V2917" s="17">
        <v>42415.398032407407</v>
      </c>
      <c r="W2917" s="18">
        <v>42415.398032407407</v>
      </c>
    </row>
    <row r="2918" spans="1:23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 s="9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t="s">
        <v>8221</v>
      </c>
      <c r="T2918" s="16">
        <f t="shared" si="275"/>
        <v>41778.476724537039</v>
      </c>
      <c r="U2918" s="16">
        <f t="shared" si="274"/>
        <v>41755.476724537039</v>
      </c>
      <c r="V2918" s="17">
        <v>41755.476724537039</v>
      </c>
      <c r="W2918" s="18">
        <v>41755.476724537039</v>
      </c>
    </row>
    <row r="2919" spans="1:23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 s="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t="s">
        <v>8221</v>
      </c>
      <c r="T2919" s="16">
        <f t="shared" si="275"/>
        <v>42263.234340277777</v>
      </c>
      <c r="U2919" s="16">
        <f t="shared" si="274"/>
        <v>42245.234340277777</v>
      </c>
      <c r="V2919" s="17">
        <v>42245.234340277777</v>
      </c>
      <c r="W2919" s="18">
        <v>42245.234340277777</v>
      </c>
    </row>
    <row r="2920" spans="1:23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 s="9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t="s">
        <v>8221</v>
      </c>
      <c r="T2920" s="16">
        <f t="shared" si="275"/>
        <v>42306.629710648151</v>
      </c>
      <c r="U2920" s="16">
        <f t="shared" si="274"/>
        <v>42278.629710648151</v>
      </c>
      <c r="V2920" s="17">
        <v>42278.629710648151</v>
      </c>
      <c r="W2920" s="18">
        <v>42278.629710648151</v>
      </c>
    </row>
    <row r="2921" spans="1:23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 s="9">
        <f t="shared" si="271"/>
        <v>8.5</v>
      </c>
      <c r="Q2921" t="str">
        <f t="shared" si="272"/>
        <v>theater</v>
      </c>
      <c r="R2921" t="str">
        <f t="shared" si="273"/>
        <v>plays</v>
      </c>
      <c r="S2921" t="s">
        <v>8221</v>
      </c>
      <c r="T2921" s="16">
        <f t="shared" si="275"/>
        <v>41856.61954861111</v>
      </c>
      <c r="U2921" s="16">
        <f t="shared" si="274"/>
        <v>41826.61954861111</v>
      </c>
      <c r="V2921" s="17">
        <v>41826.61954861111</v>
      </c>
      <c r="W2921" s="18">
        <v>41826.61954861111</v>
      </c>
    </row>
    <row r="2922" spans="1:23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 s="9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t="s">
        <v>8221</v>
      </c>
      <c r="T2922" s="16">
        <f t="shared" si="275"/>
        <v>42088.750810185185</v>
      </c>
      <c r="U2922" s="16">
        <f t="shared" si="274"/>
        <v>42058.792476851857</v>
      </c>
      <c r="V2922" s="17">
        <v>42058.792476851857</v>
      </c>
      <c r="W2922" s="18">
        <v>42058.792476851857</v>
      </c>
    </row>
    <row r="2923" spans="1:23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9">
        <f t="shared" si="271"/>
        <v>43</v>
      </c>
      <c r="Q2923" t="str">
        <f t="shared" si="272"/>
        <v>theater</v>
      </c>
      <c r="R2923" t="str">
        <f t="shared" si="273"/>
        <v>musical</v>
      </c>
      <c r="S2923" t="s">
        <v>8219</v>
      </c>
      <c r="T2923" s="16">
        <f t="shared" si="275"/>
        <v>41907.886620370373</v>
      </c>
      <c r="U2923" s="16">
        <f t="shared" si="274"/>
        <v>41877.886620370373</v>
      </c>
      <c r="V2923" s="17">
        <v>41877.886620370373</v>
      </c>
      <c r="W2923" s="18">
        <v>41877.886620370373</v>
      </c>
    </row>
    <row r="2924" spans="1:23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9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t="s">
        <v>8219</v>
      </c>
      <c r="T2924" s="16">
        <f t="shared" si="275"/>
        <v>42142.874155092592</v>
      </c>
      <c r="U2924" s="16">
        <f t="shared" si="274"/>
        <v>42097.874155092592</v>
      </c>
      <c r="V2924" s="17">
        <v>42097.874155092592</v>
      </c>
      <c r="W2924" s="18">
        <v>42097.874155092592</v>
      </c>
    </row>
    <row r="2925" spans="1:23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9">
        <f t="shared" si="271"/>
        <v>30</v>
      </c>
      <c r="Q2925" t="str">
        <f t="shared" si="272"/>
        <v>theater</v>
      </c>
      <c r="R2925" t="str">
        <f t="shared" si="273"/>
        <v>musical</v>
      </c>
      <c r="S2925" t="s">
        <v>8219</v>
      </c>
      <c r="T2925" s="16">
        <f t="shared" si="275"/>
        <v>42028.125</v>
      </c>
      <c r="U2925" s="16">
        <f t="shared" si="274"/>
        <v>42013.15253472222</v>
      </c>
      <c r="V2925" s="17">
        <v>42013.15253472222</v>
      </c>
      <c r="W2925" s="18">
        <v>42013.15253472222</v>
      </c>
    </row>
    <row r="2926" spans="1:23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 s="9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t="s">
        <v>8219</v>
      </c>
      <c r="T2926" s="16">
        <f t="shared" si="275"/>
        <v>42133.165972222225</v>
      </c>
      <c r="U2926" s="16">
        <f t="shared" si="274"/>
        <v>42103.556828703702</v>
      </c>
      <c r="V2926" s="17">
        <v>42103.556828703702</v>
      </c>
      <c r="W2926" s="18">
        <v>42103.556828703702</v>
      </c>
    </row>
    <row r="2927" spans="1:23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 s="9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t="s">
        <v>8219</v>
      </c>
      <c r="T2927" s="16">
        <f t="shared" si="275"/>
        <v>41893.584120370368</v>
      </c>
      <c r="U2927" s="16">
        <f t="shared" si="274"/>
        <v>41863.584120370368</v>
      </c>
      <c r="V2927" s="17">
        <v>41863.584120370368</v>
      </c>
      <c r="W2927" s="18">
        <v>41863.584120370368</v>
      </c>
    </row>
    <row r="2928" spans="1:23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9">
        <f t="shared" si="271"/>
        <v>75</v>
      </c>
      <c r="Q2928" t="str">
        <f t="shared" si="272"/>
        <v>theater</v>
      </c>
      <c r="R2928" t="str">
        <f t="shared" si="273"/>
        <v>musical</v>
      </c>
      <c r="S2928" t="s">
        <v>8219</v>
      </c>
      <c r="T2928" s="16">
        <f t="shared" si="275"/>
        <v>42058.765960648147</v>
      </c>
      <c r="U2928" s="16">
        <f t="shared" si="274"/>
        <v>42044.765960648147</v>
      </c>
      <c r="V2928" s="17">
        <v>42044.765960648147</v>
      </c>
      <c r="W2928" s="18">
        <v>42044.765960648147</v>
      </c>
    </row>
    <row r="2929" spans="1:23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 s="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t="s">
        <v>8219</v>
      </c>
      <c r="T2929" s="16">
        <f t="shared" si="275"/>
        <v>41835.208333333336</v>
      </c>
      <c r="U2929" s="16">
        <f t="shared" si="274"/>
        <v>41806.669317129628</v>
      </c>
      <c r="V2929" s="17">
        <v>41806.669317129628</v>
      </c>
      <c r="W2929" s="18">
        <v>41806.669317129628</v>
      </c>
    </row>
    <row r="2930" spans="1:23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9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t="s">
        <v>8219</v>
      </c>
      <c r="T2930" s="16">
        <f t="shared" si="275"/>
        <v>42433.998217592598</v>
      </c>
      <c r="U2930" s="16">
        <f t="shared" si="274"/>
        <v>42403.998217592598</v>
      </c>
      <c r="V2930" s="17">
        <v>42403.998217592598</v>
      </c>
      <c r="W2930" s="18">
        <v>42403.998217592598</v>
      </c>
    </row>
    <row r="2931" spans="1:23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 s="9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t="s">
        <v>8219</v>
      </c>
      <c r="T2931" s="16">
        <f t="shared" si="275"/>
        <v>41784.564328703702</v>
      </c>
      <c r="U2931" s="16">
        <f t="shared" si="274"/>
        <v>41754.564328703702</v>
      </c>
      <c r="V2931" s="17">
        <v>41754.564328703702</v>
      </c>
      <c r="W2931" s="18">
        <v>41754.564328703702</v>
      </c>
    </row>
    <row r="2932" spans="1:23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 s="9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t="s">
        <v>8219</v>
      </c>
      <c r="T2932" s="16">
        <f t="shared" si="275"/>
        <v>42131.584074074075</v>
      </c>
      <c r="U2932" s="16">
        <f t="shared" si="274"/>
        <v>42101.584074074075</v>
      </c>
      <c r="V2932" s="17">
        <v>42101.584074074075</v>
      </c>
      <c r="W2932" s="18">
        <v>42101.584074074075</v>
      </c>
    </row>
    <row r="2933" spans="1:23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9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t="s">
        <v>8219</v>
      </c>
      <c r="T2933" s="16">
        <f t="shared" si="275"/>
        <v>41897.255555555559</v>
      </c>
      <c r="U2933" s="16">
        <f t="shared" si="274"/>
        <v>41872.291238425925</v>
      </c>
      <c r="V2933" s="17">
        <v>41872.291238425925</v>
      </c>
      <c r="W2933" s="18">
        <v>41872.291238425925</v>
      </c>
    </row>
    <row r="2934" spans="1:23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 s="9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t="s">
        <v>8219</v>
      </c>
      <c r="T2934" s="16">
        <f t="shared" si="275"/>
        <v>42056.458333333328</v>
      </c>
      <c r="U2934" s="16">
        <f t="shared" si="274"/>
        <v>42025.164780092593</v>
      </c>
      <c r="V2934" s="17">
        <v>42025.164780092593</v>
      </c>
      <c r="W2934" s="18">
        <v>42025.164780092593</v>
      </c>
    </row>
    <row r="2935" spans="1:23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 s="9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t="s">
        <v>8219</v>
      </c>
      <c r="T2935" s="16">
        <f t="shared" si="275"/>
        <v>42525.956631944442</v>
      </c>
      <c r="U2935" s="16">
        <f t="shared" si="274"/>
        <v>42495.956631944442</v>
      </c>
      <c r="V2935" s="17">
        <v>42495.956631944442</v>
      </c>
      <c r="W2935" s="18">
        <v>42495.956631944442</v>
      </c>
    </row>
    <row r="2936" spans="1:23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9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t="s">
        <v>8219</v>
      </c>
      <c r="T2936" s="16">
        <f t="shared" si="275"/>
        <v>41805.636157407411</v>
      </c>
      <c r="U2936" s="16">
        <f t="shared" si="274"/>
        <v>41775.636157407411</v>
      </c>
      <c r="V2936" s="17">
        <v>41775.636157407411</v>
      </c>
      <c r="W2936" s="18">
        <v>41775.636157407411</v>
      </c>
    </row>
    <row r="2937" spans="1:23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 s="9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t="s">
        <v>8219</v>
      </c>
      <c r="T2937" s="16">
        <f t="shared" si="275"/>
        <v>42611.708333333328</v>
      </c>
      <c r="U2937" s="16">
        <f t="shared" si="274"/>
        <v>42553.583425925928</v>
      </c>
      <c r="V2937" s="17">
        <v>42553.583425925928</v>
      </c>
      <c r="W2937" s="18">
        <v>42553.583425925928</v>
      </c>
    </row>
    <row r="2938" spans="1:23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9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t="s">
        <v>8219</v>
      </c>
      <c r="T2938" s="16">
        <f t="shared" si="275"/>
        <v>41925.207638888889</v>
      </c>
      <c r="U2938" s="16">
        <f t="shared" si="274"/>
        <v>41912.650729166664</v>
      </c>
      <c r="V2938" s="17">
        <v>41912.650729166664</v>
      </c>
      <c r="W2938" s="18">
        <v>41912.650729166664</v>
      </c>
    </row>
    <row r="2939" spans="1:23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 s="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t="s">
        <v>8219</v>
      </c>
      <c r="T2939" s="16">
        <f t="shared" si="275"/>
        <v>41833.457326388889</v>
      </c>
      <c r="U2939" s="16">
        <f t="shared" si="274"/>
        <v>41803.457326388889</v>
      </c>
      <c r="V2939" s="17">
        <v>41803.457326388889</v>
      </c>
      <c r="W2939" s="18">
        <v>41803.457326388889</v>
      </c>
    </row>
    <row r="2940" spans="1:23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 s="9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t="s">
        <v>8219</v>
      </c>
      <c r="T2940" s="16">
        <f t="shared" si="275"/>
        <v>42034.703865740739</v>
      </c>
      <c r="U2940" s="16">
        <f t="shared" si="274"/>
        <v>42004.703865740739</v>
      </c>
      <c r="V2940" s="17">
        <v>42004.703865740739</v>
      </c>
      <c r="W2940" s="18">
        <v>42004.703865740739</v>
      </c>
    </row>
    <row r="2941" spans="1:23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 s="9">
        <f t="shared" si="271"/>
        <v>329.2</v>
      </c>
      <c r="Q2941" t="str">
        <f t="shared" si="272"/>
        <v>theater</v>
      </c>
      <c r="R2941" t="str">
        <f t="shared" si="273"/>
        <v>musical</v>
      </c>
      <c r="S2941" t="s">
        <v>8219</v>
      </c>
      <c r="T2941" s="16">
        <f t="shared" si="275"/>
        <v>41879.041666666664</v>
      </c>
      <c r="U2941" s="16">
        <f t="shared" si="274"/>
        <v>41845.809166666666</v>
      </c>
      <c r="V2941" s="17">
        <v>41845.809166666666</v>
      </c>
      <c r="W2941" s="18">
        <v>41845.809166666666</v>
      </c>
    </row>
    <row r="2942" spans="1:23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 s="9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t="s">
        <v>8219</v>
      </c>
      <c r="T2942" s="16">
        <f t="shared" si="275"/>
        <v>42022.773356481484</v>
      </c>
      <c r="U2942" s="16">
        <f t="shared" si="274"/>
        <v>41982.773356481484</v>
      </c>
      <c r="V2942" s="17">
        <v>41982.773356481484</v>
      </c>
      <c r="W2942" s="18">
        <v>41982.773356481484</v>
      </c>
    </row>
    <row r="2943" spans="1:23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 s="9">
        <f t="shared" si="271"/>
        <v>1</v>
      </c>
      <c r="Q2943" t="str">
        <f t="shared" si="272"/>
        <v>theater</v>
      </c>
      <c r="R2943" t="str">
        <f t="shared" si="273"/>
        <v>spaces</v>
      </c>
      <c r="S2943" t="s">
        <v>8221</v>
      </c>
      <c r="T2943" s="16">
        <f t="shared" si="275"/>
        <v>42064.960127314815</v>
      </c>
      <c r="U2943" s="16">
        <f t="shared" si="274"/>
        <v>42034.960127314815</v>
      </c>
      <c r="V2943" s="17">
        <v>42034.960127314815</v>
      </c>
      <c r="W2943" s="18">
        <v>42034.960127314815</v>
      </c>
    </row>
    <row r="2944" spans="1:23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 s="9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t="s">
        <v>8221</v>
      </c>
      <c r="T2944" s="16">
        <f t="shared" si="275"/>
        <v>42354.845833333333</v>
      </c>
      <c r="U2944" s="16">
        <f t="shared" si="274"/>
        <v>42334.803923611107</v>
      </c>
      <c r="V2944" s="17">
        <v>42334.803923611107</v>
      </c>
      <c r="W2944" s="18">
        <v>42334.803923611107</v>
      </c>
    </row>
    <row r="2945" spans="1:23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9">
        <f t="shared" si="271"/>
        <v>0</v>
      </c>
      <c r="Q2945" t="str">
        <f t="shared" si="272"/>
        <v>theater</v>
      </c>
      <c r="R2945" t="str">
        <f t="shared" si="273"/>
        <v>spaces</v>
      </c>
      <c r="S2945" t="s">
        <v>8221</v>
      </c>
      <c r="T2945" s="16">
        <f t="shared" si="275"/>
        <v>42107.129398148143</v>
      </c>
      <c r="U2945" s="16">
        <f t="shared" si="274"/>
        <v>42077.129398148143</v>
      </c>
      <c r="V2945" s="17">
        <v>42077.129398148143</v>
      </c>
      <c r="W2945" s="18">
        <v>42077.129398148143</v>
      </c>
    </row>
    <row r="2946" spans="1:23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 s="9">
        <f t="shared" si="271"/>
        <v>100</v>
      </c>
      <c r="Q2946" t="str">
        <f t="shared" si="272"/>
        <v>theater</v>
      </c>
      <c r="R2946" t="str">
        <f t="shared" si="273"/>
        <v>spaces</v>
      </c>
      <c r="S2946" t="s">
        <v>8221</v>
      </c>
      <c r="T2946" s="16">
        <f t="shared" si="275"/>
        <v>42162.9143287037</v>
      </c>
      <c r="U2946" s="16">
        <f t="shared" si="274"/>
        <v>42132.9143287037</v>
      </c>
      <c r="V2946" s="17">
        <v>42132.9143287037</v>
      </c>
      <c r="W2946" s="18">
        <v>42132.9143287037</v>
      </c>
    </row>
    <row r="2947" spans="1:23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</f>
        <v>0</v>
      </c>
      <c r="P2947" s="9">
        <f t="shared" ref="P2947:P3010" si="277">IF(ISERROR(E2947/L2947),0,(E2947/L2947))</f>
        <v>0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t="s">
        <v>8221</v>
      </c>
      <c r="T2947" s="16">
        <f t="shared" si="275"/>
        <v>42148.139583333337</v>
      </c>
      <c r="U2947" s="16">
        <f t="shared" ref="U2947:U3010" si="280">(((J2947/60)/60)/24)+DATE(1970,1,1)</f>
        <v>42118.139583333337</v>
      </c>
      <c r="V2947" s="17">
        <v>42118.139583333337</v>
      </c>
      <c r="W2947" s="18">
        <v>42118.139583333337</v>
      </c>
    </row>
    <row r="2948" spans="1:23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9">
        <f t="shared" si="277"/>
        <v>1</v>
      </c>
      <c r="Q2948" t="str">
        <f t="shared" si="278"/>
        <v>theater</v>
      </c>
      <c r="R2948" t="str">
        <f t="shared" si="279"/>
        <v>spaces</v>
      </c>
      <c r="S2948" t="s">
        <v>8221</v>
      </c>
      <c r="T2948" s="16">
        <f t="shared" ref="T2948:T3011" si="281">(((I2948/60)/60)/24)+DATE(1970,1,1)</f>
        <v>42597.531157407408</v>
      </c>
      <c r="U2948" s="16">
        <f t="shared" si="280"/>
        <v>42567.531157407408</v>
      </c>
      <c r="V2948" s="17">
        <v>42567.531157407408</v>
      </c>
      <c r="W2948" s="18">
        <v>42567.531157407408</v>
      </c>
    </row>
    <row r="2949" spans="1:23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t="s">
        <v>8221</v>
      </c>
      <c r="T2949" s="16">
        <f t="shared" si="281"/>
        <v>42698.715972222228</v>
      </c>
      <c r="U2949" s="16">
        <f t="shared" si="280"/>
        <v>42649.562118055561</v>
      </c>
      <c r="V2949" s="17">
        <v>42649.562118055561</v>
      </c>
      <c r="W2949" s="18">
        <v>42649.562118055561</v>
      </c>
    </row>
    <row r="2950" spans="1:23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9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t="s">
        <v>8221</v>
      </c>
      <c r="T2950" s="16">
        <f t="shared" si="281"/>
        <v>42157.649224537032</v>
      </c>
      <c r="U2950" s="16">
        <f t="shared" si="280"/>
        <v>42097.649224537032</v>
      </c>
      <c r="V2950" s="17">
        <v>42097.649224537032</v>
      </c>
      <c r="W2950" s="18">
        <v>42097.649224537032</v>
      </c>
    </row>
    <row r="2951" spans="1:23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9">
        <f t="shared" si="277"/>
        <v>12.5</v>
      </c>
      <c r="Q2951" t="str">
        <f t="shared" si="278"/>
        <v>theater</v>
      </c>
      <c r="R2951" t="str">
        <f t="shared" si="279"/>
        <v>spaces</v>
      </c>
      <c r="S2951" t="s">
        <v>8221</v>
      </c>
      <c r="T2951" s="16">
        <f t="shared" si="281"/>
        <v>42327.864780092597</v>
      </c>
      <c r="U2951" s="16">
        <f t="shared" si="280"/>
        <v>42297.823113425926</v>
      </c>
      <c r="V2951" s="17">
        <v>42297.823113425926</v>
      </c>
      <c r="W2951" s="18">
        <v>42297.823113425926</v>
      </c>
    </row>
    <row r="2952" spans="1:23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9">
        <f t="shared" si="277"/>
        <v>0</v>
      </c>
      <c r="Q2952" t="str">
        <f t="shared" si="278"/>
        <v>theater</v>
      </c>
      <c r="R2952" t="str">
        <f t="shared" si="279"/>
        <v>spaces</v>
      </c>
      <c r="S2952" t="s">
        <v>8221</v>
      </c>
      <c r="T2952" s="16">
        <f t="shared" si="281"/>
        <v>42392.36518518519</v>
      </c>
      <c r="U2952" s="16">
        <f t="shared" si="280"/>
        <v>42362.36518518519</v>
      </c>
      <c r="V2952" s="17">
        <v>42362.36518518519</v>
      </c>
      <c r="W2952" s="18">
        <v>42362.36518518519</v>
      </c>
    </row>
    <row r="2953" spans="1:23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9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t="s">
        <v>8220</v>
      </c>
      <c r="T2953" s="16">
        <f t="shared" si="281"/>
        <v>41917.802928240737</v>
      </c>
      <c r="U2953" s="16">
        <f t="shared" si="280"/>
        <v>41872.802928240737</v>
      </c>
      <c r="V2953" s="17">
        <v>41872.802928240737</v>
      </c>
      <c r="W2953" s="18">
        <v>41872.802928240737</v>
      </c>
    </row>
    <row r="2954" spans="1:23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9">
        <f t="shared" si="277"/>
        <v>200.625</v>
      </c>
      <c r="Q2954" t="str">
        <f t="shared" si="278"/>
        <v>theater</v>
      </c>
      <c r="R2954" t="str">
        <f t="shared" si="279"/>
        <v>spaces</v>
      </c>
      <c r="S2954" t="s">
        <v>8220</v>
      </c>
      <c r="T2954" s="16">
        <f t="shared" si="281"/>
        <v>42660.166666666672</v>
      </c>
      <c r="U2954" s="16">
        <f t="shared" si="280"/>
        <v>42628.690266203703</v>
      </c>
      <c r="V2954" s="17">
        <v>42628.690266203703</v>
      </c>
      <c r="W2954" s="18">
        <v>42628.690266203703</v>
      </c>
    </row>
    <row r="2955" spans="1:23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9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t="s">
        <v>8220</v>
      </c>
      <c r="T2955" s="16">
        <f t="shared" si="281"/>
        <v>42285.791909722218</v>
      </c>
      <c r="U2955" s="16">
        <f t="shared" si="280"/>
        <v>42255.791909722218</v>
      </c>
      <c r="V2955" s="17">
        <v>42255.791909722218</v>
      </c>
      <c r="W2955" s="18">
        <v>42255.791909722218</v>
      </c>
    </row>
    <row r="2956" spans="1:23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9">
        <f t="shared" si="277"/>
        <v>0</v>
      </c>
      <c r="Q2956" t="str">
        <f t="shared" si="278"/>
        <v>theater</v>
      </c>
      <c r="R2956" t="str">
        <f t="shared" si="279"/>
        <v>spaces</v>
      </c>
      <c r="S2956" t="s">
        <v>8220</v>
      </c>
      <c r="T2956" s="16">
        <f t="shared" si="281"/>
        <v>42810.541701388895</v>
      </c>
      <c r="U2956" s="16">
        <f t="shared" si="280"/>
        <v>42790.583368055552</v>
      </c>
      <c r="V2956" s="17">
        <v>42790.583368055552</v>
      </c>
      <c r="W2956" s="18">
        <v>42790.583368055552</v>
      </c>
    </row>
    <row r="2957" spans="1:23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9">
        <f t="shared" si="277"/>
        <v>65</v>
      </c>
      <c r="Q2957" t="str">
        <f t="shared" si="278"/>
        <v>theater</v>
      </c>
      <c r="R2957" t="str">
        <f t="shared" si="279"/>
        <v>spaces</v>
      </c>
      <c r="S2957" t="s">
        <v>8220</v>
      </c>
      <c r="T2957" s="16">
        <f t="shared" si="281"/>
        <v>42171.741307870368</v>
      </c>
      <c r="U2957" s="16">
        <f t="shared" si="280"/>
        <v>42141.741307870368</v>
      </c>
      <c r="V2957" s="17">
        <v>42141.741307870368</v>
      </c>
      <c r="W2957" s="18">
        <v>42141.741307870368</v>
      </c>
    </row>
    <row r="2958" spans="1:23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9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t="s">
        <v>8220</v>
      </c>
      <c r="T2958" s="16">
        <f t="shared" si="281"/>
        <v>42494.958912037036</v>
      </c>
      <c r="U2958" s="16">
        <f t="shared" si="280"/>
        <v>42464.958912037036</v>
      </c>
      <c r="V2958" s="17">
        <v>42464.958912037036</v>
      </c>
      <c r="W2958" s="18">
        <v>42464.958912037036</v>
      </c>
    </row>
    <row r="2959" spans="1:23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t="s">
        <v>8220</v>
      </c>
      <c r="T2959" s="16">
        <f t="shared" si="281"/>
        <v>42090.969583333332</v>
      </c>
      <c r="U2959" s="16">
        <f t="shared" si="280"/>
        <v>42031.011249999996</v>
      </c>
      <c r="V2959" s="17">
        <v>42031.011249999996</v>
      </c>
      <c r="W2959" s="18">
        <v>42031.011249999996</v>
      </c>
    </row>
    <row r="2960" spans="1:23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9">
        <f t="shared" si="277"/>
        <v>0</v>
      </c>
      <c r="Q2960" t="str">
        <f t="shared" si="278"/>
        <v>theater</v>
      </c>
      <c r="R2960" t="str">
        <f t="shared" si="279"/>
        <v>spaces</v>
      </c>
      <c r="S2960" t="s">
        <v>8220</v>
      </c>
      <c r="T2960" s="16">
        <f t="shared" si="281"/>
        <v>42498.73746527778</v>
      </c>
      <c r="U2960" s="16">
        <f t="shared" si="280"/>
        <v>42438.779131944444</v>
      </c>
      <c r="V2960" s="17">
        <v>42438.779131944444</v>
      </c>
      <c r="W2960" s="18">
        <v>42438.779131944444</v>
      </c>
    </row>
    <row r="2961" spans="1:23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9">
        <f t="shared" si="277"/>
        <v>0</v>
      </c>
      <c r="Q2961" t="str">
        <f t="shared" si="278"/>
        <v>theater</v>
      </c>
      <c r="R2961" t="str">
        <f t="shared" si="279"/>
        <v>spaces</v>
      </c>
      <c r="S2961" t="s">
        <v>8220</v>
      </c>
      <c r="T2961" s="16">
        <f t="shared" si="281"/>
        <v>42528.008391203708</v>
      </c>
      <c r="U2961" s="16">
        <f t="shared" si="280"/>
        <v>42498.008391203708</v>
      </c>
      <c r="V2961" s="17">
        <v>42498.008391203708</v>
      </c>
      <c r="W2961" s="18">
        <v>42498.008391203708</v>
      </c>
    </row>
    <row r="2962" spans="1:23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9">
        <f t="shared" si="277"/>
        <v>0</v>
      </c>
      <c r="Q2962" t="str">
        <f t="shared" si="278"/>
        <v>theater</v>
      </c>
      <c r="R2962" t="str">
        <f t="shared" si="279"/>
        <v>spaces</v>
      </c>
      <c r="S2962" t="s">
        <v>8220</v>
      </c>
      <c r="T2962" s="16">
        <f t="shared" si="281"/>
        <v>41893.757210648146</v>
      </c>
      <c r="U2962" s="16">
        <f t="shared" si="280"/>
        <v>41863.757210648146</v>
      </c>
      <c r="V2962" s="17">
        <v>41863.757210648146</v>
      </c>
      <c r="W2962" s="18">
        <v>41863.757210648146</v>
      </c>
    </row>
    <row r="2963" spans="1:23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 s="9">
        <f t="shared" si="277"/>
        <v>50.75</v>
      </c>
      <c r="Q2963" t="str">
        <f t="shared" si="278"/>
        <v>theater</v>
      </c>
      <c r="R2963" t="str">
        <f t="shared" si="279"/>
        <v>plays</v>
      </c>
      <c r="S2963" t="s">
        <v>8219</v>
      </c>
      <c r="T2963" s="16">
        <f t="shared" si="281"/>
        <v>42089.166666666672</v>
      </c>
      <c r="U2963" s="16">
        <f t="shared" si="280"/>
        <v>42061.212488425925</v>
      </c>
      <c r="V2963" s="17">
        <v>42061.212488425925</v>
      </c>
      <c r="W2963" s="18">
        <v>42061.212488425925</v>
      </c>
    </row>
    <row r="2964" spans="1:23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 s="9">
        <f t="shared" si="277"/>
        <v>60.9</v>
      </c>
      <c r="Q2964" t="str">
        <f t="shared" si="278"/>
        <v>theater</v>
      </c>
      <c r="R2964" t="str">
        <f t="shared" si="279"/>
        <v>plays</v>
      </c>
      <c r="S2964" t="s">
        <v>8219</v>
      </c>
      <c r="T2964" s="16">
        <f t="shared" si="281"/>
        <v>42064.290972222225</v>
      </c>
      <c r="U2964" s="16">
        <f t="shared" si="280"/>
        <v>42036.24428240741</v>
      </c>
      <c r="V2964" s="17">
        <v>42036.24428240741</v>
      </c>
      <c r="W2964" s="18">
        <v>42036.24428240741</v>
      </c>
    </row>
    <row r="2965" spans="1:23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 s="9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t="s">
        <v>8219</v>
      </c>
      <c r="T2965" s="16">
        <f t="shared" si="281"/>
        <v>42187.470185185186</v>
      </c>
      <c r="U2965" s="16">
        <f t="shared" si="280"/>
        <v>42157.470185185186</v>
      </c>
      <c r="V2965" s="17">
        <v>42157.470185185186</v>
      </c>
      <c r="W2965" s="18">
        <v>42157.470185185186</v>
      </c>
    </row>
    <row r="2966" spans="1:23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 s="9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t="s">
        <v>8219</v>
      </c>
      <c r="T2966" s="16">
        <f t="shared" si="281"/>
        <v>41857.897222222222</v>
      </c>
      <c r="U2966" s="16">
        <f t="shared" si="280"/>
        <v>41827.909942129627</v>
      </c>
      <c r="V2966" s="17">
        <v>41827.909942129627</v>
      </c>
      <c r="W2966" s="18">
        <v>41827.909942129627</v>
      </c>
    </row>
    <row r="2967" spans="1:23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9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t="s">
        <v>8219</v>
      </c>
      <c r="T2967" s="16">
        <f t="shared" si="281"/>
        <v>42192.729548611111</v>
      </c>
      <c r="U2967" s="16">
        <f t="shared" si="280"/>
        <v>42162.729548611111</v>
      </c>
      <c r="V2967" s="17">
        <v>42162.729548611111</v>
      </c>
      <c r="W2967" s="18">
        <v>42162.729548611111</v>
      </c>
    </row>
    <row r="2968" spans="1:23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 s="9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t="s">
        <v>8219</v>
      </c>
      <c r="T2968" s="16">
        <f t="shared" si="281"/>
        <v>42263.738564814819</v>
      </c>
      <c r="U2968" s="16">
        <f t="shared" si="280"/>
        <v>42233.738564814819</v>
      </c>
      <c r="V2968" s="17">
        <v>42233.738564814819</v>
      </c>
      <c r="W2968" s="18">
        <v>42233.738564814819</v>
      </c>
    </row>
    <row r="2969" spans="1:23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 s="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t="s">
        <v>8219</v>
      </c>
      <c r="T2969" s="16">
        <f t="shared" si="281"/>
        <v>42072.156157407408</v>
      </c>
      <c r="U2969" s="16">
        <f t="shared" si="280"/>
        <v>42042.197824074072</v>
      </c>
      <c r="V2969" s="17">
        <v>42042.197824074072</v>
      </c>
      <c r="W2969" s="18">
        <v>42042.197824074072</v>
      </c>
    </row>
    <row r="2970" spans="1:23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9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t="s">
        <v>8219</v>
      </c>
      <c r="T2970" s="16">
        <f t="shared" si="281"/>
        <v>42599.165972222225</v>
      </c>
      <c r="U2970" s="16">
        <f t="shared" si="280"/>
        <v>42585.523842592593</v>
      </c>
      <c r="V2970" s="17">
        <v>42585.523842592593</v>
      </c>
      <c r="W2970" s="18">
        <v>42585.523842592593</v>
      </c>
    </row>
    <row r="2971" spans="1:23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 s="9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t="s">
        <v>8219</v>
      </c>
      <c r="T2971" s="16">
        <f t="shared" si="281"/>
        <v>42127.952083333337</v>
      </c>
      <c r="U2971" s="16">
        <f t="shared" si="280"/>
        <v>42097.786493055552</v>
      </c>
      <c r="V2971" s="17">
        <v>42097.786493055552</v>
      </c>
      <c r="W2971" s="18">
        <v>42097.786493055552</v>
      </c>
    </row>
    <row r="2972" spans="1:23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9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t="s">
        <v>8219</v>
      </c>
      <c r="T2972" s="16">
        <f t="shared" si="281"/>
        <v>41838.669571759259</v>
      </c>
      <c r="U2972" s="16">
        <f t="shared" si="280"/>
        <v>41808.669571759259</v>
      </c>
      <c r="V2972" s="17">
        <v>41808.669571759259</v>
      </c>
      <c r="W2972" s="18">
        <v>41808.669571759259</v>
      </c>
    </row>
    <row r="2973" spans="1:23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 s="9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t="s">
        <v>8219</v>
      </c>
      <c r="T2973" s="16">
        <f t="shared" si="281"/>
        <v>41882.658310185187</v>
      </c>
      <c r="U2973" s="16">
        <f t="shared" si="280"/>
        <v>41852.658310185187</v>
      </c>
      <c r="V2973" s="17">
        <v>41852.658310185187</v>
      </c>
      <c r="W2973" s="18">
        <v>41852.658310185187</v>
      </c>
    </row>
    <row r="2974" spans="1:23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 s="9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t="s">
        <v>8219</v>
      </c>
      <c r="T2974" s="16">
        <f t="shared" si="281"/>
        <v>42709.041666666672</v>
      </c>
      <c r="U2974" s="16">
        <f t="shared" si="280"/>
        <v>42694.110185185185</v>
      </c>
      <c r="V2974" s="17">
        <v>42694.110185185185</v>
      </c>
      <c r="W2974" s="18">
        <v>42694.110185185185</v>
      </c>
    </row>
    <row r="2975" spans="1:23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 s="9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t="s">
        <v>8219</v>
      </c>
      <c r="T2975" s="16">
        <f t="shared" si="281"/>
        <v>42370.166666666672</v>
      </c>
      <c r="U2975" s="16">
        <f t="shared" si="280"/>
        <v>42341.818379629629</v>
      </c>
      <c r="V2975" s="17">
        <v>42341.818379629629</v>
      </c>
      <c r="W2975" s="18">
        <v>42341.818379629629</v>
      </c>
    </row>
    <row r="2976" spans="1:23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9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t="s">
        <v>8219</v>
      </c>
      <c r="T2976" s="16">
        <f t="shared" si="281"/>
        <v>41908.065972222219</v>
      </c>
      <c r="U2976" s="16">
        <f t="shared" si="280"/>
        <v>41880.061006944445</v>
      </c>
      <c r="V2976" s="17">
        <v>41880.061006944445</v>
      </c>
      <c r="W2976" s="18">
        <v>41880.061006944445</v>
      </c>
    </row>
    <row r="2977" spans="1:23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 s="9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t="s">
        <v>8219</v>
      </c>
      <c r="T2977" s="16">
        <f t="shared" si="281"/>
        <v>41970.125</v>
      </c>
      <c r="U2977" s="16">
        <f t="shared" si="280"/>
        <v>41941.683865740742</v>
      </c>
      <c r="V2977" s="17">
        <v>41941.683865740742</v>
      </c>
      <c r="W2977" s="18">
        <v>41941.683865740742</v>
      </c>
    </row>
    <row r="2978" spans="1:23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 s="9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t="s">
        <v>8219</v>
      </c>
      <c r="T2978" s="16">
        <f t="shared" si="281"/>
        <v>42442.5</v>
      </c>
      <c r="U2978" s="16">
        <f t="shared" si="280"/>
        <v>42425.730671296296</v>
      </c>
      <c r="V2978" s="17">
        <v>42425.730671296296</v>
      </c>
      <c r="W2978" s="18">
        <v>42425.730671296296</v>
      </c>
    </row>
    <row r="2979" spans="1:23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 s="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t="s">
        <v>8219</v>
      </c>
      <c r="T2979" s="16">
        <f t="shared" si="281"/>
        <v>42086.093055555553</v>
      </c>
      <c r="U2979" s="16">
        <f t="shared" si="280"/>
        <v>42026.88118055556</v>
      </c>
      <c r="V2979" s="17">
        <v>42026.88118055556</v>
      </c>
      <c r="W2979" s="18">
        <v>42026.88118055556</v>
      </c>
    </row>
    <row r="2980" spans="1:23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 s="9">
        <f t="shared" si="277"/>
        <v>60.6875</v>
      </c>
      <c r="Q2980" t="str">
        <f t="shared" si="278"/>
        <v>theater</v>
      </c>
      <c r="R2980" t="str">
        <f t="shared" si="279"/>
        <v>plays</v>
      </c>
      <c r="S2980" t="s">
        <v>8219</v>
      </c>
      <c r="T2980" s="16">
        <f t="shared" si="281"/>
        <v>41932.249305555553</v>
      </c>
      <c r="U2980" s="16">
        <f t="shared" si="280"/>
        <v>41922.640590277777</v>
      </c>
      <c r="V2980" s="17">
        <v>41922.640590277777</v>
      </c>
      <c r="W2980" s="18">
        <v>41922.640590277777</v>
      </c>
    </row>
    <row r="2981" spans="1:23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 s="9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t="s">
        <v>8219</v>
      </c>
      <c r="T2981" s="16">
        <f t="shared" si="281"/>
        <v>42010.25</v>
      </c>
      <c r="U2981" s="16">
        <f t="shared" si="280"/>
        <v>41993.824340277773</v>
      </c>
      <c r="V2981" s="17">
        <v>41993.824340277773</v>
      </c>
      <c r="W2981" s="18">
        <v>41993.824340277773</v>
      </c>
    </row>
    <row r="2982" spans="1:23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 s="9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t="s">
        <v>8219</v>
      </c>
      <c r="T2982" s="16">
        <f t="shared" si="281"/>
        <v>42240.083333333328</v>
      </c>
      <c r="U2982" s="16">
        <f t="shared" si="280"/>
        <v>42219.915856481486</v>
      </c>
      <c r="V2982" s="17">
        <v>42219.915856481486</v>
      </c>
      <c r="W2982" s="18">
        <v>42219.915856481486</v>
      </c>
    </row>
    <row r="2983" spans="1:23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 s="9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t="s">
        <v>8219</v>
      </c>
      <c r="T2983" s="16">
        <f t="shared" si="281"/>
        <v>42270.559675925921</v>
      </c>
      <c r="U2983" s="16">
        <f t="shared" si="280"/>
        <v>42225.559675925921</v>
      </c>
      <c r="V2983" s="17">
        <v>42225.559675925921</v>
      </c>
      <c r="W2983" s="18">
        <v>42225.559675925921</v>
      </c>
    </row>
    <row r="2984" spans="1:23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 s="9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t="s">
        <v>8219</v>
      </c>
      <c r="T2984" s="16">
        <f t="shared" si="281"/>
        <v>42411.686840277776</v>
      </c>
      <c r="U2984" s="16">
        <f t="shared" si="280"/>
        <v>42381.686840277776</v>
      </c>
      <c r="V2984" s="17">
        <v>42381.686840277776</v>
      </c>
      <c r="W2984" s="18">
        <v>42381.686840277776</v>
      </c>
    </row>
    <row r="2985" spans="1:23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 s="9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t="s">
        <v>8219</v>
      </c>
      <c r="T2985" s="16">
        <f t="shared" si="281"/>
        <v>41954.674027777779</v>
      </c>
      <c r="U2985" s="16">
        <f t="shared" si="280"/>
        <v>41894.632361111115</v>
      </c>
      <c r="V2985" s="17">
        <v>41894.632361111115</v>
      </c>
      <c r="W2985" s="18">
        <v>41894.632361111115</v>
      </c>
    </row>
    <row r="2986" spans="1:23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 s="9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t="s">
        <v>8219</v>
      </c>
      <c r="T2986" s="16">
        <f t="shared" si="281"/>
        <v>42606.278715277775</v>
      </c>
      <c r="U2986" s="16">
        <f t="shared" si="280"/>
        <v>42576.278715277775</v>
      </c>
      <c r="V2986" s="17">
        <v>42576.278715277775</v>
      </c>
      <c r="W2986" s="18">
        <v>42576.278715277775</v>
      </c>
    </row>
    <row r="2987" spans="1:23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 s="9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t="s">
        <v>8219</v>
      </c>
      <c r="T2987" s="16">
        <f t="shared" si="281"/>
        <v>42674.166666666672</v>
      </c>
      <c r="U2987" s="16">
        <f t="shared" si="280"/>
        <v>42654.973703703698</v>
      </c>
      <c r="V2987" s="17">
        <v>42654.973703703698</v>
      </c>
      <c r="W2987" s="18">
        <v>42654.973703703698</v>
      </c>
    </row>
    <row r="2988" spans="1:23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 s="9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t="s">
        <v>8219</v>
      </c>
      <c r="T2988" s="16">
        <f t="shared" si="281"/>
        <v>42491.458402777775</v>
      </c>
      <c r="U2988" s="16">
        <f t="shared" si="280"/>
        <v>42431.500069444446</v>
      </c>
      <c r="V2988" s="17">
        <v>42431.500069444446</v>
      </c>
      <c r="W2988" s="18">
        <v>42431.500069444446</v>
      </c>
    </row>
    <row r="2989" spans="1:23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 s="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t="s">
        <v>8219</v>
      </c>
      <c r="T2989" s="16">
        <f t="shared" si="281"/>
        <v>42656</v>
      </c>
      <c r="U2989" s="16">
        <f t="shared" si="280"/>
        <v>42627.307303240741</v>
      </c>
      <c r="V2989" s="17">
        <v>42627.307303240741</v>
      </c>
      <c r="W2989" s="18">
        <v>42627.307303240741</v>
      </c>
    </row>
    <row r="2990" spans="1:23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9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t="s">
        <v>8219</v>
      </c>
      <c r="T2990" s="16">
        <f t="shared" si="281"/>
        <v>42541.362048611118</v>
      </c>
      <c r="U2990" s="16">
        <f t="shared" si="280"/>
        <v>42511.362048611118</v>
      </c>
      <c r="V2990" s="17">
        <v>42511.362048611118</v>
      </c>
      <c r="W2990" s="18">
        <v>42511.362048611118</v>
      </c>
    </row>
    <row r="2991" spans="1:23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 s="9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t="s">
        <v>8219</v>
      </c>
      <c r="T2991" s="16">
        <f t="shared" si="281"/>
        <v>42359.207638888889</v>
      </c>
      <c r="U2991" s="16">
        <f t="shared" si="280"/>
        <v>42337.02039351852</v>
      </c>
      <c r="V2991" s="17">
        <v>42337.02039351852</v>
      </c>
      <c r="W2991" s="18">
        <v>42337.02039351852</v>
      </c>
    </row>
    <row r="2992" spans="1:23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9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t="s">
        <v>8219</v>
      </c>
      <c r="T2992" s="16">
        <f t="shared" si="281"/>
        <v>42376.57430555555</v>
      </c>
      <c r="U2992" s="16">
        <f t="shared" si="280"/>
        <v>42341.57430555555</v>
      </c>
      <c r="V2992" s="17">
        <v>42341.57430555555</v>
      </c>
      <c r="W2992" s="18">
        <v>42341.57430555555</v>
      </c>
    </row>
    <row r="2993" spans="1:23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 s="9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t="s">
        <v>8219</v>
      </c>
      <c r="T2993" s="16">
        <f t="shared" si="281"/>
        <v>42762.837152777778</v>
      </c>
      <c r="U2993" s="16">
        <f t="shared" si="280"/>
        <v>42740.837152777778</v>
      </c>
      <c r="V2993" s="17">
        <v>42740.837152777778</v>
      </c>
      <c r="W2993" s="18">
        <v>42740.837152777778</v>
      </c>
    </row>
    <row r="2994" spans="1:23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 s="9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t="s">
        <v>8219</v>
      </c>
      <c r="T2994" s="16">
        <f t="shared" si="281"/>
        <v>42652.767476851848</v>
      </c>
      <c r="U2994" s="16">
        <f t="shared" si="280"/>
        <v>42622.767476851848</v>
      </c>
      <c r="V2994" s="17">
        <v>42622.767476851848</v>
      </c>
      <c r="W2994" s="18">
        <v>42622.767476851848</v>
      </c>
    </row>
    <row r="2995" spans="1:23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 s="9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t="s">
        <v>8219</v>
      </c>
      <c r="T2995" s="16">
        <f t="shared" si="281"/>
        <v>42420.838738425926</v>
      </c>
      <c r="U2995" s="16">
        <f t="shared" si="280"/>
        <v>42390.838738425926</v>
      </c>
      <c r="V2995" s="17">
        <v>42390.838738425926</v>
      </c>
      <c r="W2995" s="18">
        <v>42390.838738425926</v>
      </c>
    </row>
    <row r="2996" spans="1:23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 s="9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t="s">
        <v>8219</v>
      </c>
      <c r="T2996" s="16">
        <f t="shared" si="281"/>
        <v>41915.478842592594</v>
      </c>
      <c r="U2996" s="16">
        <f t="shared" si="280"/>
        <v>41885.478842592594</v>
      </c>
      <c r="V2996" s="17">
        <v>41885.478842592594</v>
      </c>
      <c r="W2996" s="18">
        <v>41885.478842592594</v>
      </c>
    </row>
    <row r="2997" spans="1:23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 s="9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t="s">
        <v>8219</v>
      </c>
      <c r="T2997" s="16">
        <f t="shared" si="281"/>
        <v>42754.665173611109</v>
      </c>
      <c r="U2997" s="16">
        <f t="shared" si="280"/>
        <v>42724.665173611109</v>
      </c>
      <c r="V2997" s="17">
        <v>42724.665173611109</v>
      </c>
      <c r="W2997" s="18">
        <v>42724.665173611109</v>
      </c>
    </row>
    <row r="2998" spans="1:23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 s="9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t="s">
        <v>8219</v>
      </c>
      <c r="T2998" s="16">
        <f t="shared" si="281"/>
        <v>42150.912500000006</v>
      </c>
      <c r="U2998" s="16">
        <f t="shared" si="280"/>
        <v>42090.912500000006</v>
      </c>
      <c r="V2998" s="17">
        <v>42090.912500000006</v>
      </c>
      <c r="W2998" s="18">
        <v>42090.912500000006</v>
      </c>
    </row>
    <row r="2999" spans="1:23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 s="9">
        <f t="shared" si="277"/>
        <v>90.2</v>
      </c>
      <c r="Q2999" t="str">
        <f t="shared" si="278"/>
        <v>theater</v>
      </c>
      <c r="R2999" t="str">
        <f t="shared" si="279"/>
        <v>spaces</v>
      </c>
      <c r="S2999" t="s">
        <v>8219</v>
      </c>
      <c r="T2999" s="16">
        <f t="shared" si="281"/>
        <v>42793.207638888889</v>
      </c>
      <c r="U2999" s="16">
        <f t="shared" si="280"/>
        <v>42775.733715277776</v>
      </c>
      <c r="V2999" s="17">
        <v>42775.733715277776</v>
      </c>
      <c r="W2999" s="18">
        <v>42775.733715277776</v>
      </c>
    </row>
    <row r="3000" spans="1:23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 s="9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t="s">
        <v>8219</v>
      </c>
      <c r="T3000" s="16">
        <f t="shared" si="281"/>
        <v>41806.184027777781</v>
      </c>
      <c r="U3000" s="16">
        <f t="shared" si="280"/>
        <v>41778.193622685183</v>
      </c>
      <c r="V3000" s="17">
        <v>41778.193622685183</v>
      </c>
      <c r="W3000" s="18">
        <v>41778.193622685183</v>
      </c>
    </row>
    <row r="3001" spans="1:23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 s="9">
        <f t="shared" si="277"/>
        <v>80.25</v>
      </c>
      <c r="Q3001" t="str">
        <f t="shared" si="278"/>
        <v>theater</v>
      </c>
      <c r="R3001" t="str">
        <f t="shared" si="279"/>
        <v>spaces</v>
      </c>
      <c r="S3001" t="s">
        <v>8219</v>
      </c>
      <c r="T3001" s="16">
        <f t="shared" si="281"/>
        <v>42795.083333333328</v>
      </c>
      <c r="U3001" s="16">
        <f t="shared" si="280"/>
        <v>42780.740277777775</v>
      </c>
      <c r="V3001" s="17">
        <v>42780.740277777775</v>
      </c>
      <c r="W3001" s="18">
        <v>42780.740277777775</v>
      </c>
    </row>
    <row r="3002" spans="1:23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9">
        <f t="shared" si="277"/>
        <v>62.5</v>
      </c>
      <c r="Q3002" t="str">
        <f t="shared" si="278"/>
        <v>theater</v>
      </c>
      <c r="R3002" t="str">
        <f t="shared" si="279"/>
        <v>spaces</v>
      </c>
      <c r="S3002" t="s">
        <v>8219</v>
      </c>
      <c r="T3002" s="16">
        <f t="shared" si="281"/>
        <v>42766.75</v>
      </c>
      <c r="U3002" s="16">
        <f t="shared" si="280"/>
        <v>42752.827199074076</v>
      </c>
      <c r="V3002" s="17">
        <v>42752.827199074076</v>
      </c>
      <c r="W3002" s="18">
        <v>42752.827199074076</v>
      </c>
    </row>
    <row r="3003" spans="1:23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 s="9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t="s">
        <v>8219</v>
      </c>
      <c r="T3003" s="16">
        <f t="shared" si="281"/>
        <v>42564.895625000005</v>
      </c>
      <c r="U3003" s="16">
        <f t="shared" si="280"/>
        <v>42534.895625000005</v>
      </c>
      <c r="V3003" s="17">
        <v>42534.895625000005</v>
      </c>
      <c r="W3003" s="18">
        <v>42534.895625000005</v>
      </c>
    </row>
    <row r="3004" spans="1:23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 s="9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t="s">
        <v>8219</v>
      </c>
      <c r="T3004" s="16">
        <f t="shared" si="281"/>
        <v>41269.83625</v>
      </c>
      <c r="U3004" s="16">
        <f t="shared" si="280"/>
        <v>41239.83625</v>
      </c>
      <c r="V3004" s="17">
        <v>41239.83625</v>
      </c>
      <c r="W3004" s="18">
        <v>41239.83625</v>
      </c>
    </row>
    <row r="3005" spans="1:23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 s="9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t="s">
        <v>8219</v>
      </c>
      <c r="T3005" s="16">
        <f t="shared" si="281"/>
        <v>42430.249305555553</v>
      </c>
      <c r="U3005" s="16">
        <f t="shared" si="280"/>
        <v>42398.849259259259</v>
      </c>
      <c r="V3005" s="17">
        <v>42398.849259259259</v>
      </c>
      <c r="W3005" s="18">
        <v>42398.849259259259</v>
      </c>
    </row>
    <row r="3006" spans="1:23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 s="9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t="s">
        <v>8219</v>
      </c>
      <c r="T3006" s="16">
        <f t="shared" si="281"/>
        <v>41958.922731481478</v>
      </c>
      <c r="U3006" s="16">
        <f t="shared" si="280"/>
        <v>41928.881064814814</v>
      </c>
      <c r="V3006" s="17">
        <v>41928.881064814814</v>
      </c>
      <c r="W3006" s="18">
        <v>41928.881064814814</v>
      </c>
    </row>
    <row r="3007" spans="1:23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 s="9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t="s">
        <v>8219</v>
      </c>
      <c r="T3007" s="16">
        <f t="shared" si="281"/>
        <v>41918.674826388888</v>
      </c>
      <c r="U3007" s="16">
        <f t="shared" si="280"/>
        <v>41888.674826388888</v>
      </c>
      <c r="V3007" s="17">
        <v>41888.674826388888</v>
      </c>
      <c r="W3007" s="18">
        <v>41888.674826388888</v>
      </c>
    </row>
    <row r="3008" spans="1:23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 s="9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t="s">
        <v>8219</v>
      </c>
      <c r="T3008" s="16">
        <f t="shared" si="281"/>
        <v>41987.756840277783</v>
      </c>
      <c r="U3008" s="16">
        <f t="shared" si="280"/>
        <v>41957.756840277783</v>
      </c>
      <c r="V3008" s="17">
        <v>41957.756840277783</v>
      </c>
      <c r="W3008" s="18">
        <v>41957.756840277783</v>
      </c>
    </row>
    <row r="3009" spans="1:23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9">
        <f t="shared" si="277"/>
        <v>54</v>
      </c>
      <c r="Q3009" t="str">
        <f t="shared" si="278"/>
        <v>theater</v>
      </c>
      <c r="R3009" t="str">
        <f t="shared" si="279"/>
        <v>spaces</v>
      </c>
      <c r="S3009" t="s">
        <v>8219</v>
      </c>
      <c r="T3009" s="16">
        <f t="shared" si="281"/>
        <v>42119.216238425928</v>
      </c>
      <c r="U3009" s="16">
        <f t="shared" si="280"/>
        <v>42098.216238425928</v>
      </c>
      <c r="V3009" s="17">
        <v>42098.216238425928</v>
      </c>
      <c r="W3009" s="18">
        <v>42098.216238425928</v>
      </c>
    </row>
    <row r="3010" spans="1:23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 s="9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t="s">
        <v>8219</v>
      </c>
      <c r="T3010" s="16">
        <f t="shared" si="281"/>
        <v>42390.212025462963</v>
      </c>
      <c r="U3010" s="16">
        <f t="shared" si="280"/>
        <v>42360.212025462963</v>
      </c>
      <c r="V3010" s="17">
        <v>42360.212025462963</v>
      </c>
      <c r="W3010" s="18">
        <v>42360.212025462963</v>
      </c>
    </row>
    <row r="3011" spans="1:23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</f>
        <v>1.19756</v>
      </c>
      <c r="P3011" s="9">
        <f t="shared" ref="P3011:P3074" si="283">IF(ISERROR(E3011/L3011),0,(E3011/L3011))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t="s">
        <v>8219</v>
      </c>
      <c r="T3011" s="16">
        <f t="shared" si="281"/>
        <v>41969.611574074079</v>
      </c>
      <c r="U3011" s="16">
        <f t="shared" ref="U3011:U3074" si="286">(((J3011/60)/60)/24)+DATE(1970,1,1)</f>
        <v>41939.569907407407</v>
      </c>
      <c r="V3011" s="17">
        <v>41939.569907407407</v>
      </c>
      <c r="W3011" s="18">
        <v>41939.569907407407</v>
      </c>
    </row>
    <row r="3012" spans="1:23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9">
        <f t="shared" si="283"/>
        <v>158</v>
      </c>
      <c r="Q3012" t="str">
        <f t="shared" si="284"/>
        <v>theater</v>
      </c>
      <c r="R3012" t="str">
        <f t="shared" si="285"/>
        <v>spaces</v>
      </c>
      <c r="S3012" t="s">
        <v>8219</v>
      </c>
      <c r="T3012" s="16">
        <f t="shared" ref="T3012:T3075" si="287">(((I3012/60)/60)/24)+DATE(1970,1,1)</f>
        <v>42056.832395833335</v>
      </c>
      <c r="U3012" s="16">
        <f t="shared" si="286"/>
        <v>41996.832395833335</v>
      </c>
      <c r="V3012" s="17">
        <v>41996.832395833335</v>
      </c>
      <c r="W3012" s="18">
        <v>41996.832395833335</v>
      </c>
    </row>
    <row r="3013" spans="1:23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9">
        <f t="shared" si="283"/>
        <v>14.84</v>
      </c>
      <c r="Q3013" t="str">
        <f t="shared" si="284"/>
        <v>theater</v>
      </c>
      <c r="R3013" t="str">
        <f t="shared" si="285"/>
        <v>spaces</v>
      </c>
      <c r="S3013" t="s">
        <v>8219</v>
      </c>
      <c r="T3013" s="16">
        <f t="shared" si="287"/>
        <v>42361.957638888889</v>
      </c>
      <c r="U3013" s="16">
        <f t="shared" si="286"/>
        <v>42334.468935185185</v>
      </c>
      <c r="V3013" s="17">
        <v>42334.468935185185</v>
      </c>
      <c r="W3013" s="18">
        <v>42334.468935185185</v>
      </c>
    </row>
    <row r="3014" spans="1:23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9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t="s">
        <v>8219</v>
      </c>
      <c r="T3014" s="16">
        <f t="shared" si="287"/>
        <v>42045.702893518523</v>
      </c>
      <c r="U3014" s="16">
        <f t="shared" si="286"/>
        <v>42024.702893518523</v>
      </c>
      <c r="V3014" s="17">
        <v>42024.702893518523</v>
      </c>
      <c r="W3014" s="18">
        <v>42024.702893518523</v>
      </c>
    </row>
    <row r="3015" spans="1:23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9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t="s">
        <v>8219</v>
      </c>
      <c r="T3015" s="16">
        <f t="shared" si="287"/>
        <v>42176.836215277777</v>
      </c>
      <c r="U3015" s="16">
        <f t="shared" si="286"/>
        <v>42146.836215277777</v>
      </c>
      <c r="V3015" s="17">
        <v>42146.836215277777</v>
      </c>
      <c r="W3015" s="18">
        <v>42146.836215277777</v>
      </c>
    </row>
    <row r="3016" spans="1:23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9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t="s">
        <v>8219</v>
      </c>
      <c r="T3016" s="16">
        <f t="shared" si="287"/>
        <v>41948.208333333336</v>
      </c>
      <c r="U3016" s="16">
        <f t="shared" si="286"/>
        <v>41920.123611111114</v>
      </c>
      <c r="V3016" s="17">
        <v>41920.123611111114</v>
      </c>
      <c r="W3016" s="18">
        <v>41920.123611111114</v>
      </c>
    </row>
    <row r="3017" spans="1:23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9">
        <f t="shared" si="283"/>
        <v>87.7</v>
      </c>
      <c r="Q3017" t="str">
        <f t="shared" si="284"/>
        <v>theater</v>
      </c>
      <c r="R3017" t="str">
        <f t="shared" si="285"/>
        <v>spaces</v>
      </c>
      <c r="S3017" t="s">
        <v>8219</v>
      </c>
      <c r="T3017" s="16">
        <f t="shared" si="287"/>
        <v>41801.166666666664</v>
      </c>
      <c r="U3017" s="16">
        <f t="shared" si="286"/>
        <v>41785.72729166667</v>
      </c>
      <c r="V3017" s="17">
        <v>41785.72729166667</v>
      </c>
      <c r="W3017" s="18">
        <v>41785.72729166667</v>
      </c>
    </row>
    <row r="3018" spans="1:23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9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t="s">
        <v>8219</v>
      </c>
      <c r="T3018" s="16">
        <f t="shared" si="287"/>
        <v>41838.548055555555</v>
      </c>
      <c r="U3018" s="16">
        <f t="shared" si="286"/>
        <v>41778.548055555555</v>
      </c>
      <c r="V3018" s="17">
        <v>41778.548055555555</v>
      </c>
      <c r="W3018" s="18">
        <v>41778.548055555555</v>
      </c>
    </row>
    <row r="3019" spans="1:23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t="s">
        <v>8219</v>
      </c>
      <c r="T3019" s="16">
        <f t="shared" si="287"/>
        <v>41871.850034722222</v>
      </c>
      <c r="U3019" s="16">
        <f t="shared" si="286"/>
        <v>41841.850034722222</v>
      </c>
      <c r="V3019" s="17">
        <v>41841.850034722222</v>
      </c>
      <c r="W3019" s="18">
        <v>41841.850034722222</v>
      </c>
    </row>
    <row r="3020" spans="1:23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9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t="s">
        <v>8219</v>
      </c>
      <c r="T3020" s="16">
        <f t="shared" si="287"/>
        <v>42205.916666666672</v>
      </c>
      <c r="U3020" s="16">
        <f t="shared" si="286"/>
        <v>42163.29833333334</v>
      </c>
      <c r="V3020" s="17">
        <v>42163.29833333334</v>
      </c>
      <c r="W3020" s="18">
        <v>42163.29833333334</v>
      </c>
    </row>
    <row r="3021" spans="1:23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9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t="s">
        <v>8219</v>
      </c>
      <c r="T3021" s="16">
        <f t="shared" si="287"/>
        <v>41786.125</v>
      </c>
      <c r="U3021" s="16">
        <f t="shared" si="286"/>
        <v>41758.833564814813</v>
      </c>
      <c r="V3021" s="17">
        <v>41758.833564814813</v>
      </c>
      <c r="W3021" s="18">
        <v>41758.833564814813</v>
      </c>
    </row>
    <row r="3022" spans="1:23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9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t="s">
        <v>8219</v>
      </c>
      <c r="T3022" s="16">
        <f t="shared" si="287"/>
        <v>42230.846446759257</v>
      </c>
      <c r="U3022" s="16">
        <f t="shared" si="286"/>
        <v>42170.846446759257</v>
      </c>
      <c r="V3022" s="17">
        <v>42170.846446759257</v>
      </c>
      <c r="W3022" s="18">
        <v>42170.846446759257</v>
      </c>
    </row>
    <row r="3023" spans="1:23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9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t="s">
        <v>8219</v>
      </c>
      <c r="T3023" s="16">
        <f t="shared" si="287"/>
        <v>42696.249305555553</v>
      </c>
      <c r="U3023" s="16">
        <f t="shared" si="286"/>
        <v>42660.618854166663</v>
      </c>
      <c r="V3023" s="17">
        <v>42660.618854166663</v>
      </c>
      <c r="W3023" s="18">
        <v>42660.618854166663</v>
      </c>
    </row>
    <row r="3024" spans="1:23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9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t="s">
        <v>8219</v>
      </c>
      <c r="T3024" s="16">
        <f t="shared" si="287"/>
        <v>42609.95380787037</v>
      </c>
      <c r="U3024" s="16">
        <f t="shared" si="286"/>
        <v>42564.95380787037</v>
      </c>
      <c r="V3024" s="17">
        <v>42564.95380787037</v>
      </c>
      <c r="W3024" s="18">
        <v>42564.95380787037</v>
      </c>
    </row>
    <row r="3025" spans="1:23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9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t="s">
        <v>8219</v>
      </c>
      <c r="T3025" s="16">
        <f t="shared" si="287"/>
        <v>42166.675763888896</v>
      </c>
      <c r="U3025" s="16">
        <f t="shared" si="286"/>
        <v>42121.675763888896</v>
      </c>
      <c r="V3025" s="17">
        <v>42121.675763888896</v>
      </c>
      <c r="W3025" s="18">
        <v>42121.675763888896</v>
      </c>
    </row>
    <row r="3026" spans="1:23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9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t="s">
        <v>8219</v>
      </c>
      <c r="T3026" s="16">
        <f t="shared" si="287"/>
        <v>41188.993923611109</v>
      </c>
      <c r="U3026" s="16">
        <f t="shared" si="286"/>
        <v>41158.993923611109</v>
      </c>
      <c r="V3026" s="17">
        <v>41158.993923611109</v>
      </c>
      <c r="W3026" s="18">
        <v>41158.993923611109</v>
      </c>
    </row>
    <row r="3027" spans="1:23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 s="9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t="s">
        <v>8219</v>
      </c>
      <c r="T3027" s="16">
        <f t="shared" si="287"/>
        <v>41789.666666666664</v>
      </c>
      <c r="U3027" s="16">
        <f t="shared" si="286"/>
        <v>41761.509409722225</v>
      </c>
      <c r="V3027" s="17">
        <v>41761.509409722225</v>
      </c>
      <c r="W3027" s="18">
        <v>41761.509409722225</v>
      </c>
    </row>
    <row r="3028" spans="1:23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 s="9">
        <f t="shared" si="283"/>
        <v>51.6</v>
      </c>
      <c r="Q3028" t="str">
        <f t="shared" si="284"/>
        <v>theater</v>
      </c>
      <c r="R3028" t="str">
        <f t="shared" si="285"/>
        <v>spaces</v>
      </c>
      <c r="S3028" t="s">
        <v>8219</v>
      </c>
      <c r="T3028" s="16">
        <f t="shared" si="287"/>
        <v>42797.459398148145</v>
      </c>
      <c r="U3028" s="16">
        <f t="shared" si="286"/>
        <v>42783.459398148145</v>
      </c>
      <c r="V3028" s="17">
        <v>42783.459398148145</v>
      </c>
      <c r="W3028" s="18">
        <v>42783.459398148145</v>
      </c>
    </row>
    <row r="3029" spans="1:23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 s="9">
        <f t="shared" si="283"/>
        <v>164.3</v>
      </c>
      <c r="Q3029" t="str">
        <f t="shared" si="284"/>
        <v>theater</v>
      </c>
      <c r="R3029" t="str">
        <f t="shared" si="285"/>
        <v>spaces</v>
      </c>
      <c r="S3029" t="s">
        <v>8219</v>
      </c>
      <c r="T3029" s="16">
        <f t="shared" si="287"/>
        <v>42083.662627314814</v>
      </c>
      <c r="U3029" s="16">
        <f t="shared" si="286"/>
        <v>42053.704293981486</v>
      </c>
      <c r="V3029" s="17">
        <v>42053.704293981486</v>
      </c>
      <c r="W3029" s="18">
        <v>42053.704293981486</v>
      </c>
    </row>
    <row r="3030" spans="1:23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 s="9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t="s">
        <v>8219</v>
      </c>
      <c r="T3030" s="16">
        <f t="shared" si="287"/>
        <v>42597.264178240745</v>
      </c>
      <c r="U3030" s="16">
        <f t="shared" si="286"/>
        <v>42567.264178240745</v>
      </c>
      <c r="V3030" s="17">
        <v>42567.264178240745</v>
      </c>
      <c r="W3030" s="18">
        <v>42567.264178240745</v>
      </c>
    </row>
    <row r="3031" spans="1:23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 s="9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t="s">
        <v>8219</v>
      </c>
      <c r="T3031" s="16">
        <f t="shared" si="287"/>
        <v>41961.190972222219</v>
      </c>
      <c r="U3031" s="16">
        <f t="shared" si="286"/>
        <v>41932.708877314813</v>
      </c>
      <c r="V3031" s="17">
        <v>41932.708877314813</v>
      </c>
      <c r="W3031" s="18">
        <v>41932.708877314813</v>
      </c>
    </row>
    <row r="3032" spans="1:23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 s="9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t="s">
        <v>8219</v>
      </c>
      <c r="T3032" s="16">
        <f t="shared" si="287"/>
        <v>42263.747349537036</v>
      </c>
      <c r="U3032" s="16">
        <f t="shared" si="286"/>
        <v>42233.747349537036</v>
      </c>
      <c r="V3032" s="17">
        <v>42233.747349537036</v>
      </c>
      <c r="W3032" s="18">
        <v>42233.747349537036</v>
      </c>
    </row>
    <row r="3033" spans="1:23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9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t="s">
        <v>8219</v>
      </c>
      <c r="T3033" s="16">
        <f t="shared" si="287"/>
        <v>42657.882488425923</v>
      </c>
      <c r="U3033" s="16">
        <f t="shared" si="286"/>
        <v>42597.882488425923</v>
      </c>
      <c r="V3033" s="17">
        <v>42597.882488425923</v>
      </c>
      <c r="W3033" s="18">
        <v>42597.882488425923</v>
      </c>
    </row>
    <row r="3034" spans="1:23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 s="9">
        <f t="shared" si="283"/>
        <v>50.88</v>
      </c>
      <c r="Q3034" t="str">
        <f t="shared" si="284"/>
        <v>theater</v>
      </c>
      <c r="R3034" t="str">
        <f t="shared" si="285"/>
        <v>spaces</v>
      </c>
      <c r="S3034" t="s">
        <v>8219</v>
      </c>
      <c r="T3034" s="16">
        <f t="shared" si="287"/>
        <v>42258.044664351852</v>
      </c>
      <c r="U3034" s="16">
        <f t="shared" si="286"/>
        <v>42228.044664351852</v>
      </c>
      <c r="V3034" s="17">
        <v>42228.044664351852</v>
      </c>
      <c r="W3034" s="18">
        <v>42228.044664351852</v>
      </c>
    </row>
    <row r="3035" spans="1:23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 s="9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t="s">
        <v>8219</v>
      </c>
      <c r="T3035" s="16">
        <f t="shared" si="287"/>
        <v>42600.110243055555</v>
      </c>
      <c r="U3035" s="16">
        <f t="shared" si="286"/>
        <v>42570.110243055555</v>
      </c>
      <c r="V3035" s="17">
        <v>42570.110243055555</v>
      </c>
      <c r="W3035" s="18">
        <v>42570.110243055555</v>
      </c>
    </row>
    <row r="3036" spans="1:23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 s="9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t="s">
        <v>8219</v>
      </c>
      <c r="T3036" s="16">
        <f t="shared" si="287"/>
        <v>42675.165972222225</v>
      </c>
      <c r="U3036" s="16">
        <f t="shared" si="286"/>
        <v>42644.535358796296</v>
      </c>
      <c r="V3036" s="17">
        <v>42644.535358796296</v>
      </c>
      <c r="W3036" s="18">
        <v>42644.535358796296</v>
      </c>
    </row>
    <row r="3037" spans="1:23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 s="9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t="s">
        <v>8219</v>
      </c>
      <c r="T3037" s="16">
        <f t="shared" si="287"/>
        <v>41398.560289351852</v>
      </c>
      <c r="U3037" s="16">
        <f t="shared" si="286"/>
        <v>41368.560289351852</v>
      </c>
      <c r="V3037" s="17">
        <v>41368.560289351852</v>
      </c>
      <c r="W3037" s="18">
        <v>41368.560289351852</v>
      </c>
    </row>
    <row r="3038" spans="1:23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 s="9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t="s">
        <v>8219</v>
      </c>
      <c r="T3038" s="16">
        <f t="shared" si="287"/>
        <v>41502.499305555553</v>
      </c>
      <c r="U3038" s="16">
        <f t="shared" si="286"/>
        <v>41466.785231481481</v>
      </c>
      <c r="V3038" s="17">
        <v>41466.785231481481</v>
      </c>
      <c r="W3038" s="18">
        <v>41466.785231481481</v>
      </c>
    </row>
    <row r="3039" spans="1:23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 s="9">
        <f t="shared" si="283"/>
        <v>33.3125</v>
      </c>
      <c r="Q3039" t="str">
        <f t="shared" si="284"/>
        <v>theater</v>
      </c>
      <c r="R3039" t="str">
        <f t="shared" si="285"/>
        <v>spaces</v>
      </c>
      <c r="S3039" t="s">
        <v>8219</v>
      </c>
      <c r="T3039" s="16">
        <f t="shared" si="287"/>
        <v>40453.207638888889</v>
      </c>
      <c r="U3039" s="16">
        <f t="shared" si="286"/>
        <v>40378.893206018518</v>
      </c>
      <c r="V3039" s="17">
        <v>40378.893206018518</v>
      </c>
      <c r="W3039" s="18">
        <v>40378.893206018518</v>
      </c>
    </row>
    <row r="3040" spans="1:23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 s="9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t="s">
        <v>8219</v>
      </c>
      <c r="T3040" s="16">
        <f t="shared" si="287"/>
        <v>42433.252280092594</v>
      </c>
      <c r="U3040" s="16">
        <f t="shared" si="286"/>
        <v>42373.252280092594</v>
      </c>
      <c r="V3040" s="17">
        <v>42373.252280092594</v>
      </c>
      <c r="W3040" s="18">
        <v>42373.252280092594</v>
      </c>
    </row>
    <row r="3041" spans="1:23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 s="9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t="s">
        <v>8219</v>
      </c>
      <c r="T3041" s="16">
        <f t="shared" si="287"/>
        <v>41637.332638888889</v>
      </c>
      <c r="U3041" s="16">
        <f t="shared" si="286"/>
        <v>41610.794421296298</v>
      </c>
      <c r="V3041" s="17">
        <v>41610.794421296298</v>
      </c>
      <c r="W3041" s="18">
        <v>41610.794421296298</v>
      </c>
    </row>
    <row r="3042" spans="1:23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 s="9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t="s">
        <v>8219</v>
      </c>
      <c r="T3042" s="16">
        <f t="shared" si="287"/>
        <v>42181.958333333328</v>
      </c>
      <c r="U3042" s="16">
        <f t="shared" si="286"/>
        <v>42177.791909722218</v>
      </c>
      <c r="V3042" s="17">
        <v>42177.791909722218</v>
      </c>
      <c r="W3042" s="18">
        <v>42177.791909722218</v>
      </c>
    </row>
    <row r="3043" spans="1:23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 s="9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t="s">
        <v>8219</v>
      </c>
      <c r="T3043" s="16">
        <f t="shared" si="287"/>
        <v>42389.868611111116</v>
      </c>
      <c r="U3043" s="16">
        <f t="shared" si="286"/>
        <v>42359.868611111116</v>
      </c>
      <c r="V3043" s="17">
        <v>42359.868611111116</v>
      </c>
      <c r="W3043" s="18">
        <v>42359.868611111116</v>
      </c>
    </row>
    <row r="3044" spans="1:23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9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t="s">
        <v>8219</v>
      </c>
      <c r="T3044" s="16">
        <f t="shared" si="287"/>
        <v>42283.688043981485</v>
      </c>
      <c r="U3044" s="16">
        <f t="shared" si="286"/>
        <v>42253.688043981485</v>
      </c>
      <c r="V3044" s="17">
        <v>42253.688043981485</v>
      </c>
      <c r="W3044" s="18">
        <v>42253.688043981485</v>
      </c>
    </row>
    <row r="3045" spans="1:23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 s="9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t="s">
        <v>8219</v>
      </c>
      <c r="T3045" s="16">
        <f t="shared" si="287"/>
        <v>42110.118055555555</v>
      </c>
      <c r="U3045" s="16">
        <f t="shared" si="286"/>
        <v>42083.070590277777</v>
      </c>
      <c r="V3045" s="17">
        <v>42083.070590277777</v>
      </c>
      <c r="W3045" s="18">
        <v>42083.070590277777</v>
      </c>
    </row>
    <row r="3046" spans="1:23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 s="9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t="s">
        <v>8219</v>
      </c>
      <c r="T3046" s="16">
        <f t="shared" si="287"/>
        <v>42402.7268287037</v>
      </c>
      <c r="U3046" s="16">
        <f t="shared" si="286"/>
        <v>42387.7268287037</v>
      </c>
      <c r="V3046" s="17">
        <v>42387.7268287037</v>
      </c>
      <c r="W3046" s="18">
        <v>42387.7268287037</v>
      </c>
    </row>
    <row r="3047" spans="1:23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 s="9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t="s">
        <v>8219</v>
      </c>
      <c r="T3047" s="16">
        <f t="shared" si="287"/>
        <v>41873.155729166669</v>
      </c>
      <c r="U3047" s="16">
        <f t="shared" si="286"/>
        <v>41843.155729166669</v>
      </c>
      <c r="V3047" s="17">
        <v>41843.155729166669</v>
      </c>
      <c r="W3047" s="18">
        <v>41843.155729166669</v>
      </c>
    </row>
    <row r="3048" spans="1:23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 s="9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t="s">
        <v>8219</v>
      </c>
      <c r="T3048" s="16">
        <f t="shared" si="287"/>
        <v>41892.202777777777</v>
      </c>
      <c r="U3048" s="16">
        <f t="shared" si="286"/>
        <v>41862.803078703706</v>
      </c>
      <c r="V3048" s="17">
        <v>41862.803078703706</v>
      </c>
      <c r="W3048" s="18">
        <v>41862.803078703706</v>
      </c>
    </row>
    <row r="3049" spans="1:23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9">
        <f t="shared" si="283"/>
        <v>37.25</v>
      </c>
      <c r="Q3049" t="str">
        <f t="shared" si="284"/>
        <v>theater</v>
      </c>
      <c r="R3049" t="str">
        <f t="shared" si="285"/>
        <v>spaces</v>
      </c>
      <c r="S3049" t="s">
        <v>8219</v>
      </c>
      <c r="T3049" s="16">
        <f t="shared" si="287"/>
        <v>42487.552777777775</v>
      </c>
      <c r="U3049" s="16">
        <f t="shared" si="286"/>
        <v>42443.989050925928</v>
      </c>
      <c r="V3049" s="17">
        <v>42443.989050925928</v>
      </c>
      <c r="W3049" s="18">
        <v>42443.989050925928</v>
      </c>
    </row>
    <row r="3050" spans="1:23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 s="9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t="s">
        <v>8219</v>
      </c>
      <c r="T3050" s="16">
        <f t="shared" si="287"/>
        <v>42004.890277777777</v>
      </c>
      <c r="U3050" s="16">
        <f t="shared" si="286"/>
        <v>41975.901180555549</v>
      </c>
      <c r="V3050" s="17">
        <v>41975.901180555549</v>
      </c>
      <c r="W3050" s="18">
        <v>41975.901180555549</v>
      </c>
    </row>
    <row r="3051" spans="1:23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 s="9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t="s">
        <v>8219</v>
      </c>
      <c r="T3051" s="16">
        <f t="shared" si="287"/>
        <v>42169.014525462961</v>
      </c>
      <c r="U3051" s="16">
        <f t="shared" si="286"/>
        <v>42139.014525462961</v>
      </c>
      <c r="V3051" s="17">
        <v>42139.014525462961</v>
      </c>
      <c r="W3051" s="18">
        <v>42139.014525462961</v>
      </c>
    </row>
    <row r="3052" spans="1:23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9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t="s">
        <v>8219</v>
      </c>
      <c r="T3052" s="16">
        <f t="shared" si="287"/>
        <v>42495.16851851852</v>
      </c>
      <c r="U3052" s="16">
        <f t="shared" si="286"/>
        <v>42465.16851851852</v>
      </c>
      <c r="V3052" s="17">
        <v>42465.16851851852</v>
      </c>
      <c r="W3052" s="18">
        <v>42465.16851851852</v>
      </c>
    </row>
    <row r="3053" spans="1:23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 s="9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t="s">
        <v>8221</v>
      </c>
      <c r="T3053" s="16">
        <f t="shared" si="287"/>
        <v>42774.416030092587</v>
      </c>
      <c r="U3053" s="16">
        <f t="shared" si="286"/>
        <v>42744.416030092587</v>
      </c>
      <c r="V3053" s="17">
        <v>42744.416030092587</v>
      </c>
      <c r="W3053" s="18">
        <v>42744.416030092587</v>
      </c>
    </row>
    <row r="3054" spans="1:23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 s="9">
        <f t="shared" si="283"/>
        <v>37.5</v>
      </c>
      <c r="Q3054" t="str">
        <f t="shared" si="284"/>
        <v>theater</v>
      </c>
      <c r="R3054" t="str">
        <f t="shared" si="285"/>
        <v>spaces</v>
      </c>
      <c r="S3054" t="s">
        <v>8221</v>
      </c>
      <c r="T3054" s="16">
        <f t="shared" si="287"/>
        <v>42152.665972222225</v>
      </c>
      <c r="U3054" s="16">
        <f t="shared" si="286"/>
        <v>42122.670069444444</v>
      </c>
      <c r="V3054" s="17">
        <v>42122.670069444444</v>
      </c>
      <c r="W3054" s="18">
        <v>42122.670069444444</v>
      </c>
    </row>
    <row r="3055" spans="1:23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 s="9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t="s">
        <v>8221</v>
      </c>
      <c r="T3055" s="16">
        <f t="shared" si="287"/>
        <v>41914.165972222225</v>
      </c>
      <c r="U3055" s="16">
        <f t="shared" si="286"/>
        <v>41862.761724537035</v>
      </c>
      <c r="V3055" s="17">
        <v>41862.761724537035</v>
      </c>
      <c r="W3055" s="18">
        <v>41862.761724537035</v>
      </c>
    </row>
    <row r="3056" spans="1:23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9">
        <f t="shared" si="283"/>
        <v>0</v>
      </c>
      <c r="Q3056" t="str">
        <f t="shared" si="284"/>
        <v>theater</v>
      </c>
      <c r="R3056" t="str">
        <f t="shared" si="285"/>
        <v>spaces</v>
      </c>
      <c r="S3056" t="s">
        <v>8221</v>
      </c>
      <c r="T3056" s="16">
        <f t="shared" si="287"/>
        <v>42065.044444444444</v>
      </c>
      <c r="U3056" s="16">
        <f t="shared" si="286"/>
        <v>42027.832800925928</v>
      </c>
      <c r="V3056" s="17">
        <v>42027.832800925928</v>
      </c>
      <c r="W3056" s="18">
        <v>42027.832800925928</v>
      </c>
    </row>
    <row r="3057" spans="1:23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 s="9">
        <f t="shared" si="283"/>
        <v>1</v>
      </c>
      <c r="Q3057" t="str">
        <f t="shared" si="284"/>
        <v>theater</v>
      </c>
      <c r="R3057" t="str">
        <f t="shared" si="285"/>
        <v>spaces</v>
      </c>
      <c r="S3057" t="s">
        <v>8221</v>
      </c>
      <c r="T3057" s="16">
        <f t="shared" si="287"/>
        <v>42013.95821759259</v>
      </c>
      <c r="U3057" s="16">
        <f t="shared" si="286"/>
        <v>41953.95821759259</v>
      </c>
      <c r="V3057" s="17">
        <v>41953.95821759259</v>
      </c>
      <c r="W3057" s="18">
        <v>41953.95821759259</v>
      </c>
    </row>
    <row r="3058" spans="1:23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9">
        <f t="shared" si="283"/>
        <v>0</v>
      </c>
      <c r="Q3058" t="str">
        <f t="shared" si="284"/>
        <v>theater</v>
      </c>
      <c r="R3058" t="str">
        <f t="shared" si="285"/>
        <v>spaces</v>
      </c>
      <c r="S3058" t="s">
        <v>8221</v>
      </c>
      <c r="T3058" s="16">
        <f t="shared" si="287"/>
        <v>41911.636388888888</v>
      </c>
      <c r="U3058" s="16">
        <f t="shared" si="286"/>
        <v>41851.636388888888</v>
      </c>
      <c r="V3058" s="17">
        <v>41851.636388888888</v>
      </c>
      <c r="W3058" s="18">
        <v>41851.636388888888</v>
      </c>
    </row>
    <row r="3059" spans="1:23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9">
        <f t="shared" si="283"/>
        <v>0</v>
      </c>
      <c r="Q3059" t="str">
        <f t="shared" si="284"/>
        <v>theater</v>
      </c>
      <c r="R3059" t="str">
        <f t="shared" si="285"/>
        <v>spaces</v>
      </c>
      <c r="S3059" t="s">
        <v>8221</v>
      </c>
      <c r="T3059" s="16">
        <f t="shared" si="287"/>
        <v>42463.608923611115</v>
      </c>
      <c r="U3059" s="16">
        <f t="shared" si="286"/>
        <v>42433.650590277779</v>
      </c>
      <c r="V3059" s="17">
        <v>42433.650590277779</v>
      </c>
      <c r="W3059" s="18">
        <v>42433.650590277779</v>
      </c>
    </row>
    <row r="3060" spans="1:23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 s="9">
        <f t="shared" si="283"/>
        <v>1</v>
      </c>
      <c r="Q3060" t="str">
        <f t="shared" si="284"/>
        <v>theater</v>
      </c>
      <c r="R3060" t="str">
        <f t="shared" si="285"/>
        <v>spaces</v>
      </c>
      <c r="S3060" t="s">
        <v>8221</v>
      </c>
      <c r="T3060" s="16">
        <f t="shared" si="287"/>
        <v>42510.374305555553</v>
      </c>
      <c r="U3060" s="16">
        <f t="shared" si="286"/>
        <v>42460.374305555553</v>
      </c>
      <c r="V3060" s="17">
        <v>42460.374305555553</v>
      </c>
      <c r="W3060" s="18">
        <v>42460.374305555553</v>
      </c>
    </row>
    <row r="3061" spans="1:23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 s="9">
        <f t="shared" si="283"/>
        <v>41</v>
      </c>
      <c r="Q3061" t="str">
        <f t="shared" si="284"/>
        <v>theater</v>
      </c>
      <c r="R3061" t="str">
        <f t="shared" si="285"/>
        <v>spaces</v>
      </c>
      <c r="S3061" t="s">
        <v>8221</v>
      </c>
      <c r="T3061" s="16">
        <f t="shared" si="287"/>
        <v>41859.935717592591</v>
      </c>
      <c r="U3061" s="16">
        <f t="shared" si="286"/>
        <v>41829.935717592591</v>
      </c>
      <c r="V3061" s="17">
        <v>41829.935717592591</v>
      </c>
      <c r="W3061" s="18">
        <v>41829.935717592591</v>
      </c>
    </row>
    <row r="3062" spans="1:23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 s="9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t="s">
        <v>8221</v>
      </c>
      <c r="T3062" s="16">
        <f t="shared" si="287"/>
        <v>42275.274699074071</v>
      </c>
      <c r="U3062" s="16">
        <f t="shared" si="286"/>
        <v>42245.274699074071</v>
      </c>
      <c r="V3062" s="17">
        <v>42245.274699074071</v>
      </c>
      <c r="W3062" s="18">
        <v>42245.274699074071</v>
      </c>
    </row>
    <row r="3063" spans="1:23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9">
        <f t="shared" si="283"/>
        <v>0</v>
      </c>
      <c r="Q3063" t="str">
        <f t="shared" si="284"/>
        <v>theater</v>
      </c>
      <c r="R3063" t="str">
        <f t="shared" si="285"/>
        <v>spaces</v>
      </c>
      <c r="S3063" t="s">
        <v>8221</v>
      </c>
      <c r="T3063" s="16">
        <f t="shared" si="287"/>
        <v>41864.784120370372</v>
      </c>
      <c r="U3063" s="16">
        <f t="shared" si="286"/>
        <v>41834.784120370372</v>
      </c>
      <c r="V3063" s="17">
        <v>41834.784120370372</v>
      </c>
      <c r="W3063" s="18">
        <v>41834.784120370372</v>
      </c>
    </row>
    <row r="3064" spans="1:23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 s="9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t="s">
        <v>8221</v>
      </c>
      <c r="T3064" s="16">
        <f t="shared" si="287"/>
        <v>42277.75</v>
      </c>
      <c r="U3064" s="16">
        <f t="shared" si="286"/>
        <v>42248.535787037035</v>
      </c>
      <c r="V3064" s="17">
        <v>42248.535787037035</v>
      </c>
      <c r="W3064" s="18">
        <v>42248.535787037035</v>
      </c>
    </row>
    <row r="3065" spans="1:23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 s="9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t="s">
        <v>8221</v>
      </c>
      <c r="T3065" s="16">
        <f t="shared" si="287"/>
        <v>42665.922893518517</v>
      </c>
      <c r="U3065" s="16">
        <f t="shared" si="286"/>
        <v>42630.922893518517</v>
      </c>
      <c r="V3065" s="17">
        <v>42630.922893518517</v>
      </c>
      <c r="W3065" s="18">
        <v>42630.922893518517</v>
      </c>
    </row>
    <row r="3066" spans="1:23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 s="9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t="s">
        <v>8221</v>
      </c>
      <c r="T3066" s="16">
        <f t="shared" si="287"/>
        <v>42330.290972222225</v>
      </c>
      <c r="U3066" s="16">
        <f t="shared" si="286"/>
        <v>42299.130162037036</v>
      </c>
      <c r="V3066" s="17">
        <v>42299.130162037036</v>
      </c>
      <c r="W3066" s="18">
        <v>42299.130162037036</v>
      </c>
    </row>
    <row r="3067" spans="1:23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 s="9">
        <f t="shared" si="283"/>
        <v>5</v>
      </c>
      <c r="Q3067" t="str">
        <f t="shared" si="284"/>
        <v>theater</v>
      </c>
      <c r="R3067" t="str">
        <f t="shared" si="285"/>
        <v>spaces</v>
      </c>
      <c r="S3067" t="s">
        <v>8221</v>
      </c>
      <c r="T3067" s="16">
        <f t="shared" si="287"/>
        <v>41850.055231481485</v>
      </c>
      <c r="U3067" s="16">
        <f t="shared" si="286"/>
        <v>41825.055231481485</v>
      </c>
      <c r="V3067" s="17">
        <v>41825.055231481485</v>
      </c>
      <c r="W3067" s="18">
        <v>41825.055231481485</v>
      </c>
    </row>
    <row r="3068" spans="1:23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 s="9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t="s">
        <v>8221</v>
      </c>
      <c r="T3068" s="16">
        <f t="shared" si="287"/>
        <v>42561.228437500002</v>
      </c>
      <c r="U3068" s="16">
        <f t="shared" si="286"/>
        <v>42531.228437500002</v>
      </c>
      <c r="V3068" s="17">
        <v>42531.228437500002</v>
      </c>
      <c r="W3068" s="18">
        <v>42531.228437500002</v>
      </c>
    </row>
    <row r="3069" spans="1:23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 s="9">
        <f t="shared" si="283"/>
        <v>200</v>
      </c>
      <c r="Q3069" t="str">
        <f t="shared" si="284"/>
        <v>theater</v>
      </c>
      <c r="R3069" t="str">
        <f t="shared" si="285"/>
        <v>spaces</v>
      </c>
      <c r="S3069" t="s">
        <v>8221</v>
      </c>
      <c r="T3069" s="16">
        <f t="shared" si="287"/>
        <v>42256.938414351855</v>
      </c>
      <c r="U3069" s="16">
        <f t="shared" si="286"/>
        <v>42226.938414351855</v>
      </c>
      <c r="V3069" s="17">
        <v>42226.938414351855</v>
      </c>
      <c r="W3069" s="18">
        <v>42226.938414351855</v>
      </c>
    </row>
    <row r="3070" spans="1:23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 s="9">
        <f t="shared" si="283"/>
        <v>87.5</v>
      </c>
      <c r="Q3070" t="str">
        <f t="shared" si="284"/>
        <v>theater</v>
      </c>
      <c r="R3070" t="str">
        <f t="shared" si="285"/>
        <v>spaces</v>
      </c>
      <c r="S3070" t="s">
        <v>8221</v>
      </c>
      <c r="T3070" s="16">
        <f t="shared" si="287"/>
        <v>42293.691574074073</v>
      </c>
      <c r="U3070" s="16">
        <f t="shared" si="286"/>
        <v>42263.691574074073</v>
      </c>
      <c r="V3070" s="17">
        <v>42263.691574074073</v>
      </c>
      <c r="W3070" s="18">
        <v>42263.691574074073</v>
      </c>
    </row>
    <row r="3071" spans="1:23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 s="9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t="s">
        <v>8221</v>
      </c>
      <c r="T3071" s="16">
        <f t="shared" si="287"/>
        <v>41987.833726851852</v>
      </c>
      <c r="U3071" s="16">
        <f t="shared" si="286"/>
        <v>41957.833726851852</v>
      </c>
      <c r="V3071" s="17">
        <v>41957.833726851852</v>
      </c>
      <c r="W3071" s="18">
        <v>41957.833726851852</v>
      </c>
    </row>
    <row r="3072" spans="1:23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 s="9">
        <f t="shared" si="283"/>
        <v>20.875</v>
      </c>
      <c r="Q3072" t="str">
        <f t="shared" si="284"/>
        <v>theater</v>
      </c>
      <c r="R3072" t="str">
        <f t="shared" si="285"/>
        <v>spaces</v>
      </c>
      <c r="S3072" t="s">
        <v>8221</v>
      </c>
      <c r="T3072" s="16">
        <f t="shared" si="287"/>
        <v>42711.733437499999</v>
      </c>
      <c r="U3072" s="16">
        <f t="shared" si="286"/>
        <v>42690.733437499999</v>
      </c>
      <c r="V3072" s="17">
        <v>42690.733437499999</v>
      </c>
      <c r="W3072" s="18">
        <v>42690.733437499999</v>
      </c>
    </row>
    <row r="3073" spans="1:23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 s="9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t="s">
        <v>8221</v>
      </c>
      <c r="T3073" s="16">
        <f t="shared" si="287"/>
        <v>42115.249305555553</v>
      </c>
      <c r="U3073" s="16">
        <f t="shared" si="286"/>
        <v>42097.732418981483</v>
      </c>
      <c r="V3073" s="17">
        <v>42097.732418981483</v>
      </c>
      <c r="W3073" s="18">
        <v>42097.732418981483</v>
      </c>
    </row>
    <row r="3074" spans="1:23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 s="9">
        <f t="shared" si="283"/>
        <v>1</v>
      </c>
      <c r="Q3074" t="str">
        <f t="shared" si="284"/>
        <v>theater</v>
      </c>
      <c r="R3074" t="str">
        <f t="shared" si="285"/>
        <v>spaces</v>
      </c>
      <c r="S3074" t="s">
        <v>8221</v>
      </c>
      <c r="T3074" s="16">
        <f t="shared" si="287"/>
        <v>42673.073611111111</v>
      </c>
      <c r="U3074" s="16">
        <f t="shared" si="286"/>
        <v>42658.690532407403</v>
      </c>
      <c r="V3074" s="17">
        <v>42658.690532407403</v>
      </c>
      <c r="W3074" s="18">
        <v>42658.690532407403</v>
      </c>
    </row>
    <row r="3075" spans="1:23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</f>
        <v>2.3035714285714285E-4</v>
      </c>
      <c r="P3075" s="9">
        <f t="shared" ref="P3075:P3138" si="289">IF(ISERROR(E3075/L3075),0,(E3075/L3075))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t="s">
        <v>8221</v>
      </c>
      <c r="T3075" s="16">
        <f t="shared" si="287"/>
        <v>42169.804861111115</v>
      </c>
      <c r="U3075" s="16">
        <f t="shared" ref="U3075:U3138" si="292">(((J3075/60)/60)/24)+DATE(1970,1,1)</f>
        <v>42111.684027777781</v>
      </c>
      <c r="V3075" s="17">
        <v>42111.684027777781</v>
      </c>
      <c r="W3075" s="18">
        <v>42111.684027777781</v>
      </c>
    </row>
    <row r="3076" spans="1:23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9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t="s">
        <v>8221</v>
      </c>
      <c r="T3076" s="16">
        <f t="shared" ref="T3076:T3139" si="293">(((I3076/60)/60)/24)+DATE(1970,1,1)</f>
        <v>42439.571284722217</v>
      </c>
      <c r="U3076" s="16">
        <f t="shared" si="292"/>
        <v>42409.571284722217</v>
      </c>
      <c r="V3076" s="17">
        <v>42409.571284722217</v>
      </c>
      <c r="W3076" s="18">
        <v>42409.571284722217</v>
      </c>
    </row>
    <row r="3077" spans="1:23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9">
        <f t="shared" si="289"/>
        <v>64.8</v>
      </c>
      <c r="Q3077" t="str">
        <f t="shared" si="290"/>
        <v>theater</v>
      </c>
      <c r="R3077" t="str">
        <f t="shared" si="291"/>
        <v>spaces</v>
      </c>
      <c r="S3077" t="s">
        <v>8221</v>
      </c>
      <c r="T3077" s="16">
        <f t="shared" si="293"/>
        <v>42601.102314814809</v>
      </c>
      <c r="U3077" s="16">
        <f t="shared" si="292"/>
        <v>42551.102314814809</v>
      </c>
      <c r="V3077" s="17">
        <v>42551.102314814809</v>
      </c>
      <c r="W3077" s="18">
        <v>42551.102314814809</v>
      </c>
    </row>
    <row r="3078" spans="1:23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9">
        <f t="shared" si="289"/>
        <v>30.12</v>
      </c>
      <c r="Q3078" t="str">
        <f t="shared" si="290"/>
        <v>theater</v>
      </c>
      <c r="R3078" t="str">
        <f t="shared" si="291"/>
        <v>spaces</v>
      </c>
      <c r="S3078" t="s">
        <v>8221</v>
      </c>
      <c r="T3078" s="16">
        <f t="shared" si="293"/>
        <v>42286.651886574073</v>
      </c>
      <c r="U3078" s="16">
        <f t="shared" si="292"/>
        <v>42226.651886574073</v>
      </c>
      <c r="V3078" s="17">
        <v>42226.651886574073</v>
      </c>
      <c r="W3078" s="18">
        <v>42226.651886574073</v>
      </c>
    </row>
    <row r="3079" spans="1:23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9">
        <f t="shared" si="289"/>
        <v>52.5</v>
      </c>
      <c r="Q3079" t="str">
        <f t="shared" si="290"/>
        <v>theater</v>
      </c>
      <c r="R3079" t="str">
        <f t="shared" si="291"/>
        <v>spaces</v>
      </c>
      <c r="S3079" t="s">
        <v>8221</v>
      </c>
      <c r="T3079" s="16">
        <f t="shared" si="293"/>
        <v>42796.956921296296</v>
      </c>
      <c r="U3079" s="16">
        <f t="shared" si="292"/>
        <v>42766.956921296296</v>
      </c>
      <c r="V3079" s="17">
        <v>42766.956921296296</v>
      </c>
      <c r="W3079" s="18">
        <v>42766.956921296296</v>
      </c>
    </row>
    <row r="3080" spans="1:23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9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t="s">
        <v>8221</v>
      </c>
      <c r="T3080" s="16">
        <f t="shared" si="293"/>
        <v>42061.138831018514</v>
      </c>
      <c r="U3080" s="16">
        <f t="shared" si="292"/>
        <v>42031.138831018514</v>
      </c>
      <c r="V3080" s="17">
        <v>42031.138831018514</v>
      </c>
      <c r="W3080" s="18">
        <v>42031.138831018514</v>
      </c>
    </row>
    <row r="3081" spans="1:23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9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t="s">
        <v>8221</v>
      </c>
      <c r="T3081" s="16">
        <f t="shared" si="293"/>
        <v>42085.671701388885</v>
      </c>
      <c r="U3081" s="16">
        <f t="shared" si="292"/>
        <v>42055.713368055556</v>
      </c>
      <c r="V3081" s="17">
        <v>42055.713368055556</v>
      </c>
      <c r="W3081" s="18">
        <v>42055.713368055556</v>
      </c>
    </row>
    <row r="3082" spans="1:23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9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t="s">
        <v>8221</v>
      </c>
      <c r="T3082" s="16">
        <f t="shared" si="293"/>
        <v>42000.0699537037</v>
      </c>
      <c r="U3082" s="16">
        <f t="shared" si="292"/>
        <v>41940.028287037036</v>
      </c>
      <c r="V3082" s="17">
        <v>41940.028287037036</v>
      </c>
      <c r="W3082" s="18">
        <v>41940.028287037036</v>
      </c>
    </row>
    <row r="3083" spans="1:23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9">
        <f t="shared" si="289"/>
        <v>420.6</v>
      </c>
      <c r="Q3083" t="str">
        <f t="shared" si="290"/>
        <v>theater</v>
      </c>
      <c r="R3083" t="str">
        <f t="shared" si="291"/>
        <v>spaces</v>
      </c>
      <c r="S3083" t="s">
        <v>8221</v>
      </c>
      <c r="T3083" s="16">
        <f t="shared" si="293"/>
        <v>42267.181608796294</v>
      </c>
      <c r="U3083" s="16">
        <f t="shared" si="292"/>
        <v>42237.181608796294</v>
      </c>
      <c r="V3083" s="17">
        <v>42237.181608796294</v>
      </c>
      <c r="W3083" s="18">
        <v>42237.181608796294</v>
      </c>
    </row>
    <row r="3084" spans="1:23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9">
        <f t="shared" si="289"/>
        <v>0</v>
      </c>
      <c r="Q3084" t="str">
        <f t="shared" si="290"/>
        <v>theater</v>
      </c>
      <c r="R3084" t="str">
        <f t="shared" si="291"/>
        <v>spaces</v>
      </c>
      <c r="S3084" t="s">
        <v>8221</v>
      </c>
      <c r="T3084" s="16">
        <f t="shared" si="293"/>
        <v>42323.96465277778</v>
      </c>
      <c r="U3084" s="16">
        <f t="shared" si="292"/>
        <v>42293.922986111109</v>
      </c>
      <c r="V3084" s="17">
        <v>42293.922986111109</v>
      </c>
      <c r="W3084" s="18">
        <v>42293.922986111109</v>
      </c>
    </row>
    <row r="3085" spans="1:23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9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t="s">
        <v>8221</v>
      </c>
      <c r="T3085" s="16">
        <f t="shared" si="293"/>
        <v>41883.208333333336</v>
      </c>
      <c r="U3085" s="16">
        <f t="shared" si="292"/>
        <v>41853.563402777778</v>
      </c>
      <c r="V3085" s="17">
        <v>41853.563402777778</v>
      </c>
      <c r="W3085" s="18">
        <v>41853.563402777778</v>
      </c>
    </row>
    <row r="3086" spans="1:23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9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t="s">
        <v>8221</v>
      </c>
      <c r="T3086" s="16">
        <f t="shared" si="293"/>
        <v>42129.783333333333</v>
      </c>
      <c r="U3086" s="16">
        <f t="shared" si="292"/>
        <v>42100.723738425921</v>
      </c>
      <c r="V3086" s="17">
        <v>42100.723738425921</v>
      </c>
      <c r="W3086" s="18">
        <v>42100.723738425921</v>
      </c>
    </row>
    <row r="3087" spans="1:23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9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t="s">
        <v>8221</v>
      </c>
      <c r="T3087" s="16">
        <f t="shared" si="293"/>
        <v>42276.883784722217</v>
      </c>
      <c r="U3087" s="16">
        <f t="shared" si="292"/>
        <v>42246.883784722217</v>
      </c>
      <c r="V3087" s="17">
        <v>42246.883784722217</v>
      </c>
      <c r="W3087" s="18">
        <v>42246.883784722217</v>
      </c>
    </row>
    <row r="3088" spans="1:23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9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t="s">
        <v>8221</v>
      </c>
      <c r="T3088" s="16">
        <f t="shared" si="293"/>
        <v>42233.67082175926</v>
      </c>
      <c r="U3088" s="16">
        <f t="shared" si="292"/>
        <v>42173.67082175926</v>
      </c>
      <c r="V3088" s="17">
        <v>42173.67082175926</v>
      </c>
      <c r="W3088" s="18">
        <v>42173.67082175926</v>
      </c>
    </row>
    <row r="3089" spans="1:23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9">
        <f t="shared" si="289"/>
        <v>62.5</v>
      </c>
      <c r="Q3089" t="str">
        <f t="shared" si="290"/>
        <v>theater</v>
      </c>
      <c r="R3089" t="str">
        <f t="shared" si="291"/>
        <v>spaces</v>
      </c>
      <c r="S3089" t="s">
        <v>8221</v>
      </c>
      <c r="T3089" s="16">
        <f t="shared" si="293"/>
        <v>42725.192013888889</v>
      </c>
      <c r="U3089" s="16">
        <f t="shared" si="292"/>
        <v>42665.150347222225</v>
      </c>
      <c r="V3089" s="17">
        <v>42665.150347222225</v>
      </c>
      <c r="W3089" s="18">
        <v>42665.150347222225</v>
      </c>
    </row>
    <row r="3090" spans="1:23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9">
        <f t="shared" si="289"/>
        <v>42</v>
      </c>
      <c r="Q3090" t="str">
        <f t="shared" si="290"/>
        <v>theater</v>
      </c>
      <c r="R3090" t="str">
        <f t="shared" si="291"/>
        <v>spaces</v>
      </c>
      <c r="S3090" t="s">
        <v>8221</v>
      </c>
      <c r="T3090" s="16">
        <f t="shared" si="293"/>
        <v>42012.570138888885</v>
      </c>
      <c r="U3090" s="16">
        <f t="shared" si="292"/>
        <v>41981.57230324074</v>
      </c>
      <c r="V3090" s="17">
        <v>41981.57230324074</v>
      </c>
      <c r="W3090" s="18">
        <v>41981.57230324074</v>
      </c>
    </row>
    <row r="3091" spans="1:23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 s="9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t="s">
        <v>8221</v>
      </c>
      <c r="T3091" s="16">
        <f t="shared" si="293"/>
        <v>42560.082638888889</v>
      </c>
      <c r="U3091" s="16">
        <f t="shared" si="292"/>
        <v>42528.542627314819</v>
      </c>
      <c r="V3091" s="17">
        <v>42528.542627314819</v>
      </c>
      <c r="W3091" s="18">
        <v>42528.542627314819</v>
      </c>
    </row>
    <row r="3092" spans="1:23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 s="9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t="s">
        <v>8221</v>
      </c>
      <c r="T3092" s="16">
        <f t="shared" si="293"/>
        <v>42125.777141203704</v>
      </c>
      <c r="U3092" s="16">
        <f t="shared" si="292"/>
        <v>42065.818807870368</v>
      </c>
      <c r="V3092" s="17">
        <v>42065.818807870368</v>
      </c>
      <c r="W3092" s="18">
        <v>42065.818807870368</v>
      </c>
    </row>
    <row r="3093" spans="1:23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 s="9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t="s">
        <v>8221</v>
      </c>
      <c r="T3093" s="16">
        <f t="shared" si="293"/>
        <v>42596.948414351849</v>
      </c>
      <c r="U3093" s="16">
        <f t="shared" si="292"/>
        <v>42566.948414351849</v>
      </c>
      <c r="V3093" s="17">
        <v>42566.948414351849</v>
      </c>
      <c r="W3093" s="18">
        <v>42566.948414351849</v>
      </c>
    </row>
    <row r="3094" spans="1:23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 s="9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t="s">
        <v>8221</v>
      </c>
      <c r="T3094" s="16">
        <f t="shared" si="293"/>
        <v>42292.916666666672</v>
      </c>
      <c r="U3094" s="16">
        <f t="shared" si="292"/>
        <v>42255.619351851856</v>
      </c>
      <c r="V3094" s="17">
        <v>42255.619351851856</v>
      </c>
      <c r="W3094" s="18">
        <v>42255.619351851856</v>
      </c>
    </row>
    <row r="3095" spans="1:23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 s="9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t="s">
        <v>8221</v>
      </c>
      <c r="T3095" s="16">
        <f t="shared" si="293"/>
        <v>41791.165972222225</v>
      </c>
      <c r="U3095" s="16">
        <f t="shared" si="292"/>
        <v>41760.909039351849</v>
      </c>
      <c r="V3095" s="17">
        <v>41760.909039351849</v>
      </c>
      <c r="W3095" s="18">
        <v>41760.909039351849</v>
      </c>
    </row>
    <row r="3096" spans="1:23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 s="9">
        <f t="shared" si="289"/>
        <v>25</v>
      </c>
      <c r="Q3096" t="str">
        <f t="shared" si="290"/>
        <v>theater</v>
      </c>
      <c r="R3096" t="str">
        <f t="shared" si="291"/>
        <v>spaces</v>
      </c>
      <c r="S3096" t="s">
        <v>8221</v>
      </c>
      <c r="T3096" s="16">
        <f t="shared" si="293"/>
        <v>42267.795787037037</v>
      </c>
      <c r="U3096" s="16">
        <f t="shared" si="292"/>
        <v>42207.795787037037</v>
      </c>
      <c r="V3096" s="17">
        <v>42207.795787037037</v>
      </c>
      <c r="W3096" s="18">
        <v>42207.795787037037</v>
      </c>
    </row>
    <row r="3097" spans="1:23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 s="9">
        <f t="shared" si="289"/>
        <v>50</v>
      </c>
      <c r="Q3097" t="str">
        <f t="shared" si="290"/>
        <v>theater</v>
      </c>
      <c r="R3097" t="str">
        <f t="shared" si="291"/>
        <v>spaces</v>
      </c>
      <c r="S3097" t="s">
        <v>8221</v>
      </c>
      <c r="T3097" s="16">
        <f t="shared" si="293"/>
        <v>42583.025231481486</v>
      </c>
      <c r="U3097" s="16">
        <f t="shared" si="292"/>
        <v>42523.025231481486</v>
      </c>
      <c r="V3097" s="17">
        <v>42523.025231481486</v>
      </c>
      <c r="W3097" s="18">
        <v>42523.025231481486</v>
      </c>
    </row>
    <row r="3098" spans="1:23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 s="9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t="s">
        <v>8221</v>
      </c>
      <c r="T3098" s="16">
        <f t="shared" si="293"/>
        <v>42144.825532407413</v>
      </c>
      <c r="U3098" s="16">
        <f t="shared" si="292"/>
        <v>42114.825532407413</v>
      </c>
      <c r="V3098" s="17">
        <v>42114.825532407413</v>
      </c>
      <c r="W3098" s="18">
        <v>42114.825532407413</v>
      </c>
    </row>
    <row r="3099" spans="1:23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 s="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t="s">
        <v>8221</v>
      </c>
      <c r="T3099" s="16">
        <f t="shared" si="293"/>
        <v>42650.583333333328</v>
      </c>
      <c r="U3099" s="16">
        <f t="shared" si="292"/>
        <v>42629.503483796296</v>
      </c>
      <c r="V3099" s="17">
        <v>42629.503483796296</v>
      </c>
      <c r="W3099" s="18">
        <v>42629.503483796296</v>
      </c>
    </row>
    <row r="3100" spans="1:23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 s="9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t="s">
        <v>8221</v>
      </c>
      <c r="T3100" s="16">
        <f t="shared" si="293"/>
        <v>42408.01180555555</v>
      </c>
      <c r="U3100" s="16">
        <f t="shared" si="292"/>
        <v>42359.792233796295</v>
      </c>
      <c r="V3100" s="17">
        <v>42359.792233796295</v>
      </c>
      <c r="W3100" s="18">
        <v>42359.792233796295</v>
      </c>
    </row>
    <row r="3101" spans="1:23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 s="9">
        <f t="shared" si="289"/>
        <v>55.6</v>
      </c>
      <c r="Q3101" t="str">
        <f t="shared" si="290"/>
        <v>theater</v>
      </c>
      <c r="R3101" t="str">
        <f t="shared" si="291"/>
        <v>spaces</v>
      </c>
      <c r="S3101" t="s">
        <v>8221</v>
      </c>
      <c r="T3101" s="16">
        <f t="shared" si="293"/>
        <v>42412.189710648148</v>
      </c>
      <c r="U3101" s="16">
        <f t="shared" si="292"/>
        <v>42382.189710648148</v>
      </c>
      <c r="V3101" s="17">
        <v>42382.189710648148</v>
      </c>
      <c r="W3101" s="18">
        <v>42382.189710648148</v>
      </c>
    </row>
    <row r="3102" spans="1:23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 s="9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t="s">
        <v>8221</v>
      </c>
      <c r="T3102" s="16">
        <f t="shared" si="293"/>
        <v>41932.622395833336</v>
      </c>
      <c r="U3102" s="16">
        <f t="shared" si="292"/>
        <v>41902.622395833336</v>
      </c>
      <c r="V3102" s="17">
        <v>41902.622395833336</v>
      </c>
      <c r="W3102" s="18">
        <v>41902.622395833336</v>
      </c>
    </row>
    <row r="3103" spans="1:23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9">
        <f t="shared" si="289"/>
        <v>25</v>
      </c>
      <c r="Q3103" t="str">
        <f t="shared" si="290"/>
        <v>theater</v>
      </c>
      <c r="R3103" t="str">
        <f t="shared" si="291"/>
        <v>spaces</v>
      </c>
      <c r="S3103" t="s">
        <v>8221</v>
      </c>
      <c r="T3103" s="16">
        <f t="shared" si="293"/>
        <v>42201.330555555556</v>
      </c>
      <c r="U3103" s="16">
        <f t="shared" si="292"/>
        <v>42171.383530092593</v>
      </c>
      <c r="V3103" s="17">
        <v>42171.383530092593</v>
      </c>
      <c r="W3103" s="18">
        <v>42171.383530092593</v>
      </c>
    </row>
    <row r="3104" spans="1:23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 s="9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t="s">
        <v>8221</v>
      </c>
      <c r="T3104" s="16">
        <f t="shared" si="293"/>
        <v>42605.340486111112</v>
      </c>
      <c r="U3104" s="16">
        <f t="shared" si="292"/>
        <v>42555.340486111112</v>
      </c>
      <c r="V3104" s="17">
        <v>42555.340486111112</v>
      </c>
      <c r="W3104" s="18">
        <v>42555.340486111112</v>
      </c>
    </row>
    <row r="3105" spans="1:23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 s="9">
        <f t="shared" si="289"/>
        <v>5.5</v>
      </c>
      <c r="Q3105" t="str">
        <f t="shared" si="290"/>
        <v>theater</v>
      </c>
      <c r="R3105" t="str">
        <f t="shared" si="291"/>
        <v>spaces</v>
      </c>
      <c r="S3105" t="s">
        <v>8221</v>
      </c>
      <c r="T3105" s="16">
        <f t="shared" si="293"/>
        <v>42167.156319444446</v>
      </c>
      <c r="U3105" s="16">
        <f t="shared" si="292"/>
        <v>42107.156319444446</v>
      </c>
      <c r="V3105" s="17">
        <v>42107.156319444446</v>
      </c>
      <c r="W3105" s="18">
        <v>42107.156319444446</v>
      </c>
    </row>
    <row r="3106" spans="1:23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 s="9">
        <f t="shared" si="289"/>
        <v>237</v>
      </c>
      <c r="Q3106" t="str">
        <f t="shared" si="290"/>
        <v>theater</v>
      </c>
      <c r="R3106" t="str">
        <f t="shared" si="291"/>
        <v>spaces</v>
      </c>
      <c r="S3106" t="s">
        <v>8221</v>
      </c>
      <c r="T3106" s="16">
        <f t="shared" si="293"/>
        <v>42038.083333333328</v>
      </c>
      <c r="U3106" s="16">
        <f t="shared" si="292"/>
        <v>42006.908692129626</v>
      </c>
      <c r="V3106" s="17">
        <v>42006.908692129626</v>
      </c>
      <c r="W3106" s="18">
        <v>42006.908692129626</v>
      </c>
    </row>
    <row r="3107" spans="1:23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 s="9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t="s">
        <v>8221</v>
      </c>
      <c r="T3107" s="16">
        <f t="shared" si="293"/>
        <v>41931.208333333336</v>
      </c>
      <c r="U3107" s="16">
        <f t="shared" si="292"/>
        <v>41876.718935185185</v>
      </c>
      <c r="V3107" s="17">
        <v>41876.718935185185</v>
      </c>
      <c r="W3107" s="18">
        <v>41876.718935185185</v>
      </c>
    </row>
    <row r="3108" spans="1:23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 s="9">
        <f t="shared" si="289"/>
        <v>10.25</v>
      </c>
      <c r="Q3108" t="str">
        <f t="shared" si="290"/>
        <v>theater</v>
      </c>
      <c r="R3108" t="str">
        <f t="shared" si="291"/>
        <v>spaces</v>
      </c>
      <c r="S3108" t="s">
        <v>8221</v>
      </c>
      <c r="T3108" s="16">
        <f t="shared" si="293"/>
        <v>42263.916666666672</v>
      </c>
      <c r="U3108" s="16">
        <f t="shared" si="292"/>
        <v>42241.429120370376</v>
      </c>
      <c r="V3108" s="17">
        <v>42241.429120370376</v>
      </c>
      <c r="W3108" s="18">
        <v>42241.429120370376</v>
      </c>
    </row>
    <row r="3109" spans="1:23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 s="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t="s">
        <v>8221</v>
      </c>
      <c r="T3109" s="16">
        <f t="shared" si="293"/>
        <v>42135.814247685179</v>
      </c>
      <c r="U3109" s="16">
        <f t="shared" si="292"/>
        <v>42128.814247685179</v>
      </c>
      <c r="V3109" s="17">
        <v>42128.814247685179</v>
      </c>
      <c r="W3109" s="18">
        <v>42128.814247685179</v>
      </c>
    </row>
    <row r="3110" spans="1:23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 s="9">
        <f t="shared" si="289"/>
        <v>13</v>
      </c>
      <c r="Q3110" t="str">
        <f t="shared" si="290"/>
        <v>theater</v>
      </c>
      <c r="R3110" t="str">
        <f t="shared" si="291"/>
        <v>spaces</v>
      </c>
      <c r="S3110" t="s">
        <v>8221</v>
      </c>
      <c r="T3110" s="16">
        <f t="shared" si="293"/>
        <v>42122.638819444444</v>
      </c>
      <c r="U3110" s="16">
        <f t="shared" si="292"/>
        <v>42062.680486111116</v>
      </c>
      <c r="V3110" s="17">
        <v>42062.680486111116</v>
      </c>
      <c r="W3110" s="18">
        <v>42062.680486111116</v>
      </c>
    </row>
    <row r="3111" spans="1:23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 s="9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t="s">
        <v>8221</v>
      </c>
      <c r="T3111" s="16">
        <f t="shared" si="293"/>
        <v>41879.125115740739</v>
      </c>
      <c r="U3111" s="16">
        <f t="shared" si="292"/>
        <v>41844.125115740739</v>
      </c>
      <c r="V3111" s="17">
        <v>41844.125115740739</v>
      </c>
      <c r="W3111" s="18">
        <v>41844.125115740739</v>
      </c>
    </row>
    <row r="3112" spans="1:23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 s="9">
        <f t="shared" si="289"/>
        <v>10</v>
      </c>
      <c r="Q3112" t="str">
        <f t="shared" si="290"/>
        <v>theater</v>
      </c>
      <c r="R3112" t="str">
        <f t="shared" si="291"/>
        <v>spaces</v>
      </c>
      <c r="S3112" t="s">
        <v>8221</v>
      </c>
      <c r="T3112" s="16">
        <f t="shared" si="293"/>
        <v>42785.031469907408</v>
      </c>
      <c r="U3112" s="16">
        <f t="shared" si="292"/>
        <v>42745.031469907408</v>
      </c>
      <c r="V3112" s="17">
        <v>42745.031469907408</v>
      </c>
      <c r="W3112" s="18">
        <v>42745.031469907408</v>
      </c>
    </row>
    <row r="3113" spans="1:23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 s="9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t="s">
        <v>8221</v>
      </c>
      <c r="T3113" s="16">
        <f t="shared" si="293"/>
        <v>41916.595138888886</v>
      </c>
      <c r="U3113" s="16">
        <f t="shared" si="292"/>
        <v>41885.595138888886</v>
      </c>
      <c r="V3113" s="17">
        <v>41885.595138888886</v>
      </c>
      <c r="W3113" s="18">
        <v>41885.595138888886</v>
      </c>
    </row>
    <row r="3114" spans="1:23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 s="9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t="s">
        <v>8221</v>
      </c>
      <c r="T3114" s="16">
        <f t="shared" si="293"/>
        <v>42675.121921296297</v>
      </c>
      <c r="U3114" s="16">
        <f t="shared" si="292"/>
        <v>42615.121921296297</v>
      </c>
      <c r="V3114" s="17">
        <v>42615.121921296297</v>
      </c>
      <c r="W3114" s="18">
        <v>42615.121921296297</v>
      </c>
    </row>
    <row r="3115" spans="1:23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 s="9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t="s">
        <v>8221</v>
      </c>
      <c r="T3115" s="16">
        <f t="shared" si="293"/>
        <v>42111.731273148151</v>
      </c>
      <c r="U3115" s="16">
        <f t="shared" si="292"/>
        <v>42081.731273148151</v>
      </c>
      <c r="V3115" s="17">
        <v>42081.731273148151</v>
      </c>
      <c r="W3115" s="18">
        <v>42081.731273148151</v>
      </c>
    </row>
    <row r="3116" spans="1:23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9">
        <f t="shared" si="289"/>
        <v>0</v>
      </c>
      <c r="Q3116" t="str">
        <f t="shared" si="290"/>
        <v>theater</v>
      </c>
      <c r="R3116" t="str">
        <f t="shared" si="291"/>
        <v>spaces</v>
      </c>
      <c r="S3116" t="s">
        <v>8221</v>
      </c>
      <c r="T3116" s="16">
        <f t="shared" si="293"/>
        <v>41903.632523148146</v>
      </c>
      <c r="U3116" s="16">
        <f t="shared" si="292"/>
        <v>41843.632523148146</v>
      </c>
      <c r="V3116" s="17">
        <v>41843.632523148146</v>
      </c>
      <c r="W3116" s="18">
        <v>41843.632523148146</v>
      </c>
    </row>
    <row r="3117" spans="1:23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 s="9">
        <f t="shared" si="289"/>
        <v>300</v>
      </c>
      <c r="Q3117" t="str">
        <f t="shared" si="290"/>
        <v>theater</v>
      </c>
      <c r="R3117" t="str">
        <f t="shared" si="291"/>
        <v>spaces</v>
      </c>
      <c r="S3117" t="s">
        <v>8221</v>
      </c>
      <c r="T3117" s="16">
        <f t="shared" si="293"/>
        <v>42526.447071759263</v>
      </c>
      <c r="U3117" s="16">
        <f t="shared" si="292"/>
        <v>42496.447071759263</v>
      </c>
      <c r="V3117" s="17">
        <v>42496.447071759263</v>
      </c>
      <c r="W3117" s="18">
        <v>42496.447071759263</v>
      </c>
    </row>
    <row r="3118" spans="1:23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 s="9">
        <f t="shared" si="289"/>
        <v>43</v>
      </c>
      <c r="Q3118" t="str">
        <f t="shared" si="290"/>
        <v>theater</v>
      </c>
      <c r="R3118" t="str">
        <f t="shared" si="291"/>
        <v>spaces</v>
      </c>
      <c r="S3118" t="s">
        <v>8221</v>
      </c>
      <c r="T3118" s="16">
        <f t="shared" si="293"/>
        <v>42095.515335648146</v>
      </c>
      <c r="U3118" s="16">
        <f t="shared" si="292"/>
        <v>42081.515335648146</v>
      </c>
      <c r="V3118" s="17">
        <v>42081.515335648146</v>
      </c>
      <c r="W3118" s="18">
        <v>42081.515335648146</v>
      </c>
    </row>
    <row r="3119" spans="1:23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 s="9">
        <f t="shared" si="289"/>
        <v>1</v>
      </c>
      <c r="Q3119" t="str">
        <f t="shared" si="290"/>
        <v>theater</v>
      </c>
      <c r="R3119" t="str">
        <f t="shared" si="291"/>
        <v>spaces</v>
      </c>
      <c r="S3119" t="s">
        <v>8221</v>
      </c>
      <c r="T3119" s="16">
        <f t="shared" si="293"/>
        <v>42517.55</v>
      </c>
      <c r="U3119" s="16">
        <f t="shared" si="292"/>
        <v>42509.374537037031</v>
      </c>
      <c r="V3119" s="17">
        <v>42509.374537037031</v>
      </c>
      <c r="W3119" s="18">
        <v>42509.374537037031</v>
      </c>
    </row>
    <row r="3120" spans="1:23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 s="9">
        <f t="shared" si="289"/>
        <v>775</v>
      </c>
      <c r="Q3120" t="str">
        <f t="shared" si="290"/>
        <v>theater</v>
      </c>
      <c r="R3120" t="str">
        <f t="shared" si="291"/>
        <v>spaces</v>
      </c>
      <c r="S3120" t="s">
        <v>8221</v>
      </c>
      <c r="T3120" s="16">
        <f t="shared" si="293"/>
        <v>42553.649571759262</v>
      </c>
      <c r="U3120" s="16">
        <f t="shared" si="292"/>
        <v>42534.649571759262</v>
      </c>
      <c r="V3120" s="17">
        <v>42534.649571759262</v>
      </c>
      <c r="W3120" s="18">
        <v>42534.649571759262</v>
      </c>
    </row>
    <row r="3121" spans="1:23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 s="9">
        <f t="shared" si="289"/>
        <v>5</v>
      </c>
      <c r="Q3121" t="str">
        <f t="shared" si="290"/>
        <v>theater</v>
      </c>
      <c r="R3121" t="str">
        <f t="shared" si="291"/>
        <v>spaces</v>
      </c>
      <c r="S3121" t="s">
        <v>8221</v>
      </c>
      <c r="T3121" s="16">
        <f t="shared" si="293"/>
        <v>42090.003842592589</v>
      </c>
      <c r="U3121" s="16">
        <f t="shared" si="292"/>
        <v>42060.04550925926</v>
      </c>
      <c r="V3121" s="17">
        <v>42060.04550925926</v>
      </c>
      <c r="W3121" s="18">
        <v>42060.04550925926</v>
      </c>
    </row>
    <row r="3122" spans="1:23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 s="9">
        <f t="shared" si="289"/>
        <v>12.8</v>
      </c>
      <c r="Q3122" t="str">
        <f t="shared" si="290"/>
        <v>theater</v>
      </c>
      <c r="R3122" t="str">
        <f t="shared" si="291"/>
        <v>spaces</v>
      </c>
      <c r="S3122" t="s">
        <v>8221</v>
      </c>
      <c r="T3122" s="16">
        <f t="shared" si="293"/>
        <v>42495.900416666671</v>
      </c>
      <c r="U3122" s="16">
        <f t="shared" si="292"/>
        <v>42435.942083333335</v>
      </c>
      <c r="V3122" s="17">
        <v>42435.942083333335</v>
      </c>
      <c r="W3122" s="18">
        <v>42435.942083333335</v>
      </c>
    </row>
    <row r="3123" spans="1:23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 s="9">
        <f t="shared" si="289"/>
        <v>10</v>
      </c>
      <c r="Q3123" t="str">
        <f t="shared" si="290"/>
        <v>theater</v>
      </c>
      <c r="R3123" t="str">
        <f t="shared" si="291"/>
        <v>spaces</v>
      </c>
      <c r="S3123" t="s">
        <v>8220</v>
      </c>
      <c r="T3123" s="16">
        <f t="shared" si="293"/>
        <v>41908.679803240739</v>
      </c>
      <c r="U3123" s="16">
        <f t="shared" si="292"/>
        <v>41848.679803240739</v>
      </c>
      <c r="V3123" s="17">
        <v>41848.679803240739</v>
      </c>
      <c r="W3123" s="18">
        <v>41848.679803240739</v>
      </c>
    </row>
    <row r="3124" spans="1:23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 s="9">
        <f t="shared" si="289"/>
        <v>58</v>
      </c>
      <c r="Q3124" t="str">
        <f t="shared" si="290"/>
        <v>theater</v>
      </c>
      <c r="R3124" t="str">
        <f t="shared" si="291"/>
        <v>spaces</v>
      </c>
      <c r="S3124" t="s">
        <v>8220</v>
      </c>
      <c r="T3124" s="16">
        <f t="shared" si="293"/>
        <v>42683.973750000005</v>
      </c>
      <c r="U3124" s="16">
        <f t="shared" si="292"/>
        <v>42678.932083333333</v>
      </c>
      <c r="V3124" s="17">
        <v>42678.932083333333</v>
      </c>
      <c r="W3124" s="18">
        <v>42678.932083333333</v>
      </c>
    </row>
    <row r="3125" spans="1:23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 s="9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t="s">
        <v>8220</v>
      </c>
      <c r="T3125" s="16">
        <f t="shared" si="293"/>
        <v>42560.993032407408</v>
      </c>
      <c r="U3125" s="16">
        <f t="shared" si="292"/>
        <v>42530.993032407408</v>
      </c>
      <c r="V3125" s="17">
        <v>42530.993032407408</v>
      </c>
      <c r="W3125" s="18">
        <v>42530.993032407408</v>
      </c>
    </row>
    <row r="3126" spans="1:23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 s="9">
        <f t="shared" si="289"/>
        <v>6.5</v>
      </c>
      <c r="Q3126" t="str">
        <f t="shared" si="290"/>
        <v>theater</v>
      </c>
      <c r="R3126" t="str">
        <f t="shared" si="291"/>
        <v>spaces</v>
      </c>
      <c r="S3126" t="s">
        <v>8220</v>
      </c>
      <c r="T3126" s="16">
        <f t="shared" si="293"/>
        <v>42037.780104166668</v>
      </c>
      <c r="U3126" s="16">
        <f t="shared" si="292"/>
        <v>41977.780104166668</v>
      </c>
      <c r="V3126" s="17">
        <v>41977.780104166668</v>
      </c>
      <c r="W3126" s="18">
        <v>41977.780104166668</v>
      </c>
    </row>
    <row r="3127" spans="1:23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9">
        <f t="shared" si="289"/>
        <v>0</v>
      </c>
      <c r="Q3127" t="str">
        <f t="shared" si="290"/>
        <v>theater</v>
      </c>
      <c r="R3127" t="str">
        <f t="shared" si="291"/>
        <v>spaces</v>
      </c>
      <c r="S3127" t="s">
        <v>8220</v>
      </c>
      <c r="T3127" s="16">
        <f t="shared" si="293"/>
        <v>42376.20685185185</v>
      </c>
      <c r="U3127" s="16">
        <f t="shared" si="292"/>
        <v>42346.20685185185</v>
      </c>
      <c r="V3127" s="17">
        <v>42346.20685185185</v>
      </c>
      <c r="W3127" s="18">
        <v>42346.20685185185</v>
      </c>
    </row>
    <row r="3128" spans="1:23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 s="9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t="s">
        <v>8220</v>
      </c>
      <c r="T3128" s="16">
        <f t="shared" si="293"/>
        <v>42456.976412037038</v>
      </c>
      <c r="U3128" s="16">
        <f t="shared" si="292"/>
        <v>42427.01807870371</v>
      </c>
      <c r="V3128" s="17">
        <v>42427.01807870371</v>
      </c>
      <c r="W3128" s="18">
        <v>42427.01807870371</v>
      </c>
    </row>
    <row r="3129" spans="1:23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9">
        <f t="shared" si="289"/>
        <v>0</v>
      </c>
      <c r="Q3129" t="str">
        <f t="shared" si="290"/>
        <v>theater</v>
      </c>
      <c r="R3129" t="str">
        <f t="shared" si="291"/>
        <v>spaces</v>
      </c>
      <c r="S3129" t="s">
        <v>8220</v>
      </c>
      <c r="T3129" s="16">
        <f t="shared" si="293"/>
        <v>42064.856817129628</v>
      </c>
      <c r="U3129" s="16">
        <f t="shared" si="292"/>
        <v>42034.856817129628</v>
      </c>
      <c r="V3129" s="17">
        <v>42034.856817129628</v>
      </c>
      <c r="W3129" s="18">
        <v>42034.856817129628</v>
      </c>
    </row>
    <row r="3130" spans="1:23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 s="9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t="s">
        <v>8222</v>
      </c>
      <c r="T3130" s="16">
        <f t="shared" si="293"/>
        <v>42810.784039351856</v>
      </c>
      <c r="U3130" s="16">
        <f t="shared" si="292"/>
        <v>42780.825706018513</v>
      </c>
      <c r="V3130" s="17">
        <v>42780.825706018513</v>
      </c>
      <c r="W3130" s="18">
        <v>42780.825706018513</v>
      </c>
    </row>
    <row r="3131" spans="1:23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 s="9">
        <f t="shared" si="289"/>
        <v>10</v>
      </c>
      <c r="Q3131" t="str">
        <f t="shared" si="290"/>
        <v>theater</v>
      </c>
      <c r="R3131" t="str">
        <f t="shared" si="291"/>
        <v>plays</v>
      </c>
      <c r="S3131" t="s">
        <v>8222</v>
      </c>
      <c r="T3131" s="16">
        <f t="shared" si="293"/>
        <v>42843.801145833335</v>
      </c>
      <c r="U3131" s="16">
        <f t="shared" si="292"/>
        <v>42803.842812499999</v>
      </c>
      <c r="V3131" s="17">
        <v>42803.842812499999</v>
      </c>
      <c r="W3131" s="18">
        <v>42803.842812499999</v>
      </c>
    </row>
    <row r="3132" spans="1:23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 s="9">
        <f t="shared" si="289"/>
        <v>93.75</v>
      </c>
      <c r="Q3132" t="str">
        <f t="shared" si="290"/>
        <v>theater</v>
      </c>
      <c r="R3132" t="str">
        <f t="shared" si="291"/>
        <v>plays</v>
      </c>
      <c r="S3132" t="s">
        <v>8222</v>
      </c>
      <c r="T3132" s="16">
        <f t="shared" si="293"/>
        <v>42839.207638888889</v>
      </c>
      <c r="U3132" s="16">
        <f t="shared" si="292"/>
        <v>42808.640231481477</v>
      </c>
      <c r="V3132" s="17">
        <v>42808.640231481477</v>
      </c>
      <c r="W3132" s="18">
        <v>42808.640231481477</v>
      </c>
    </row>
    <row r="3133" spans="1:23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 s="9">
        <f t="shared" si="289"/>
        <v>53.75</v>
      </c>
      <c r="Q3133" t="str">
        <f t="shared" si="290"/>
        <v>theater</v>
      </c>
      <c r="R3133" t="str">
        <f t="shared" si="291"/>
        <v>plays</v>
      </c>
      <c r="S3133" t="s">
        <v>8222</v>
      </c>
      <c r="T3133" s="16">
        <f t="shared" si="293"/>
        <v>42833.537557870368</v>
      </c>
      <c r="U3133" s="16">
        <f t="shared" si="292"/>
        <v>42803.579224537039</v>
      </c>
      <c r="V3133" s="17">
        <v>42803.579224537039</v>
      </c>
      <c r="W3133" s="18">
        <v>42803.579224537039</v>
      </c>
    </row>
    <row r="3134" spans="1:23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 s="9">
        <f t="shared" si="289"/>
        <v>10</v>
      </c>
      <c r="Q3134" t="str">
        <f t="shared" si="290"/>
        <v>theater</v>
      </c>
      <c r="R3134" t="str">
        <f t="shared" si="291"/>
        <v>plays</v>
      </c>
      <c r="S3134" t="s">
        <v>8222</v>
      </c>
      <c r="T3134" s="16">
        <f t="shared" si="293"/>
        <v>42846.308564814812</v>
      </c>
      <c r="U3134" s="16">
        <f t="shared" si="292"/>
        <v>42786.350231481483</v>
      </c>
      <c r="V3134" s="17">
        <v>42786.350231481483</v>
      </c>
      <c r="W3134" s="18">
        <v>42786.350231481483</v>
      </c>
    </row>
    <row r="3135" spans="1:23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9">
        <f t="shared" si="289"/>
        <v>33.75</v>
      </c>
      <c r="Q3135" t="str">
        <f t="shared" si="290"/>
        <v>theater</v>
      </c>
      <c r="R3135" t="str">
        <f t="shared" si="291"/>
        <v>plays</v>
      </c>
      <c r="S3135" t="s">
        <v>8222</v>
      </c>
      <c r="T3135" s="16">
        <f t="shared" si="293"/>
        <v>42818.523541666669</v>
      </c>
      <c r="U3135" s="16">
        <f t="shared" si="292"/>
        <v>42788.565208333333</v>
      </c>
      <c r="V3135" s="17">
        <v>42788.565208333333</v>
      </c>
      <c r="W3135" s="18">
        <v>42788.565208333333</v>
      </c>
    </row>
    <row r="3136" spans="1:23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 s="9">
        <f t="shared" si="289"/>
        <v>18.75</v>
      </c>
      <c r="Q3136" t="str">
        <f t="shared" si="290"/>
        <v>theater</v>
      </c>
      <c r="R3136" t="str">
        <f t="shared" si="291"/>
        <v>plays</v>
      </c>
      <c r="S3136" t="s">
        <v>8222</v>
      </c>
      <c r="T3136" s="16">
        <f t="shared" si="293"/>
        <v>42821.678460648152</v>
      </c>
      <c r="U3136" s="16">
        <f t="shared" si="292"/>
        <v>42800.720127314817</v>
      </c>
      <c r="V3136" s="17">
        <v>42800.720127314817</v>
      </c>
      <c r="W3136" s="18">
        <v>42800.720127314817</v>
      </c>
    </row>
    <row r="3137" spans="1:23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 s="9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t="s">
        <v>8222</v>
      </c>
      <c r="T3137" s="16">
        <f t="shared" si="293"/>
        <v>42829.151863425926</v>
      </c>
      <c r="U3137" s="16">
        <f t="shared" si="292"/>
        <v>42807.151863425926</v>
      </c>
      <c r="V3137" s="17">
        <v>42807.151863425926</v>
      </c>
      <c r="W3137" s="18">
        <v>42807.151863425926</v>
      </c>
    </row>
    <row r="3138" spans="1:23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 s="9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t="s">
        <v>8222</v>
      </c>
      <c r="T3138" s="16">
        <f t="shared" si="293"/>
        <v>42825.957638888889</v>
      </c>
      <c r="U3138" s="16">
        <f t="shared" si="292"/>
        <v>42789.462430555555</v>
      </c>
      <c r="V3138" s="17">
        <v>42789.462430555555</v>
      </c>
      <c r="W3138" s="18">
        <v>42789.462430555555</v>
      </c>
    </row>
    <row r="3139" spans="1:23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</f>
        <v>3.3333333333333333E-2</v>
      </c>
      <c r="P3139" s="9">
        <f t="shared" ref="P3139:P3202" si="295">IF(ISERROR(E3139/L3139),0,(E3139/L3139))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t="s">
        <v>8222</v>
      </c>
      <c r="T3139" s="16">
        <f t="shared" si="293"/>
        <v>42858.8</v>
      </c>
      <c r="U3139" s="16">
        <f t="shared" ref="U3139:U3202" si="298">(((J3139/60)/60)/24)+DATE(1970,1,1)</f>
        <v>42807.885057870371</v>
      </c>
      <c r="V3139" s="17">
        <v>42807.885057870371</v>
      </c>
      <c r="W3139" s="18">
        <v>42807.885057870371</v>
      </c>
    </row>
    <row r="3140" spans="1:23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9">
        <f t="shared" si="295"/>
        <v>0</v>
      </c>
      <c r="Q3140" t="str">
        <f t="shared" si="296"/>
        <v>theater</v>
      </c>
      <c r="R3140" t="str">
        <f t="shared" si="297"/>
        <v>plays</v>
      </c>
      <c r="S3140" t="s">
        <v>8222</v>
      </c>
      <c r="T3140" s="16">
        <f t="shared" ref="T3140:T3203" si="299">(((I3140/60)/60)/24)+DATE(1970,1,1)</f>
        <v>42828.645914351851</v>
      </c>
      <c r="U3140" s="16">
        <f t="shared" si="298"/>
        <v>42809.645914351851</v>
      </c>
      <c r="V3140" s="17">
        <v>42809.645914351851</v>
      </c>
      <c r="W3140" s="18">
        <v>42809.645914351851</v>
      </c>
    </row>
    <row r="3141" spans="1:23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9">
        <f t="shared" si="295"/>
        <v>450</v>
      </c>
      <c r="Q3141" t="str">
        <f t="shared" si="296"/>
        <v>theater</v>
      </c>
      <c r="R3141" t="str">
        <f t="shared" si="297"/>
        <v>plays</v>
      </c>
      <c r="S3141" t="s">
        <v>8222</v>
      </c>
      <c r="T3141" s="16">
        <f t="shared" si="299"/>
        <v>42819.189583333333</v>
      </c>
      <c r="U3141" s="16">
        <f t="shared" si="298"/>
        <v>42785.270370370374</v>
      </c>
      <c r="V3141" s="17">
        <v>42785.270370370374</v>
      </c>
      <c r="W3141" s="18">
        <v>42785.270370370374</v>
      </c>
    </row>
    <row r="3142" spans="1:23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9">
        <f t="shared" si="295"/>
        <v>24</v>
      </c>
      <c r="Q3142" t="str">
        <f t="shared" si="296"/>
        <v>theater</v>
      </c>
      <c r="R3142" t="str">
        <f t="shared" si="297"/>
        <v>plays</v>
      </c>
      <c r="S3142" t="s">
        <v>8222</v>
      </c>
      <c r="T3142" s="16">
        <f t="shared" si="299"/>
        <v>42832.677118055552</v>
      </c>
      <c r="U3142" s="16">
        <f t="shared" si="298"/>
        <v>42802.718784722223</v>
      </c>
      <c r="V3142" s="17">
        <v>42802.718784722223</v>
      </c>
      <c r="W3142" s="18">
        <v>42802.718784722223</v>
      </c>
    </row>
    <row r="3143" spans="1:23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9">
        <f t="shared" si="295"/>
        <v>32.25</v>
      </c>
      <c r="Q3143" t="str">
        <f t="shared" si="296"/>
        <v>theater</v>
      </c>
      <c r="R3143" t="str">
        <f t="shared" si="297"/>
        <v>plays</v>
      </c>
      <c r="S3143" t="s">
        <v>8222</v>
      </c>
      <c r="T3143" s="16">
        <f t="shared" si="299"/>
        <v>42841.833333333328</v>
      </c>
      <c r="U3143" s="16">
        <f t="shared" si="298"/>
        <v>42800.753333333334</v>
      </c>
      <c r="V3143" s="17">
        <v>42800.753333333334</v>
      </c>
      <c r="W3143" s="18">
        <v>42800.753333333334</v>
      </c>
    </row>
    <row r="3144" spans="1:23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9">
        <f t="shared" si="295"/>
        <v>15</v>
      </c>
      <c r="Q3144" t="str">
        <f t="shared" si="296"/>
        <v>theater</v>
      </c>
      <c r="R3144" t="str">
        <f t="shared" si="297"/>
        <v>plays</v>
      </c>
      <c r="S3144" t="s">
        <v>8222</v>
      </c>
      <c r="T3144" s="16">
        <f t="shared" si="299"/>
        <v>42813.471516203703</v>
      </c>
      <c r="U3144" s="16">
        <f t="shared" si="298"/>
        <v>42783.513182870374</v>
      </c>
      <c r="V3144" s="17">
        <v>42783.513182870374</v>
      </c>
      <c r="W3144" s="18">
        <v>42783.513182870374</v>
      </c>
    </row>
    <row r="3145" spans="1:23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9">
        <f t="shared" si="295"/>
        <v>0</v>
      </c>
      <c r="Q3145" t="str">
        <f t="shared" si="296"/>
        <v>theater</v>
      </c>
      <c r="R3145" t="str">
        <f t="shared" si="297"/>
        <v>plays</v>
      </c>
      <c r="S3145" t="s">
        <v>8222</v>
      </c>
      <c r="T3145" s="16">
        <f t="shared" si="299"/>
        <v>42834.358287037037</v>
      </c>
      <c r="U3145" s="16">
        <f t="shared" si="298"/>
        <v>42808.358287037037</v>
      </c>
      <c r="V3145" s="17">
        <v>42808.358287037037</v>
      </c>
      <c r="W3145" s="18">
        <v>42808.358287037037</v>
      </c>
    </row>
    <row r="3146" spans="1:23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9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t="s">
        <v>8222</v>
      </c>
      <c r="T3146" s="16">
        <f t="shared" si="299"/>
        <v>42813.25</v>
      </c>
      <c r="U3146" s="16">
        <f t="shared" si="298"/>
        <v>42796.538275462968</v>
      </c>
      <c r="V3146" s="17">
        <v>42796.538275462968</v>
      </c>
      <c r="W3146" s="18">
        <v>42796.538275462968</v>
      </c>
    </row>
    <row r="3147" spans="1:23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9">
        <f t="shared" si="295"/>
        <v>0</v>
      </c>
      <c r="Q3147" t="str">
        <f t="shared" si="296"/>
        <v>theater</v>
      </c>
      <c r="R3147" t="str">
        <f t="shared" si="297"/>
        <v>plays</v>
      </c>
      <c r="S3147" t="s">
        <v>8222</v>
      </c>
      <c r="T3147" s="16">
        <f t="shared" si="299"/>
        <v>42821.999236111107</v>
      </c>
      <c r="U3147" s="16">
        <f t="shared" si="298"/>
        <v>42762.040902777779</v>
      </c>
      <c r="V3147" s="17">
        <v>42762.040902777779</v>
      </c>
      <c r="W3147" s="18">
        <v>42762.040902777779</v>
      </c>
    </row>
    <row r="3148" spans="1:23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9">
        <f t="shared" si="295"/>
        <v>437.5</v>
      </c>
      <c r="Q3148" t="str">
        <f t="shared" si="296"/>
        <v>theater</v>
      </c>
      <c r="R3148" t="str">
        <f t="shared" si="297"/>
        <v>plays</v>
      </c>
      <c r="S3148" t="s">
        <v>8222</v>
      </c>
      <c r="T3148" s="16">
        <f t="shared" si="299"/>
        <v>42841.640810185185</v>
      </c>
      <c r="U3148" s="16">
        <f t="shared" si="298"/>
        <v>42796.682476851856</v>
      </c>
      <c r="V3148" s="17">
        <v>42796.682476851856</v>
      </c>
      <c r="W3148" s="18">
        <v>42796.682476851856</v>
      </c>
    </row>
    <row r="3149" spans="1:23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t="s">
        <v>8219</v>
      </c>
      <c r="T3149" s="16">
        <f t="shared" si="299"/>
        <v>41950.011053240742</v>
      </c>
      <c r="U3149" s="16">
        <f t="shared" si="298"/>
        <v>41909.969386574077</v>
      </c>
      <c r="V3149" s="17">
        <v>41909.969386574077</v>
      </c>
      <c r="W3149" s="18">
        <v>41909.969386574077</v>
      </c>
    </row>
    <row r="3150" spans="1:23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9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t="s">
        <v>8219</v>
      </c>
      <c r="T3150" s="16">
        <f t="shared" si="299"/>
        <v>41913.166666666664</v>
      </c>
      <c r="U3150" s="16">
        <f t="shared" si="298"/>
        <v>41891.665324074071</v>
      </c>
      <c r="V3150" s="17">
        <v>41891.665324074071</v>
      </c>
      <c r="W3150" s="18">
        <v>41891.665324074071</v>
      </c>
    </row>
    <row r="3151" spans="1:23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9">
        <f t="shared" si="295"/>
        <v>52</v>
      </c>
      <c r="Q3151" t="str">
        <f t="shared" si="296"/>
        <v>theater</v>
      </c>
      <c r="R3151" t="str">
        <f t="shared" si="297"/>
        <v>plays</v>
      </c>
      <c r="S3151" t="s">
        <v>8219</v>
      </c>
      <c r="T3151" s="16">
        <f t="shared" si="299"/>
        <v>41250.083333333336</v>
      </c>
      <c r="U3151" s="16">
        <f t="shared" si="298"/>
        <v>41226.017361111109</v>
      </c>
      <c r="V3151" s="17">
        <v>41226.017361111109</v>
      </c>
      <c r="W3151" s="18">
        <v>41226.017361111109</v>
      </c>
    </row>
    <row r="3152" spans="1:23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9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t="s">
        <v>8219</v>
      </c>
      <c r="T3152" s="16">
        <f t="shared" si="299"/>
        <v>40568.166666666664</v>
      </c>
      <c r="U3152" s="16">
        <f t="shared" si="298"/>
        <v>40478.263923611114</v>
      </c>
      <c r="V3152" s="17">
        <v>40478.263923611114</v>
      </c>
      <c r="W3152" s="18">
        <v>40478.263923611114</v>
      </c>
    </row>
    <row r="3153" spans="1:23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9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t="s">
        <v>8219</v>
      </c>
      <c r="T3153" s="16">
        <f t="shared" si="299"/>
        <v>41892.83997685185</v>
      </c>
      <c r="U3153" s="16">
        <f t="shared" si="298"/>
        <v>41862.83997685185</v>
      </c>
      <c r="V3153" s="17">
        <v>41862.83997685185</v>
      </c>
      <c r="W3153" s="18">
        <v>41862.83997685185</v>
      </c>
    </row>
    <row r="3154" spans="1:23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9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t="s">
        <v>8219</v>
      </c>
      <c r="T3154" s="16">
        <f t="shared" si="299"/>
        <v>41580.867673611108</v>
      </c>
      <c r="U3154" s="16">
        <f t="shared" si="298"/>
        <v>41550.867673611108</v>
      </c>
      <c r="V3154" s="17">
        <v>41550.867673611108</v>
      </c>
      <c r="W3154" s="18">
        <v>41550.867673611108</v>
      </c>
    </row>
    <row r="3155" spans="1:23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 s="9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t="s">
        <v>8219</v>
      </c>
      <c r="T3155" s="16">
        <f t="shared" si="299"/>
        <v>40664.207638888889</v>
      </c>
      <c r="U3155" s="16">
        <f t="shared" si="298"/>
        <v>40633.154363425929</v>
      </c>
      <c r="V3155" s="17">
        <v>40633.154363425929</v>
      </c>
      <c r="W3155" s="18">
        <v>40633.154363425929</v>
      </c>
    </row>
    <row r="3156" spans="1:23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 s="9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t="s">
        <v>8219</v>
      </c>
      <c r="T3156" s="16">
        <f t="shared" si="299"/>
        <v>41000.834004629629</v>
      </c>
      <c r="U3156" s="16">
        <f t="shared" si="298"/>
        <v>40970.875671296293</v>
      </c>
      <c r="V3156" s="17">
        <v>40970.875671296293</v>
      </c>
      <c r="W3156" s="18">
        <v>40970.875671296293</v>
      </c>
    </row>
    <row r="3157" spans="1:23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 s="9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t="s">
        <v>8219</v>
      </c>
      <c r="T3157" s="16">
        <f t="shared" si="299"/>
        <v>41263.499131944445</v>
      </c>
      <c r="U3157" s="16">
        <f t="shared" si="298"/>
        <v>41233.499131944445</v>
      </c>
      <c r="V3157" s="17">
        <v>41233.499131944445</v>
      </c>
      <c r="W3157" s="18">
        <v>41233.499131944445</v>
      </c>
    </row>
    <row r="3158" spans="1:23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 s="9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t="s">
        <v>8219</v>
      </c>
      <c r="T3158" s="16">
        <f t="shared" si="299"/>
        <v>41061.953055555554</v>
      </c>
      <c r="U3158" s="16">
        <f t="shared" si="298"/>
        <v>41026.953055555554</v>
      </c>
      <c r="V3158" s="17">
        <v>41026.953055555554</v>
      </c>
      <c r="W3158" s="18">
        <v>41026.953055555554</v>
      </c>
    </row>
    <row r="3159" spans="1:23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t="s">
        <v>8219</v>
      </c>
      <c r="T3159" s="16">
        <f t="shared" si="299"/>
        <v>41839.208333333336</v>
      </c>
      <c r="U3159" s="16">
        <f t="shared" si="298"/>
        <v>41829.788252314815</v>
      </c>
      <c r="V3159" s="17">
        <v>41829.788252314815</v>
      </c>
      <c r="W3159" s="18">
        <v>41829.788252314815</v>
      </c>
    </row>
    <row r="3160" spans="1:23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 s="9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t="s">
        <v>8219</v>
      </c>
      <c r="T3160" s="16">
        <f t="shared" si="299"/>
        <v>41477.839722222219</v>
      </c>
      <c r="U3160" s="16">
        <f t="shared" si="298"/>
        <v>41447.839722222219</v>
      </c>
      <c r="V3160" s="17">
        <v>41447.839722222219</v>
      </c>
      <c r="W3160" s="18">
        <v>41447.839722222219</v>
      </c>
    </row>
    <row r="3161" spans="1:23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 s="9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t="s">
        <v>8219</v>
      </c>
      <c r="T3161" s="16">
        <f t="shared" si="299"/>
        <v>40926.958333333336</v>
      </c>
      <c r="U3161" s="16">
        <f t="shared" si="298"/>
        <v>40884.066678240742</v>
      </c>
      <c r="V3161" s="17">
        <v>40884.066678240742</v>
      </c>
      <c r="W3161" s="18">
        <v>40884.066678240742</v>
      </c>
    </row>
    <row r="3162" spans="1:23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 s="9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t="s">
        <v>8219</v>
      </c>
      <c r="T3162" s="16">
        <f t="shared" si="299"/>
        <v>41864.207638888889</v>
      </c>
      <c r="U3162" s="16">
        <f t="shared" si="298"/>
        <v>41841.26489583333</v>
      </c>
      <c r="V3162" s="17">
        <v>41841.26489583333</v>
      </c>
      <c r="W3162" s="18">
        <v>41841.26489583333</v>
      </c>
    </row>
    <row r="3163" spans="1:23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 s="9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t="s">
        <v>8219</v>
      </c>
      <c r="T3163" s="16">
        <f t="shared" si="299"/>
        <v>41927.536134259259</v>
      </c>
      <c r="U3163" s="16">
        <f t="shared" si="298"/>
        <v>41897.536134259259</v>
      </c>
      <c r="V3163" s="17">
        <v>41897.536134259259</v>
      </c>
      <c r="W3163" s="18">
        <v>41897.536134259259</v>
      </c>
    </row>
    <row r="3164" spans="1:23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 s="9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t="s">
        <v>8219</v>
      </c>
      <c r="T3164" s="16">
        <f t="shared" si="299"/>
        <v>41827.083333333336</v>
      </c>
      <c r="U3164" s="16">
        <f t="shared" si="298"/>
        <v>41799.685902777775</v>
      </c>
      <c r="V3164" s="17">
        <v>41799.685902777775</v>
      </c>
      <c r="W3164" s="18">
        <v>41799.685902777775</v>
      </c>
    </row>
    <row r="3165" spans="1:23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 s="9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t="s">
        <v>8219</v>
      </c>
      <c r="T3165" s="16">
        <f t="shared" si="299"/>
        <v>41805.753761574073</v>
      </c>
      <c r="U3165" s="16">
        <f t="shared" si="298"/>
        <v>41775.753761574073</v>
      </c>
      <c r="V3165" s="17">
        <v>41775.753761574073</v>
      </c>
      <c r="W3165" s="18">
        <v>41775.753761574073</v>
      </c>
    </row>
    <row r="3166" spans="1:23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 s="9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t="s">
        <v>8219</v>
      </c>
      <c r="T3166" s="16">
        <f t="shared" si="299"/>
        <v>41799.80572916667</v>
      </c>
      <c r="U3166" s="16">
        <f t="shared" si="298"/>
        <v>41766.80572916667</v>
      </c>
      <c r="V3166" s="17">
        <v>41766.80572916667</v>
      </c>
      <c r="W3166" s="18">
        <v>41766.80572916667</v>
      </c>
    </row>
    <row r="3167" spans="1:23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 s="9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t="s">
        <v>8219</v>
      </c>
      <c r="T3167" s="16">
        <f t="shared" si="299"/>
        <v>40666.165972222225</v>
      </c>
      <c r="U3167" s="16">
        <f t="shared" si="298"/>
        <v>40644.159259259257</v>
      </c>
      <c r="V3167" s="17">
        <v>40644.159259259257</v>
      </c>
      <c r="W3167" s="18">
        <v>40644.159259259257</v>
      </c>
    </row>
    <row r="3168" spans="1:23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 s="9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t="s">
        <v>8219</v>
      </c>
      <c r="T3168" s="16">
        <f t="shared" si="299"/>
        <v>41969.332638888889</v>
      </c>
      <c r="U3168" s="16">
        <f t="shared" si="298"/>
        <v>41940.69158564815</v>
      </c>
      <c r="V3168" s="17">
        <v>41940.69158564815</v>
      </c>
      <c r="W3168" s="18">
        <v>41940.69158564815</v>
      </c>
    </row>
    <row r="3169" spans="1:23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 s="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t="s">
        <v>8219</v>
      </c>
      <c r="T3169" s="16">
        <f t="shared" si="299"/>
        <v>41853.175706018519</v>
      </c>
      <c r="U3169" s="16">
        <f t="shared" si="298"/>
        <v>41839.175706018519</v>
      </c>
      <c r="V3169" s="17">
        <v>41839.175706018519</v>
      </c>
      <c r="W3169" s="18">
        <v>41839.175706018519</v>
      </c>
    </row>
    <row r="3170" spans="1:23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 s="9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t="s">
        <v>8219</v>
      </c>
      <c r="T3170" s="16">
        <f t="shared" si="299"/>
        <v>41803.916666666664</v>
      </c>
      <c r="U3170" s="16">
        <f t="shared" si="298"/>
        <v>41772.105937500004</v>
      </c>
      <c r="V3170" s="17">
        <v>41772.105937500004</v>
      </c>
      <c r="W3170" s="18">
        <v>41772.105937500004</v>
      </c>
    </row>
    <row r="3171" spans="1:23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 s="9">
        <f t="shared" si="295"/>
        <v>100.5</v>
      </c>
      <c r="Q3171" t="str">
        <f t="shared" si="296"/>
        <v>theater</v>
      </c>
      <c r="R3171" t="str">
        <f t="shared" si="297"/>
        <v>plays</v>
      </c>
      <c r="S3171" t="s">
        <v>8219</v>
      </c>
      <c r="T3171" s="16">
        <f t="shared" si="299"/>
        <v>41621.207638888889</v>
      </c>
      <c r="U3171" s="16">
        <f t="shared" si="298"/>
        <v>41591.737974537034</v>
      </c>
      <c r="V3171" s="17">
        <v>41591.737974537034</v>
      </c>
      <c r="W3171" s="18">
        <v>41591.737974537034</v>
      </c>
    </row>
    <row r="3172" spans="1:23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 s="9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t="s">
        <v>8219</v>
      </c>
      <c r="T3172" s="16">
        <f t="shared" si="299"/>
        <v>41822.166666666664</v>
      </c>
      <c r="U3172" s="16">
        <f t="shared" si="298"/>
        <v>41789.080370370371</v>
      </c>
      <c r="V3172" s="17">
        <v>41789.080370370371</v>
      </c>
      <c r="W3172" s="18">
        <v>41789.080370370371</v>
      </c>
    </row>
    <row r="3173" spans="1:23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 s="9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t="s">
        <v>8219</v>
      </c>
      <c r="T3173" s="16">
        <f t="shared" si="299"/>
        <v>42496.608310185184</v>
      </c>
      <c r="U3173" s="16">
        <f t="shared" si="298"/>
        <v>42466.608310185184</v>
      </c>
      <c r="V3173" s="17">
        <v>42466.608310185184</v>
      </c>
      <c r="W3173" s="18">
        <v>42466.608310185184</v>
      </c>
    </row>
    <row r="3174" spans="1:23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9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t="s">
        <v>8219</v>
      </c>
      <c r="T3174" s="16">
        <f t="shared" si="299"/>
        <v>40953.729953703703</v>
      </c>
      <c r="U3174" s="16">
        <f t="shared" si="298"/>
        <v>40923.729953703703</v>
      </c>
      <c r="V3174" s="17">
        <v>40923.729953703703</v>
      </c>
      <c r="W3174" s="18">
        <v>40923.729953703703</v>
      </c>
    </row>
    <row r="3175" spans="1:23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9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t="s">
        <v>8219</v>
      </c>
      <c r="T3175" s="16">
        <f t="shared" si="299"/>
        <v>41908.878379629627</v>
      </c>
      <c r="U3175" s="16">
        <f t="shared" si="298"/>
        <v>41878.878379629627</v>
      </c>
      <c r="V3175" s="17">
        <v>41878.878379629627</v>
      </c>
      <c r="W3175" s="18">
        <v>41878.878379629627</v>
      </c>
    </row>
    <row r="3176" spans="1:23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 s="9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t="s">
        <v>8219</v>
      </c>
      <c r="T3176" s="16">
        <f t="shared" si="299"/>
        <v>41876.864675925928</v>
      </c>
      <c r="U3176" s="16">
        <f t="shared" si="298"/>
        <v>41862.864675925928</v>
      </c>
      <c r="V3176" s="17">
        <v>41862.864675925928</v>
      </c>
      <c r="W3176" s="18">
        <v>41862.864675925928</v>
      </c>
    </row>
    <row r="3177" spans="1:23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 s="9">
        <f t="shared" si="295"/>
        <v>91.3</v>
      </c>
      <c r="Q3177" t="str">
        <f t="shared" si="296"/>
        <v>theater</v>
      </c>
      <c r="R3177" t="str">
        <f t="shared" si="297"/>
        <v>plays</v>
      </c>
      <c r="S3177" t="s">
        <v>8219</v>
      </c>
      <c r="T3177" s="16">
        <f t="shared" si="299"/>
        <v>40591.886886574073</v>
      </c>
      <c r="U3177" s="16">
        <f t="shared" si="298"/>
        <v>40531.886886574073</v>
      </c>
      <c r="V3177" s="17">
        <v>40531.886886574073</v>
      </c>
      <c r="W3177" s="18">
        <v>40531.886886574073</v>
      </c>
    </row>
    <row r="3178" spans="1:23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 s="9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t="s">
        <v>8219</v>
      </c>
      <c r="T3178" s="16">
        <f t="shared" si="299"/>
        <v>41504.625</v>
      </c>
      <c r="U3178" s="16">
        <f t="shared" si="298"/>
        <v>41477.930914351848</v>
      </c>
      <c r="V3178" s="17">
        <v>41477.930914351848</v>
      </c>
      <c r="W3178" s="18">
        <v>41477.930914351848</v>
      </c>
    </row>
    <row r="3179" spans="1:23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 s="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t="s">
        <v>8219</v>
      </c>
      <c r="T3179" s="16">
        <f t="shared" si="299"/>
        <v>41811.666770833333</v>
      </c>
      <c r="U3179" s="16">
        <f t="shared" si="298"/>
        <v>41781.666770833333</v>
      </c>
      <c r="V3179" s="17">
        <v>41781.666770833333</v>
      </c>
      <c r="W3179" s="18">
        <v>41781.666770833333</v>
      </c>
    </row>
    <row r="3180" spans="1:23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 s="9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t="s">
        <v>8219</v>
      </c>
      <c r="T3180" s="16">
        <f t="shared" si="299"/>
        <v>41836.605034722219</v>
      </c>
      <c r="U3180" s="16">
        <f t="shared" si="298"/>
        <v>41806.605034722219</v>
      </c>
      <c r="V3180" s="17">
        <v>41806.605034722219</v>
      </c>
      <c r="W3180" s="18">
        <v>41806.605034722219</v>
      </c>
    </row>
    <row r="3181" spans="1:23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 s="9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t="s">
        <v>8219</v>
      </c>
      <c r="T3181" s="16">
        <f t="shared" si="299"/>
        <v>41400.702210648145</v>
      </c>
      <c r="U3181" s="16">
        <f t="shared" si="298"/>
        <v>41375.702210648145</v>
      </c>
      <c r="V3181" s="17">
        <v>41375.702210648145</v>
      </c>
      <c r="W3181" s="18">
        <v>41375.702210648145</v>
      </c>
    </row>
    <row r="3182" spans="1:23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 s="9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t="s">
        <v>8219</v>
      </c>
      <c r="T3182" s="16">
        <f t="shared" si="299"/>
        <v>41810.412604166668</v>
      </c>
      <c r="U3182" s="16">
        <f t="shared" si="298"/>
        <v>41780.412604166668</v>
      </c>
      <c r="V3182" s="17">
        <v>41780.412604166668</v>
      </c>
      <c r="W3182" s="18">
        <v>41780.412604166668</v>
      </c>
    </row>
    <row r="3183" spans="1:23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9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t="s">
        <v>8219</v>
      </c>
      <c r="T3183" s="16">
        <f t="shared" si="299"/>
        <v>41805.666666666664</v>
      </c>
      <c r="U3183" s="16">
        <f t="shared" si="298"/>
        <v>41779.310034722221</v>
      </c>
      <c r="V3183" s="17">
        <v>41779.310034722221</v>
      </c>
      <c r="W3183" s="18">
        <v>41779.310034722221</v>
      </c>
    </row>
    <row r="3184" spans="1:23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 s="9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t="s">
        <v>8219</v>
      </c>
      <c r="T3184" s="16">
        <f t="shared" si="299"/>
        <v>40939.708333333336</v>
      </c>
      <c r="U3184" s="16">
        <f t="shared" si="298"/>
        <v>40883.949317129627</v>
      </c>
      <c r="V3184" s="17">
        <v>40883.949317129627</v>
      </c>
      <c r="W3184" s="18">
        <v>40883.949317129627</v>
      </c>
    </row>
    <row r="3185" spans="1:23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9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t="s">
        <v>8219</v>
      </c>
      <c r="T3185" s="16">
        <f t="shared" si="299"/>
        <v>41509.79478009259</v>
      </c>
      <c r="U3185" s="16">
        <f t="shared" si="298"/>
        <v>41491.79478009259</v>
      </c>
      <c r="V3185" s="17">
        <v>41491.79478009259</v>
      </c>
      <c r="W3185" s="18">
        <v>41491.79478009259</v>
      </c>
    </row>
    <row r="3186" spans="1:23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 s="9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t="s">
        <v>8219</v>
      </c>
      <c r="T3186" s="16">
        <f t="shared" si="299"/>
        <v>41821.993414351848</v>
      </c>
      <c r="U3186" s="16">
        <f t="shared" si="298"/>
        <v>41791.993414351848</v>
      </c>
      <c r="V3186" s="17">
        <v>41791.993414351848</v>
      </c>
      <c r="W3186" s="18">
        <v>41791.993414351848</v>
      </c>
    </row>
    <row r="3187" spans="1:23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9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t="s">
        <v>8219</v>
      </c>
      <c r="T3187" s="16">
        <f t="shared" si="299"/>
        <v>41836.977326388893</v>
      </c>
      <c r="U3187" s="16">
        <f t="shared" si="298"/>
        <v>41829.977326388893</v>
      </c>
      <c r="V3187" s="17">
        <v>41829.977326388893</v>
      </c>
      <c r="W3187" s="18">
        <v>41829.977326388893</v>
      </c>
    </row>
    <row r="3188" spans="1:23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 s="9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t="s">
        <v>8219</v>
      </c>
      <c r="T3188" s="16">
        <f t="shared" si="299"/>
        <v>41898.875</v>
      </c>
      <c r="U3188" s="16">
        <f t="shared" si="298"/>
        <v>41868.924050925925</v>
      </c>
      <c r="V3188" s="17">
        <v>41868.924050925925</v>
      </c>
      <c r="W3188" s="18">
        <v>41868.924050925925</v>
      </c>
    </row>
    <row r="3189" spans="1:23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 s="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t="s">
        <v>8219</v>
      </c>
      <c r="T3189" s="16">
        <f t="shared" si="299"/>
        <v>41855.666354166664</v>
      </c>
      <c r="U3189" s="16">
        <f t="shared" si="298"/>
        <v>41835.666354166664</v>
      </c>
      <c r="V3189" s="17">
        <v>41835.666354166664</v>
      </c>
      <c r="W3189" s="18">
        <v>41835.666354166664</v>
      </c>
    </row>
    <row r="3190" spans="1:23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9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t="s">
        <v>8221</v>
      </c>
      <c r="T3190" s="16">
        <f t="shared" si="299"/>
        <v>42165.415532407409</v>
      </c>
      <c r="U3190" s="16">
        <f t="shared" si="298"/>
        <v>42144.415532407409</v>
      </c>
      <c r="V3190" s="17">
        <v>42144.415532407409</v>
      </c>
      <c r="W3190" s="18">
        <v>42144.415532407409</v>
      </c>
    </row>
    <row r="3191" spans="1:23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 s="9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t="s">
        <v>8221</v>
      </c>
      <c r="T3191" s="16">
        <f t="shared" si="299"/>
        <v>42148.346435185187</v>
      </c>
      <c r="U3191" s="16">
        <f t="shared" si="298"/>
        <v>42118.346435185187</v>
      </c>
      <c r="V3191" s="17">
        <v>42118.346435185187</v>
      </c>
      <c r="W3191" s="18">
        <v>42118.346435185187</v>
      </c>
    </row>
    <row r="3192" spans="1:23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9">
        <f t="shared" si="295"/>
        <v>0</v>
      </c>
      <c r="Q3192" t="str">
        <f t="shared" si="296"/>
        <v>theater</v>
      </c>
      <c r="R3192" t="str">
        <f t="shared" si="297"/>
        <v>musical</v>
      </c>
      <c r="S3192" t="s">
        <v>8221</v>
      </c>
      <c r="T3192" s="16">
        <f t="shared" si="299"/>
        <v>42713.192997685182</v>
      </c>
      <c r="U3192" s="16">
        <f t="shared" si="298"/>
        <v>42683.151331018518</v>
      </c>
      <c r="V3192" s="17">
        <v>42683.151331018518</v>
      </c>
      <c r="W3192" s="18">
        <v>42683.151331018518</v>
      </c>
    </row>
    <row r="3193" spans="1:23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 s="9">
        <f t="shared" si="295"/>
        <v>37.75</v>
      </c>
      <c r="Q3193" t="str">
        <f t="shared" si="296"/>
        <v>theater</v>
      </c>
      <c r="R3193" t="str">
        <f t="shared" si="297"/>
        <v>musical</v>
      </c>
      <c r="S3193" t="s">
        <v>8221</v>
      </c>
      <c r="T3193" s="16">
        <f t="shared" si="299"/>
        <v>42598.755428240736</v>
      </c>
      <c r="U3193" s="16">
        <f t="shared" si="298"/>
        <v>42538.755428240736</v>
      </c>
      <c r="V3193" s="17">
        <v>42538.755428240736</v>
      </c>
      <c r="W3193" s="18">
        <v>42538.755428240736</v>
      </c>
    </row>
    <row r="3194" spans="1:23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 s="9">
        <f t="shared" si="295"/>
        <v>12.75</v>
      </c>
      <c r="Q3194" t="str">
        <f t="shared" si="296"/>
        <v>theater</v>
      </c>
      <c r="R3194" t="str">
        <f t="shared" si="297"/>
        <v>musical</v>
      </c>
      <c r="S3194" t="s">
        <v>8221</v>
      </c>
      <c r="T3194" s="16">
        <f t="shared" si="299"/>
        <v>42063.916666666672</v>
      </c>
      <c r="U3194" s="16">
        <f t="shared" si="298"/>
        <v>42018.94049768518</v>
      </c>
      <c r="V3194" s="17">
        <v>42018.94049768518</v>
      </c>
      <c r="W3194" s="18">
        <v>42018.94049768518</v>
      </c>
    </row>
    <row r="3195" spans="1:23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 s="9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t="s">
        <v>8221</v>
      </c>
      <c r="T3195" s="16">
        <f t="shared" si="299"/>
        <v>42055.968240740738</v>
      </c>
      <c r="U3195" s="16">
        <f t="shared" si="298"/>
        <v>42010.968240740738</v>
      </c>
      <c r="V3195" s="17">
        <v>42010.968240740738</v>
      </c>
      <c r="W3195" s="18">
        <v>42010.968240740738</v>
      </c>
    </row>
    <row r="3196" spans="1:23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9">
        <f t="shared" si="295"/>
        <v>0</v>
      </c>
      <c r="Q3196" t="str">
        <f t="shared" si="296"/>
        <v>theater</v>
      </c>
      <c r="R3196" t="str">
        <f t="shared" si="297"/>
        <v>musical</v>
      </c>
      <c r="S3196" t="s">
        <v>8221</v>
      </c>
      <c r="T3196" s="16">
        <f t="shared" si="299"/>
        <v>42212.062476851846</v>
      </c>
      <c r="U3196" s="16">
        <f t="shared" si="298"/>
        <v>42182.062476851846</v>
      </c>
      <c r="V3196" s="17">
        <v>42182.062476851846</v>
      </c>
      <c r="W3196" s="18">
        <v>42182.062476851846</v>
      </c>
    </row>
    <row r="3197" spans="1:23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 s="9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t="s">
        <v>8221</v>
      </c>
      <c r="T3197" s="16">
        <f t="shared" si="299"/>
        <v>42047.594236111108</v>
      </c>
      <c r="U3197" s="16">
        <f t="shared" si="298"/>
        <v>42017.594236111108</v>
      </c>
      <c r="V3197" s="17">
        <v>42017.594236111108</v>
      </c>
      <c r="W3197" s="18">
        <v>42017.594236111108</v>
      </c>
    </row>
    <row r="3198" spans="1:23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 s="9">
        <f t="shared" si="295"/>
        <v>300</v>
      </c>
      <c r="Q3198" t="str">
        <f t="shared" si="296"/>
        <v>theater</v>
      </c>
      <c r="R3198" t="str">
        <f t="shared" si="297"/>
        <v>musical</v>
      </c>
      <c r="S3198" t="s">
        <v>8221</v>
      </c>
      <c r="T3198" s="16">
        <f t="shared" si="299"/>
        <v>42217.583333333328</v>
      </c>
      <c r="U3198" s="16">
        <f t="shared" si="298"/>
        <v>42157.598090277781</v>
      </c>
      <c r="V3198" s="17">
        <v>42157.598090277781</v>
      </c>
      <c r="W3198" s="18">
        <v>42157.598090277781</v>
      </c>
    </row>
    <row r="3199" spans="1:23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 s="9">
        <f t="shared" si="295"/>
        <v>286.25</v>
      </c>
      <c r="Q3199" t="str">
        <f t="shared" si="296"/>
        <v>theater</v>
      </c>
      <c r="R3199" t="str">
        <f t="shared" si="297"/>
        <v>musical</v>
      </c>
      <c r="S3199" t="s">
        <v>8221</v>
      </c>
      <c r="T3199" s="16">
        <f t="shared" si="299"/>
        <v>42039.493263888886</v>
      </c>
      <c r="U3199" s="16">
        <f t="shared" si="298"/>
        <v>42009.493263888886</v>
      </c>
      <c r="V3199" s="17">
        <v>42009.493263888886</v>
      </c>
      <c r="W3199" s="18">
        <v>42009.493263888886</v>
      </c>
    </row>
    <row r="3200" spans="1:23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 s="9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t="s">
        <v>8221</v>
      </c>
      <c r="T3200" s="16">
        <f t="shared" si="299"/>
        <v>42051.424502314811</v>
      </c>
      <c r="U3200" s="16">
        <f t="shared" si="298"/>
        <v>42013.424502314811</v>
      </c>
      <c r="V3200" s="17">
        <v>42013.424502314811</v>
      </c>
      <c r="W3200" s="18">
        <v>42013.424502314811</v>
      </c>
    </row>
    <row r="3201" spans="1:23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 s="9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t="s">
        <v>8221</v>
      </c>
      <c r="T3201" s="16">
        <f t="shared" si="299"/>
        <v>41888.875</v>
      </c>
      <c r="U3201" s="16">
        <f t="shared" si="298"/>
        <v>41858.761782407404</v>
      </c>
      <c r="V3201" s="17">
        <v>41858.761782407404</v>
      </c>
      <c r="W3201" s="18">
        <v>41858.761782407404</v>
      </c>
    </row>
    <row r="3202" spans="1:23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 s="9">
        <f t="shared" si="295"/>
        <v>1</v>
      </c>
      <c r="Q3202" t="str">
        <f t="shared" si="296"/>
        <v>theater</v>
      </c>
      <c r="R3202" t="str">
        <f t="shared" si="297"/>
        <v>musical</v>
      </c>
      <c r="S3202" t="s">
        <v>8221</v>
      </c>
      <c r="T3202" s="16">
        <f t="shared" si="299"/>
        <v>42490.231944444444</v>
      </c>
      <c r="U3202" s="16">
        <f t="shared" si="298"/>
        <v>42460.320613425924</v>
      </c>
      <c r="V3202" s="17">
        <v>42460.320613425924</v>
      </c>
      <c r="W3202" s="18">
        <v>42460.320613425924</v>
      </c>
    </row>
    <row r="3203" spans="1:23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</f>
        <v>1.2500000000000001E-2</v>
      </c>
      <c r="P3203" s="9">
        <f t="shared" ref="P3203:P3266" si="301">IF(ISERROR(E3203/L3203),0,(E3203/L3203))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t="s">
        <v>8221</v>
      </c>
      <c r="T3203" s="16">
        <f t="shared" si="299"/>
        <v>41882.767094907409</v>
      </c>
      <c r="U3203" s="16">
        <f t="shared" ref="U3203:U3266" si="304">(((J3203/60)/60)/24)+DATE(1970,1,1)</f>
        <v>41861.767094907409</v>
      </c>
      <c r="V3203" s="17">
        <v>41861.767094907409</v>
      </c>
      <c r="W3203" s="18">
        <v>41861.767094907409</v>
      </c>
    </row>
    <row r="3204" spans="1:23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9">
        <f t="shared" si="301"/>
        <v>109.04</v>
      </c>
      <c r="Q3204" t="str">
        <f t="shared" si="302"/>
        <v>theater</v>
      </c>
      <c r="R3204" t="str">
        <f t="shared" si="303"/>
        <v>musical</v>
      </c>
      <c r="S3204" t="s">
        <v>8221</v>
      </c>
      <c r="T3204" s="16">
        <f t="shared" ref="T3204:T3267" si="305">(((I3204/60)/60)/24)+DATE(1970,1,1)</f>
        <v>42352.249305555553</v>
      </c>
      <c r="U3204" s="16">
        <f t="shared" si="304"/>
        <v>42293.853541666671</v>
      </c>
      <c r="V3204" s="17">
        <v>42293.853541666671</v>
      </c>
      <c r="W3204" s="18">
        <v>42293.853541666671</v>
      </c>
    </row>
    <row r="3205" spans="1:23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9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t="s">
        <v>8221</v>
      </c>
      <c r="T3205" s="16">
        <f t="shared" si="305"/>
        <v>42272.988680555558</v>
      </c>
      <c r="U3205" s="16">
        <f t="shared" si="304"/>
        <v>42242.988680555558</v>
      </c>
      <c r="V3205" s="17">
        <v>42242.988680555558</v>
      </c>
      <c r="W3205" s="18">
        <v>42242.988680555558</v>
      </c>
    </row>
    <row r="3206" spans="1:23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9">
        <f t="shared" si="301"/>
        <v>0</v>
      </c>
      <c r="Q3206" t="str">
        <f t="shared" si="302"/>
        <v>theater</v>
      </c>
      <c r="R3206" t="str">
        <f t="shared" si="303"/>
        <v>musical</v>
      </c>
      <c r="S3206" t="s">
        <v>8221</v>
      </c>
      <c r="T3206" s="16">
        <f t="shared" si="305"/>
        <v>42202.676388888889</v>
      </c>
      <c r="U3206" s="16">
        <f t="shared" si="304"/>
        <v>42172.686099537037</v>
      </c>
      <c r="V3206" s="17">
        <v>42172.686099537037</v>
      </c>
      <c r="W3206" s="18">
        <v>42172.686099537037</v>
      </c>
    </row>
    <row r="3207" spans="1:23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9">
        <f t="shared" si="301"/>
        <v>22.75</v>
      </c>
      <c r="Q3207" t="str">
        <f t="shared" si="302"/>
        <v>theater</v>
      </c>
      <c r="R3207" t="str">
        <f t="shared" si="303"/>
        <v>musical</v>
      </c>
      <c r="S3207" t="s">
        <v>8221</v>
      </c>
      <c r="T3207" s="16">
        <f t="shared" si="305"/>
        <v>42125.374675925923</v>
      </c>
      <c r="U3207" s="16">
        <f t="shared" si="304"/>
        <v>42095.374675925923</v>
      </c>
      <c r="V3207" s="17">
        <v>42095.374675925923</v>
      </c>
      <c r="W3207" s="18">
        <v>42095.374675925923</v>
      </c>
    </row>
    <row r="3208" spans="1:23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9">
        <f t="shared" si="301"/>
        <v>0</v>
      </c>
      <c r="Q3208" t="str">
        <f t="shared" si="302"/>
        <v>theater</v>
      </c>
      <c r="R3208" t="str">
        <f t="shared" si="303"/>
        <v>musical</v>
      </c>
      <c r="S3208" t="s">
        <v>8221</v>
      </c>
      <c r="T3208" s="16">
        <f t="shared" si="305"/>
        <v>42266.276053240741</v>
      </c>
      <c r="U3208" s="16">
        <f t="shared" si="304"/>
        <v>42236.276053240741</v>
      </c>
      <c r="V3208" s="17">
        <v>42236.276053240741</v>
      </c>
      <c r="W3208" s="18">
        <v>42236.276053240741</v>
      </c>
    </row>
    <row r="3209" spans="1:23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t="s">
        <v>8221</v>
      </c>
      <c r="T3209" s="16">
        <f t="shared" si="305"/>
        <v>42117.236192129625</v>
      </c>
      <c r="U3209" s="16">
        <f t="shared" si="304"/>
        <v>42057.277858796297</v>
      </c>
      <c r="V3209" s="17">
        <v>42057.277858796297</v>
      </c>
      <c r="W3209" s="18">
        <v>42057.277858796297</v>
      </c>
    </row>
    <row r="3210" spans="1:23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9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t="s">
        <v>8219</v>
      </c>
      <c r="T3210" s="16">
        <f t="shared" si="305"/>
        <v>41848.605057870373</v>
      </c>
      <c r="U3210" s="16">
        <f t="shared" si="304"/>
        <v>41827.605057870373</v>
      </c>
      <c r="V3210" s="17">
        <v>41827.605057870373</v>
      </c>
      <c r="W3210" s="18">
        <v>41827.605057870373</v>
      </c>
    </row>
    <row r="3211" spans="1:23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9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t="s">
        <v>8219</v>
      </c>
      <c r="T3211" s="16">
        <f t="shared" si="305"/>
        <v>41810.958333333336</v>
      </c>
      <c r="U3211" s="16">
        <f t="shared" si="304"/>
        <v>41778.637245370373</v>
      </c>
      <c r="V3211" s="17">
        <v>41778.637245370373</v>
      </c>
      <c r="W3211" s="18">
        <v>41778.637245370373</v>
      </c>
    </row>
    <row r="3212" spans="1:23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9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t="s">
        <v>8219</v>
      </c>
      <c r="T3212" s="16">
        <f t="shared" si="305"/>
        <v>41061.165972222225</v>
      </c>
      <c r="U3212" s="16">
        <f t="shared" si="304"/>
        <v>41013.936562499999</v>
      </c>
      <c r="V3212" s="17">
        <v>41013.936562499999</v>
      </c>
      <c r="W3212" s="18">
        <v>41013.936562499999</v>
      </c>
    </row>
    <row r="3213" spans="1:23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9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t="s">
        <v>8219</v>
      </c>
      <c r="T3213" s="16">
        <f t="shared" si="305"/>
        <v>41866.083333333336</v>
      </c>
      <c r="U3213" s="16">
        <f t="shared" si="304"/>
        <v>41834.586574074077</v>
      </c>
      <c r="V3213" s="17">
        <v>41834.586574074077</v>
      </c>
      <c r="W3213" s="18">
        <v>41834.586574074077</v>
      </c>
    </row>
    <row r="3214" spans="1:23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9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t="s">
        <v>8219</v>
      </c>
      <c r="T3214" s="16">
        <f t="shared" si="305"/>
        <v>41859.795729166668</v>
      </c>
      <c r="U3214" s="16">
        <f t="shared" si="304"/>
        <v>41829.795729166668</v>
      </c>
      <c r="V3214" s="17">
        <v>41829.795729166668</v>
      </c>
      <c r="W3214" s="18">
        <v>41829.795729166668</v>
      </c>
    </row>
    <row r="3215" spans="1:23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9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t="s">
        <v>8219</v>
      </c>
      <c r="T3215" s="16">
        <f t="shared" si="305"/>
        <v>42211.763414351852</v>
      </c>
      <c r="U3215" s="16">
        <f t="shared" si="304"/>
        <v>42171.763414351852</v>
      </c>
      <c r="V3215" s="17">
        <v>42171.763414351852</v>
      </c>
      <c r="W3215" s="18">
        <v>42171.763414351852</v>
      </c>
    </row>
    <row r="3216" spans="1:23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9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t="s">
        <v>8219</v>
      </c>
      <c r="T3216" s="16">
        <f t="shared" si="305"/>
        <v>42374.996527777781</v>
      </c>
      <c r="U3216" s="16">
        <f t="shared" si="304"/>
        <v>42337.792511574073</v>
      </c>
      <c r="V3216" s="17">
        <v>42337.792511574073</v>
      </c>
      <c r="W3216" s="18">
        <v>42337.792511574073</v>
      </c>
    </row>
    <row r="3217" spans="1:23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9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t="s">
        <v>8219</v>
      </c>
      <c r="T3217" s="16">
        <f t="shared" si="305"/>
        <v>42257.165972222225</v>
      </c>
      <c r="U3217" s="16">
        <f t="shared" si="304"/>
        <v>42219.665173611109</v>
      </c>
      <c r="V3217" s="17">
        <v>42219.665173611109</v>
      </c>
      <c r="W3217" s="18">
        <v>42219.665173611109</v>
      </c>
    </row>
    <row r="3218" spans="1:23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9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t="s">
        <v>8219</v>
      </c>
      <c r="T3218" s="16">
        <f t="shared" si="305"/>
        <v>42196.604166666672</v>
      </c>
      <c r="U3218" s="16">
        <f t="shared" si="304"/>
        <v>42165.462627314817</v>
      </c>
      <c r="V3218" s="17">
        <v>42165.462627314817</v>
      </c>
      <c r="W3218" s="18">
        <v>42165.462627314817</v>
      </c>
    </row>
    <row r="3219" spans="1:23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 s="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t="s">
        <v>8219</v>
      </c>
      <c r="T3219" s="16">
        <f t="shared" si="305"/>
        <v>42678.546111111107</v>
      </c>
      <c r="U3219" s="16">
        <f t="shared" si="304"/>
        <v>42648.546111111107</v>
      </c>
      <c r="V3219" s="17">
        <v>42648.546111111107</v>
      </c>
      <c r="W3219" s="18">
        <v>42648.546111111107</v>
      </c>
    </row>
    <row r="3220" spans="1:23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 s="9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t="s">
        <v>8219</v>
      </c>
      <c r="T3220" s="16">
        <f t="shared" si="305"/>
        <v>42004</v>
      </c>
      <c r="U3220" s="16">
        <f t="shared" si="304"/>
        <v>41971.002152777779</v>
      </c>
      <c r="V3220" s="17">
        <v>41971.002152777779</v>
      </c>
      <c r="W3220" s="18">
        <v>41971.002152777779</v>
      </c>
    </row>
    <row r="3221" spans="1:23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 s="9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t="s">
        <v>8219</v>
      </c>
      <c r="T3221" s="16">
        <f t="shared" si="305"/>
        <v>42085.941516203704</v>
      </c>
      <c r="U3221" s="16">
        <f t="shared" si="304"/>
        <v>42050.983182870375</v>
      </c>
      <c r="V3221" s="17">
        <v>42050.983182870375</v>
      </c>
      <c r="W3221" s="18">
        <v>42050.983182870375</v>
      </c>
    </row>
    <row r="3222" spans="1:23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 s="9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t="s">
        <v>8219</v>
      </c>
      <c r="T3222" s="16">
        <f t="shared" si="305"/>
        <v>42806.875</v>
      </c>
      <c r="U3222" s="16">
        <f t="shared" si="304"/>
        <v>42772.833379629628</v>
      </c>
      <c r="V3222" s="17">
        <v>42772.833379629628</v>
      </c>
      <c r="W3222" s="18">
        <v>42772.833379629628</v>
      </c>
    </row>
    <row r="3223" spans="1:23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 s="9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t="s">
        <v>8219</v>
      </c>
      <c r="T3223" s="16">
        <f t="shared" si="305"/>
        <v>42190.696793981479</v>
      </c>
      <c r="U3223" s="16">
        <f t="shared" si="304"/>
        <v>42155.696793981479</v>
      </c>
      <c r="V3223" s="17">
        <v>42155.696793981479</v>
      </c>
      <c r="W3223" s="18">
        <v>42155.696793981479</v>
      </c>
    </row>
    <row r="3224" spans="1:23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 s="9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t="s">
        <v>8219</v>
      </c>
      <c r="T3224" s="16">
        <f t="shared" si="305"/>
        <v>42301.895138888889</v>
      </c>
      <c r="U3224" s="16">
        <f t="shared" si="304"/>
        <v>42270.582141203704</v>
      </c>
      <c r="V3224" s="17">
        <v>42270.582141203704</v>
      </c>
      <c r="W3224" s="18">
        <v>42270.582141203704</v>
      </c>
    </row>
    <row r="3225" spans="1:23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 s="9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t="s">
        <v>8219</v>
      </c>
      <c r="T3225" s="16">
        <f t="shared" si="305"/>
        <v>42236.835370370376</v>
      </c>
      <c r="U3225" s="16">
        <f t="shared" si="304"/>
        <v>42206.835370370376</v>
      </c>
      <c r="V3225" s="17">
        <v>42206.835370370376</v>
      </c>
      <c r="W3225" s="18">
        <v>42206.835370370376</v>
      </c>
    </row>
    <row r="3226" spans="1:23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 s="9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t="s">
        <v>8219</v>
      </c>
      <c r="T3226" s="16">
        <f t="shared" si="305"/>
        <v>42745.208333333328</v>
      </c>
      <c r="U3226" s="16">
        <f t="shared" si="304"/>
        <v>42697.850844907407</v>
      </c>
      <c r="V3226" s="17">
        <v>42697.850844907407</v>
      </c>
      <c r="W3226" s="18">
        <v>42697.850844907407</v>
      </c>
    </row>
    <row r="3227" spans="1:23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 s="9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t="s">
        <v>8219</v>
      </c>
      <c r="T3227" s="16">
        <f t="shared" si="305"/>
        <v>42524.875</v>
      </c>
      <c r="U3227" s="16">
        <f t="shared" si="304"/>
        <v>42503.559467592597</v>
      </c>
      <c r="V3227" s="17">
        <v>42503.559467592597</v>
      </c>
      <c r="W3227" s="18">
        <v>42503.559467592597</v>
      </c>
    </row>
    <row r="3228" spans="1:23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 s="9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t="s">
        <v>8219</v>
      </c>
      <c r="T3228" s="16">
        <f t="shared" si="305"/>
        <v>42307.583472222221</v>
      </c>
      <c r="U3228" s="16">
        <f t="shared" si="304"/>
        <v>42277.583472222221</v>
      </c>
      <c r="V3228" s="17">
        <v>42277.583472222221</v>
      </c>
      <c r="W3228" s="18">
        <v>42277.583472222221</v>
      </c>
    </row>
    <row r="3229" spans="1:23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9">
        <f t="shared" si="301"/>
        <v>50</v>
      </c>
      <c r="Q3229" t="str">
        <f t="shared" si="302"/>
        <v>theater</v>
      </c>
      <c r="R3229" t="str">
        <f t="shared" si="303"/>
        <v>plays</v>
      </c>
      <c r="S3229" t="s">
        <v>8219</v>
      </c>
      <c r="T3229" s="16">
        <f t="shared" si="305"/>
        <v>42752.882361111115</v>
      </c>
      <c r="U3229" s="16">
        <f t="shared" si="304"/>
        <v>42722.882361111115</v>
      </c>
      <c r="V3229" s="17">
        <v>42722.882361111115</v>
      </c>
      <c r="W3229" s="18">
        <v>42722.882361111115</v>
      </c>
    </row>
    <row r="3230" spans="1:23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 s="9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t="s">
        <v>8219</v>
      </c>
      <c r="T3230" s="16">
        <f t="shared" si="305"/>
        <v>42355.207638888889</v>
      </c>
      <c r="U3230" s="16">
        <f t="shared" si="304"/>
        <v>42323.70930555556</v>
      </c>
      <c r="V3230" s="17">
        <v>42323.70930555556</v>
      </c>
      <c r="W3230" s="18">
        <v>42323.70930555556</v>
      </c>
    </row>
    <row r="3231" spans="1:23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 s="9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t="s">
        <v>8219</v>
      </c>
      <c r="T3231" s="16">
        <f t="shared" si="305"/>
        <v>41963.333310185189</v>
      </c>
      <c r="U3231" s="16">
        <f t="shared" si="304"/>
        <v>41933.291643518518</v>
      </c>
      <c r="V3231" s="17">
        <v>41933.291643518518</v>
      </c>
      <c r="W3231" s="18">
        <v>41933.291643518518</v>
      </c>
    </row>
    <row r="3232" spans="1:23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 s="9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t="s">
        <v>8219</v>
      </c>
      <c r="T3232" s="16">
        <f t="shared" si="305"/>
        <v>41913.165972222225</v>
      </c>
      <c r="U3232" s="16">
        <f t="shared" si="304"/>
        <v>41898.168125000004</v>
      </c>
      <c r="V3232" s="17">
        <v>41898.168125000004</v>
      </c>
      <c r="W3232" s="18">
        <v>41898.168125000004</v>
      </c>
    </row>
    <row r="3233" spans="1:23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 s="9">
        <f t="shared" si="301"/>
        <v>57.5</v>
      </c>
      <c r="Q3233" t="str">
        <f t="shared" si="302"/>
        <v>theater</v>
      </c>
      <c r="R3233" t="str">
        <f t="shared" si="303"/>
        <v>plays</v>
      </c>
      <c r="S3233" t="s">
        <v>8219</v>
      </c>
      <c r="T3233" s="16">
        <f t="shared" si="305"/>
        <v>42476.943831018521</v>
      </c>
      <c r="U3233" s="16">
        <f t="shared" si="304"/>
        <v>42446.943831018521</v>
      </c>
      <c r="V3233" s="17">
        <v>42446.943831018521</v>
      </c>
      <c r="W3233" s="18">
        <v>42446.943831018521</v>
      </c>
    </row>
    <row r="3234" spans="1:23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 s="9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t="s">
        <v>8219</v>
      </c>
      <c r="T3234" s="16">
        <f t="shared" si="305"/>
        <v>42494.165972222225</v>
      </c>
      <c r="U3234" s="16">
        <f t="shared" si="304"/>
        <v>42463.81385416667</v>
      </c>
      <c r="V3234" s="17">
        <v>42463.81385416667</v>
      </c>
      <c r="W3234" s="18">
        <v>42463.81385416667</v>
      </c>
    </row>
    <row r="3235" spans="1:23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 s="9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t="s">
        <v>8219</v>
      </c>
      <c r="T3235" s="16">
        <f t="shared" si="305"/>
        <v>42796.805034722223</v>
      </c>
      <c r="U3235" s="16">
        <f t="shared" si="304"/>
        <v>42766.805034722223</v>
      </c>
      <c r="V3235" s="17">
        <v>42766.805034722223</v>
      </c>
      <c r="W3235" s="18">
        <v>42766.805034722223</v>
      </c>
    </row>
    <row r="3236" spans="1:23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 s="9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t="s">
        <v>8219</v>
      </c>
      <c r="T3236" s="16">
        <f t="shared" si="305"/>
        <v>42767.979861111111</v>
      </c>
      <c r="U3236" s="16">
        <f t="shared" si="304"/>
        <v>42734.789444444439</v>
      </c>
      <c r="V3236" s="17">
        <v>42734.789444444439</v>
      </c>
      <c r="W3236" s="18">
        <v>42734.789444444439</v>
      </c>
    </row>
    <row r="3237" spans="1:23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 s="9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t="s">
        <v>8219</v>
      </c>
      <c r="T3237" s="16">
        <f t="shared" si="305"/>
        <v>42552.347812499997</v>
      </c>
      <c r="U3237" s="16">
        <f t="shared" si="304"/>
        <v>42522.347812499997</v>
      </c>
      <c r="V3237" s="17">
        <v>42522.347812499997</v>
      </c>
      <c r="W3237" s="18">
        <v>42522.347812499997</v>
      </c>
    </row>
    <row r="3238" spans="1:23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 s="9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t="s">
        <v>8219</v>
      </c>
      <c r="T3238" s="16">
        <f t="shared" si="305"/>
        <v>42732.917048611111</v>
      </c>
      <c r="U3238" s="16">
        <f t="shared" si="304"/>
        <v>42702.917048611111</v>
      </c>
      <c r="V3238" s="17">
        <v>42702.917048611111</v>
      </c>
      <c r="W3238" s="18">
        <v>42702.917048611111</v>
      </c>
    </row>
    <row r="3239" spans="1:23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 s="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t="s">
        <v>8219</v>
      </c>
      <c r="T3239" s="16">
        <f t="shared" si="305"/>
        <v>42276.165972222225</v>
      </c>
      <c r="U3239" s="16">
        <f t="shared" si="304"/>
        <v>42252.474351851852</v>
      </c>
      <c r="V3239" s="17">
        <v>42252.474351851852</v>
      </c>
      <c r="W3239" s="18">
        <v>42252.474351851852</v>
      </c>
    </row>
    <row r="3240" spans="1:23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 s="9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t="s">
        <v>8219</v>
      </c>
      <c r="T3240" s="16">
        <f t="shared" si="305"/>
        <v>42186.510393518518</v>
      </c>
      <c r="U3240" s="16">
        <f t="shared" si="304"/>
        <v>42156.510393518518</v>
      </c>
      <c r="V3240" s="17">
        <v>42156.510393518518</v>
      </c>
      <c r="W3240" s="18">
        <v>42156.510393518518</v>
      </c>
    </row>
    <row r="3241" spans="1:23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 s="9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t="s">
        <v>8219</v>
      </c>
      <c r="T3241" s="16">
        <f t="shared" si="305"/>
        <v>42302.999305555553</v>
      </c>
      <c r="U3241" s="16">
        <f t="shared" si="304"/>
        <v>42278.089039351849</v>
      </c>
      <c r="V3241" s="17">
        <v>42278.089039351849</v>
      </c>
      <c r="W3241" s="18">
        <v>42278.089039351849</v>
      </c>
    </row>
    <row r="3242" spans="1:23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 s="9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t="s">
        <v>8219</v>
      </c>
      <c r="T3242" s="16">
        <f t="shared" si="305"/>
        <v>42782.958333333328</v>
      </c>
      <c r="U3242" s="16">
        <f t="shared" si="304"/>
        <v>42754.693842592591</v>
      </c>
      <c r="V3242" s="17">
        <v>42754.693842592591</v>
      </c>
      <c r="W3242" s="18">
        <v>42754.693842592591</v>
      </c>
    </row>
    <row r="3243" spans="1:23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 s="9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t="s">
        <v>8219</v>
      </c>
      <c r="T3243" s="16">
        <f t="shared" si="305"/>
        <v>41926.290972222225</v>
      </c>
      <c r="U3243" s="16">
        <f t="shared" si="304"/>
        <v>41893.324884259258</v>
      </c>
      <c r="V3243" s="17">
        <v>41893.324884259258</v>
      </c>
      <c r="W3243" s="18">
        <v>41893.324884259258</v>
      </c>
    </row>
    <row r="3244" spans="1:23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 s="9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t="s">
        <v>8219</v>
      </c>
      <c r="T3244" s="16">
        <f t="shared" si="305"/>
        <v>41901.755694444444</v>
      </c>
      <c r="U3244" s="16">
        <f t="shared" si="304"/>
        <v>41871.755694444444</v>
      </c>
      <c r="V3244" s="17">
        <v>41871.755694444444</v>
      </c>
      <c r="W3244" s="18">
        <v>41871.755694444444</v>
      </c>
    </row>
    <row r="3245" spans="1:23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 s="9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t="s">
        <v>8219</v>
      </c>
      <c r="T3245" s="16">
        <f t="shared" si="305"/>
        <v>42286</v>
      </c>
      <c r="U3245" s="16">
        <f t="shared" si="304"/>
        <v>42262.096782407403</v>
      </c>
      <c r="V3245" s="17">
        <v>42262.096782407403</v>
      </c>
      <c r="W3245" s="18">
        <v>42262.096782407403</v>
      </c>
    </row>
    <row r="3246" spans="1:23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 s="9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t="s">
        <v>8219</v>
      </c>
      <c r="T3246" s="16">
        <f t="shared" si="305"/>
        <v>42705.735902777778</v>
      </c>
      <c r="U3246" s="16">
        <f t="shared" si="304"/>
        <v>42675.694236111114</v>
      </c>
      <c r="V3246" s="17">
        <v>42675.694236111114</v>
      </c>
      <c r="W3246" s="18">
        <v>42675.694236111114</v>
      </c>
    </row>
    <row r="3247" spans="1:23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 s="9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t="s">
        <v>8219</v>
      </c>
      <c r="T3247" s="16">
        <f t="shared" si="305"/>
        <v>42167.083333333328</v>
      </c>
      <c r="U3247" s="16">
        <f t="shared" si="304"/>
        <v>42135.60020833333</v>
      </c>
      <c r="V3247" s="17">
        <v>42135.60020833333</v>
      </c>
      <c r="W3247" s="18">
        <v>42135.60020833333</v>
      </c>
    </row>
    <row r="3248" spans="1:23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 s="9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t="s">
        <v>8219</v>
      </c>
      <c r="T3248" s="16">
        <f t="shared" si="305"/>
        <v>42259.165972222225</v>
      </c>
      <c r="U3248" s="16">
        <f t="shared" si="304"/>
        <v>42230.472222222219</v>
      </c>
      <c r="V3248" s="17">
        <v>42230.472222222219</v>
      </c>
      <c r="W3248" s="18">
        <v>42230.472222222219</v>
      </c>
    </row>
    <row r="3249" spans="1:23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 s="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t="s">
        <v>8219</v>
      </c>
      <c r="T3249" s="16">
        <f t="shared" si="305"/>
        <v>42197.434166666666</v>
      </c>
      <c r="U3249" s="16">
        <f t="shared" si="304"/>
        <v>42167.434166666666</v>
      </c>
      <c r="V3249" s="17">
        <v>42167.434166666666</v>
      </c>
      <c r="W3249" s="18">
        <v>42167.434166666666</v>
      </c>
    </row>
    <row r="3250" spans="1:23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 s="9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t="s">
        <v>8219</v>
      </c>
      <c r="T3250" s="16">
        <f t="shared" si="305"/>
        <v>42098.846724537041</v>
      </c>
      <c r="U3250" s="16">
        <f t="shared" si="304"/>
        <v>42068.888391203705</v>
      </c>
      <c r="V3250" s="17">
        <v>42068.888391203705</v>
      </c>
      <c r="W3250" s="18">
        <v>42068.888391203705</v>
      </c>
    </row>
    <row r="3251" spans="1:23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 s="9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t="s">
        <v>8219</v>
      </c>
      <c r="T3251" s="16">
        <f t="shared" si="305"/>
        <v>42175.746689814812</v>
      </c>
      <c r="U3251" s="16">
        <f t="shared" si="304"/>
        <v>42145.746689814812</v>
      </c>
      <c r="V3251" s="17">
        <v>42145.746689814812</v>
      </c>
      <c r="W3251" s="18">
        <v>42145.746689814812</v>
      </c>
    </row>
    <row r="3252" spans="1:23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 s="9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t="s">
        <v>8219</v>
      </c>
      <c r="T3252" s="16">
        <f t="shared" si="305"/>
        <v>41948.783842592595</v>
      </c>
      <c r="U3252" s="16">
        <f t="shared" si="304"/>
        <v>41918.742175925923</v>
      </c>
      <c r="V3252" s="17">
        <v>41918.742175925923</v>
      </c>
      <c r="W3252" s="18">
        <v>41918.742175925923</v>
      </c>
    </row>
    <row r="3253" spans="1:23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 s="9">
        <f t="shared" si="301"/>
        <v>83.05</v>
      </c>
      <c r="Q3253" t="str">
        <f t="shared" si="302"/>
        <v>theater</v>
      </c>
      <c r="R3253" t="str">
        <f t="shared" si="303"/>
        <v>plays</v>
      </c>
      <c r="S3253" t="s">
        <v>8219</v>
      </c>
      <c r="T3253" s="16">
        <f t="shared" si="305"/>
        <v>42176.731087962966</v>
      </c>
      <c r="U3253" s="16">
        <f t="shared" si="304"/>
        <v>42146.731087962966</v>
      </c>
      <c r="V3253" s="17">
        <v>42146.731087962966</v>
      </c>
      <c r="W3253" s="18">
        <v>42146.731087962966</v>
      </c>
    </row>
    <row r="3254" spans="1:23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 s="9">
        <f t="shared" si="301"/>
        <v>57.52</v>
      </c>
      <c r="Q3254" t="str">
        <f t="shared" si="302"/>
        <v>theater</v>
      </c>
      <c r="R3254" t="str">
        <f t="shared" si="303"/>
        <v>plays</v>
      </c>
      <c r="S3254" t="s">
        <v>8219</v>
      </c>
      <c r="T3254" s="16">
        <f t="shared" si="305"/>
        <v>42620.472685185188</v>
      </c>
      <c r="U3254" s="16">
        <f t="shared" si="304"/>
        <v>42590.472685185188</v>
      </c>
      <c r="V3254" s="17">
        <v>42590.472685185188</v>
      </c>
      <c r="W3254" s="18">
        <v>42590.472685185188</v>
      </c>
    </row>
    <row r="3255" spans="1:23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 s="9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t="s">
        <v>8219</v>
      </c>
      <c r="T3255" s="16">
        <f t="shared" si="305"/>
        <v>42621.15625</v>
      </c>
      <c r="U3255" s="16">
        <f t="shared" si="304"/>
        <v>42602.576712962968</v>
      </c>
      <c r="V3255" s="17">
        <v>42602.576712962968</v>
      </c>
      <c r="W3255" s="18">
        <v>42602.576712962968</v>
      </c>
    </row>
    <row r="3256" spans="1:23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 s="9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t="s">
        <v>8219</v>
      </c>
      <c r="T3256" s="16">
        <f t="shared" si="305"/>
        <v>42089.044085648144</v>
      </c>
      <c r="U3256" s="16">
        <f t="shared" si="304"/>
        <v>42059.085752314815</v>
      </c>
      <c r="V3256" s="17">
        <v>42059.085752314815</v>
      </c>
      <c r="W3256" s="18">
        <v>42059.085752314815</v>
      </c>
    </row>
    <row r="3257" spans="1:23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9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t="s">
        <v>8219</v>
      </c>
      <c r="T3257" s="16">
        <f t="shared" si="305"/>
        <v>41919.768229166664</v>
      </c>
      <c r="U3257" s="16">
        <f t="shared" si="304"/>
        <v>41889.768229166664</v>
      </c>
      <c r="V3257" s="17">
        <v>41889.768229166664</v>
      </c>
      <c r="W3257" s="18">
        <v>41889.768229166664</v>
      </c>
    </row>
    <row r="3258" spans="1:23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 s="9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t="s">
        <v>8219</v>
      </c>
      <c r="T3258" s="16">
        <f t="shared" si="305"/>
        <v>42166.165972222225</v>
      </c>
      <c r="U3258" s="16">
        <f t="shared" si="304"/>
        <v>42144.573807870373</v>
      </c>
      <c r="V3258" s="17">
        <v>42144.573807870373</v>
      </c>
      <c r="W3258" s="18">
        <v>42144.573807870373</v>
      </c>
    </row>
    <row r="3259" spans="1:23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 s="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t="s">
        <v>8219</v>
      </c>
      <c r="T3259" s="16">
        <f t="shared" si="305"/>
        <v>42788.559629629628</v>
      </c>
      <c r="U3259" s="16">
        <f t="shared" si="304"/>
        <v>42758.559629629628</v>
      </c>
      <c r="V3259" s="17">
        <v>42758.559629629628</v>
      </c>
      <c r="W3259" s="18">
        <v>42758.559629629628</v>
      </c>
    </row>
    <row r="3260" spans="1:23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 s="9">
        <f t="shared" si="301"/>
        <v>98.2</v>
      </c>
      <c r="Q3260" t="str">
        <f t="shared" si="302"/>
        <v>theater</v>
      </c>
      <c r="R3260" t="str">
        <f t="shared" si="303"/>
        <v>plays</v>
      </c>
      <c r="S3260" t="s">
        <v>8219</v>
      </c>
      <c r="T3260" s="16">
        <f t="shared" si="305"/>
        <v>42012.887280092589</v>
      </c>
      <c r="U3260" s="16">
        <f t="shared" si="304"/>
        <v>41982.887280092589</v>
      </c>
      <c r="V3260" s="17">
        <v>41982.887280092589</v>
      </c>
      <c r="W3260" s="18">
        <v>41982.887280092589</v>
      </c>
    </row>
    <row r="3261" spans="1:23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 s="9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t="s">
        <v>8219</v>
      </c>
      <c r="T3261" s="16">
        <f t="shared" si="305"/>
        <v>42644.165972222225</v>
      </c>
      <c r="U3261" s="16">
        <f t="shared" si="304"/>
        <v>42614.760937500003</v>
      </c>
      <c r="V3261" s="17">
        <v>42614.760937500003</v>
      </c>
      <c r="W3261" s="18">
        <v>42614.760937500003</v>
      </c>
    </row>
    <row r="3262" spans="1:23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 s="9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t="s">
        <v>8219</v>
      </c>
      <c r="T3262" s="16">
        <f t="shared" si="305"/>
        <v>42338.714328703703</v>
      </c>
      <c r="U3262" s="16">
        <f t="shared" si="304"/>
        <v>42303.672662037032</v>
      </c>
      <c r="V3262" s="17">
        <v>42303.672662037032</v>
      </c>
      <c r="W3262" s="18">
        <v>42303.672662037032</v>
      </c>
    </row>
    <row r="3263" spans="1:23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 s="9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t="s">
        <v>8219</v>
      </c>
      <c r="T3263" s="16">
        <f t="shared" si="305"/>
        <v>42201.725416666668</v>
      </c>
      <c r="U3263" s="16">
        <f t="shared" si="304"/>
        <v>42171.725416666668</v>
      </c>
      <c r="V3263" s="17">
        <v>42171.725416666668</v>
      </c>
      <c r="W3263" s="18">
        <v>42171.725416666668</v>
      </c>
    </row>
    <row r="3264" spans="1:23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 s="9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t="s">
        <v>8219</v>
      </c>
      <c r="T3264" s="16">
        <f t="shared" si="305"/>
        <v>41995.166666666672</v>
      </c>
      <c r="U3264" s="16">
        <f t="shared" si="304"/>
        <v>41964.315532407403</v>
      </c>
      <c r="V3264" s="17">
        <v>41964.315532407403</v>
      </c>
      <c r="W3264" s="18">
        <v>41964.315532407403</v>
      </c>
    </row>
    <row r="3265" spans="1:23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 s="9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t="s">
        <v>8219</v>
      </c>
      <c r="T3265" s="16">
        <f t="shared" si="305"/>
        <v>42307.875</v>
      </c>
      <c r="U3265" s="16">
        <f t="shared" si="304"/>
        <v>42284.516064814816</v>
      </c>
      <c r="V3265" s="17">
        <v>42284.516064814816</v>
      </c>
      <c r="W3265" s="18">
        <v>42284.516064814816</v>
      </c>
    </row>
    <row r="3266" spans="1:23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 s="9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t="s">
        <v>8219</v>
      </c>
      <c r="T3266" s="16">
        <f t="shared" si="305"/>
        <v>42032.916666666672</v>
      </c>
      <c r="U3266" s="16">
        <f t="shared" si="304"/>
        <v>42016.800208333334</v>
      </c>
      <c r="V3266" s="17">
        <v>42016.800208333334</v>
      </c>
      <c r="W3266" s="18">
        <v>42016.800208333334</v>
      </c>
    </row>
    <row r="3267" spans="1:23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</f>
        <v>1.64</v>
      </c>
      <c r="P3267" s="9">
        <f t="shared" ref="P3267:P3330" si="307">IF(ISERROR(E3267/L3267),0,(E3267/L3267))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t="s">
        <v>8219</v>
      </c>
      <c r="T3267" s="16">
        <f t="shared" si="305"/>
        <v>42341.708333333328</v>
      </c>
      <c r="U3267" s="16">
        <f t="shared" ref="U3267:U3330" si="310">(((J3267/60)/60)/24)+DATE(1970,1,1)</f>
        <v>42311.711979166663</v>
      </c>
      <c r="V3267" s="17">
        <v>42311.711979166663</v>
      </c>
      <c r="W3267" s="18">
        <v>42311.711979166663</v>
      </c>
    </row>
    <row r="3268" spans="1:23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9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t="s">
        <v>8219</v>
      </c>
      <c r="T3268" s="16">
        <f t="shared" ref="T3268:T3331" si="311">(((I3268/60)/60)/24)+DATE(1970,1,1)</f>
        <v>42167.875</v>
      </c>
      <c r="U3268" s="16">
        <f t="shared" si="310"/>
        <v>42136.536134259266</v>
      </c>
      <c r="V3268" s="17">
        <v>42136.536134259266</v>
      </c>
      <c r="W3268" s="18">
        <v>42136.536134259266</v>
      </c>
    </row>
    <row r="3269" spans="1:23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t="s">
        <v>8219</v>
      </c>
      <c r="T3269" s="16">
        <f t="shared" si="311"/>
        <v>42202.757638888885</v>
      </c>
      <c r="U3269" s="16">
        <f t="shared" si="310"/>
        <v>42172.757638888885</v>
      </c>
      <c r="V3269" s="17">
        <v>42172.757638888885</v>
      </c>
      <c r="W3269" s="18">
        <v>42172.757638888885</v>
      </c>
    </row>
    <row r="3270" spans="1:23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9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t="s">
        <v>8219</v>
      </c>
      <c r="T3270" s="16">
        <f t="shared" si="311"/>
        <v>42606.90425925926</v>
      </c>
      <c r="U3270" s="16">
        <f t="shared" si="310"/>
        <v>42590.90425925926</v>
      </c>
      <c r="V3270" s="17">
        <v>42590.90425925926</v>
      </c>
      <c r="W3270" s="18">
        <v>42590.90425925926</v>
      </c>
    </row>
    <row r="3271" spans="1:23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9">
        <f t="shared" si="307"/>
        <v>116</v>
      </c>
      <c r="Q3271" t="str">
        <f t="shared" si="308"/>
        <v>theater</v>
      </c>
      <c r="R3271" t="str">
        <f t="shared" si="309"/>
        <v>plays</v>
      </c>
      <c r="S3271" t="s">
        <v>8219</v>
      </c>
      <c r="T3271" s="16">
        <f t="shared" si="311"/>
        <v>42171.458333333328</v>
      </c>
      <c r="U3271" s="16">
        <f t="shared" si="310"/>
        <v>42137.395798611105</v>
      </c>
      <c r="V3271" s="17">
        <v>42137.395798611105</v>
      </c>
      <c r="W3271" s="18">
        <v>42137.395798611105</v>
      </c>
    </row>
    <row r="3272" spans="1:23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9">
        <f t="shared" si="307"/>
        <v>61</v>
      </c>
      <c r="Q3272" t="str">
        <f t="shared" si="308"/>
        <v>theater</v>
      </c>
      <c r="R3272" t="str">
        <f t="shared" si="309"/>
        <v>plays</v>
      </c>
      <c r="S3272" t="s">
        <v>8219</v>
      </c>
      <c r="T3272" s="16">
        <f t="shared" si="311"/>
        <v>42197.533159722225</v>
      </c>
      <c r="U3272" s="16">
        <f t="shared" si="310"/>
        <v>42167.533159722225</v>
      </c>
      <c r="V3272" s="17">
        <v>42167.533159722225</v>
      </c>
      <c r="W3272" s="18">
        <v>42167.533159722225</v>
      </c>
    </row>
    <row r="3273" spans="1:23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9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t="s">
        <v>8219</v>
      </c>
      <c r="T3273" s="16">
        <f t="shared" si="311"/>
        <v>41945.478877314818</v>
      </c>
      <c r="U3273" s="16">
        <f t="shared" si="310"/>
        <v>41915.437210648146</v>
      </c>
      <c r="V3273" s="17">
        <v>41915.437210648146</v>
      </c>
      <c r="W3273" s="18">
        <v>41915.437210648146</v>
      </c>
    </row>
    <row r="3274" spans="1:23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9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t="s">
        <v>8219</v>
      </c>
      <c r="T3274" s="16">
        <f t="shared" si="311"/>
        <v>42314.541770833333</v>
      </c>
      <c r="U3274" s="16">
        <f t="shared" si="310"/>
        <v>42284.500104166669</v>
      </c>
      <c r="V3274" s="17">
        <v>42284.500104166669</v>
      </c>
      <c r="W3274" s="18">
        <v>42284.500104166669</v>
      </c>
    </row>
    <row r="3275" spans="1:23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9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t="s">
        <v>8219</v>
      </c>
      <c r="T3275" s="16">
        <f t="shared" si="311"/>
        <v>42627.791666666672</v>
      </c>
      <c r="U3275" s="16">
        <f t="shared" si="310"/>
        <v>42611.801412037035</v>
      </c>
      <c r="V3275" s="17">
        <v>42611.801412037035</v>
      </c>
      <c r="W3275" s="18">
        <v>42611.801412037035</v>
      </c>
    </row>
    <row r="3276" spans="1:23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9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t="s">
        <v>8219</v>
      </c>
      <c r="T3276" s="16">
        <f t="shared" si="311"/>
        <v>42444.875</v>
      </c>
      <c r="U3276" s="16">
        <f t="shared" si="310"/>
        <v>42400.704537037032</v>
      </c>
      <c r="V3276" s="17">
        <v>42400.704537037032</v>
      </c>
      <c r="W3276" s="18">
        <v>42400.704537037032</v>
      </c>
    </row>
    <row r="3277" spans="1:23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9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t="s">
        <v>8219</v>
      </c>
      <c r="T3277" s="16">
        <f t="shared" si="311"/>
        <v>42044.1875</v>
      </c>
      <c r="U3277" s="16">
        <f t="shared" si="310"/>
        <v>42017.88045138889</v>
      </c>
      <c r="V3277" s="17">
        <v>42017.88045138889</v>
      </c>
      <c r="W3277" s="18">
        <v>42017.88045138889</v>
      </c>
    </row>
    <row r="3278" spans="1:23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9">
        <f t="shared" si="307"/>
        <v>52.58</v>
      </c>
      <c r="Q3278" t="str">
        <f t="shared" si="308"/>
        <v>theater</v>
      </c>
      <c r="R3278" t="str">
        <f t="shared" si="309"/>
        <v>plays</v>
      </c>
      <c r="S3278" t="s">
        <v>8219</v>
      </c>
      <c r="T3278" s="16">
        <f t="shared" si="311"/>
        <v>42461.165972222225</v>
      </c>
      <c r="U3278" s="16">
        <f t="shared" si="310"/>
        <v>42426.949988425928</v>
      </c>
      <c r="V3278" s="17">
        <v>42426.949988425928</v>
      </c>
      <c r="W3278" s="18">
        <v>42426.949988425928</v>
      </c>
    </row>
    <row r="3279" spans="1:23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9">
        <f t="shared" si="307"/>
        <v>54.3</v>
      </c>
      <c r="Q3279" t="str">
        <f t="shared" si="308"/>
        <v>theater</v>
      </c>
      <c r="R3279" t="str">
        <f t="shared" si="309"/>
        <v>plays</v>
      </c>
      <c r="S3279" t="s">
        <v>8219</v>
      </c>
      <c r="T3279" s="16">
        <f t="shared" si="311"/>
        <v>41961.724606481483</v>
      </c>
      <c r="U3279" s="16">
        <f t="shared" si="310"/>
        <v>41931.682939814818</v>
      </c>
      <c r="V3279" s="17">
        <v>41931.682939814818</v>
      </c>
      <c r="W3279" s="18">
        <v>41931.682939814818</v>
      </c>
    </row>
    <row r="3280" spans="1:23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9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t="s">
        <v>8219</v>
      </c>
      <c r="T3280" s="16">
        <f t="shared" si="311"/>
        <v>42154.848414351851</v>
      </c>
      <c r="U3280" s="16">
        <f t="shared" si="310"/>
        <v>42124.848414351851</v>
      </c>
      <c r="V3280" s="17">
        <v>42124.848414351851</v>
      </c>
      <c r="W3280" s="18">
        <v>42124.848414351851</v>
      </c>
    </row>
    <row r="3281" spans="1:23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9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t="s">
        <v>8219</v>
      </c>
      <c r="T3281" s="16">
        <f t="shared" si="311"/>
        <v>42461.06086805556</v>
      </c>
      <c r="U3281" s="16">
        <f t="shared" si="310"/>
        <v>42431.102534722217</v>
      </c>
      <c r="V3281" s="17">
        <v>42431.102534722217</v>
      </c>
      <c r="W3281" s="18">
        <v>42431.102534722217</v>
      </c>
    </row>
    <row r="3282" spans="1:23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9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t="s">
        <v>8219</v>
      </c>
      <c r="T3282" s="16">
        <f t="shared" si="311"/>
        <v>42156.208333333328</v>
      </c>
      <c r="U3282" s="16">
        <f t="shared" si="310"/>
        <v>42121.756921296299</v>
      </c>
      <c r="V3282" s="17">
        <v>42121.756921296299</v>
      </c>
      <c r="W3282" s="18">
        <v>42121.756921296299</v>
      </c>
    </row>
    <row r="3283" spans="1:23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 s="9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t="s">
        <v>8219</v>
      </c>
      <c r="T3283" s="16">
        <f t="shared" si="311"/>
        <v>42249.019733796296</v>
      </c>
      <c r="U3283" s="16">
        <f t="shared" si="310"/>
        <v>42219.019733796296</v>
      </c>
      <c r="V3283" s="17">
        <v>42219.019733796296</v>
      </c>
      <c r="W3283" s="18">
        <v>42219.019733796296</v>
      </c>
    </row>
    <row r="3284" spans="1:23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 s="9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t="s">
        <v>8219</v>
      </c>
      <c r="T3284" s="16">
        <f t="shared" si="311"/>
        <v>42489.19430555556</v>
      </c>
      <c r="U3284" s="16">
        <f t="shared" si="310"/>
        <v>42445.19430555556</v>
      </c>
      <c r="V3284" s="17">
        <v>42445.19430555556</v>
      </c>
      <c r="W3284" s="18">
        <v>42445.19430555556</v>
      </c>
    </row>
    <row r="3285" spans="1:23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 s="9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t="s">
        <v>8219</v>
      </c>
      <c r="T3285" s="16">
        <f t="shared" si="311"/>
        <v>42410.875</v>
      </c>
      <c r="U3285" s="16">
        <f t="shared" si="310"/>
        <v>42379.74418981481</v>
      </c>
      <c r="V3285" s="17">
        <v>42379.74418981481</v>
      </c>
      <c r="W3285" s="18">
        <v>42379.74418981481</v>
      </c>
    </row>
    <row r="3286" spans="1:23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 s="9">
        <f t="shared" si="307"/>
        <v>203.2</v>
      </c>
      <c r="Q3286" t="str">
        <f t="shared" si="308"/>
        <v>theater</v>
      </c>
      <c r="R3286" t="str">
        <f t="shared" si="309"/>
        <v>plays</v>
      </c>
      <c r="S3286" t="s">
        <v>8219</v>
      </c>
      <c r="T3286" s="16">
        <f t="shared" si="311"/>
        <v>42398.249305555553</v>
      </c>
      <c r="U3286" s="16">
        <f t="shared" si="310"/>
        <v>42380.884872685187</v>
      </c>
      <c r="V3286" s="17">
        <v>42380.884872685187</v>
      </c>
      <c r="W3286" s="18">
        <v>42380.884872685187</v>
      </c>
    </row>
    <row r="3287" spans="1:23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 s="9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t="s">
        <v>8219</v>
      </c>
      <c r="T3287" s="16">
        <f t="shared" si="311"/>
        <v>42794.208333333328</v>
      </c>
      <c r="U3287" s="16">
        <f t="shared" si="310"/>
        <v>42762.942430555559</v>
      </c>
      <c r="V3287" s="17">
        <v>42762.942430555559</v>
      </c>
      <c r="W3287" s="18">
        <v>42762.942430555559</v>
      </c>
    </row>
    <row r="3288" spans="1:23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 s="9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t="s">
        <v>8219</v>
      </c>
      <c r="T3288" s="16">
        <f t="shared" si="311"/>
        <v>42597.840069444443</v>
      </c>
      <c r="U3288" s="16">
        <f t="shared" si="310"/>
        <v>42567.840069444443</v>
      </c>
      <c r="V3288" s="17">
        <v>42567.840069444443</v>
      </c>
      <c r="W3288" s="18">
        <v>42567.840069444443</v>
      </c>
    </row>
    <row r="3289" spans="1:23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t="s">
        <v>8219</v>
      </c>
      <c r="T3289" s="16">
        <f t="shared" si="311"/>
        <v>42336.750324074077</v>
      </c>
      <c r="U3289" s="16">
        <f t="shared" si="310"/>
        <v>42311.750324074077</v>
      </c>
      <c r="V3289" s="17">
        <v>42311.750324074077</v>
      </c>
      <c r="W3289" s="18">
        <v>42311.750324074077</v>
      </c>
    </row>
    <row r="3290" spans="1:23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 s="9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t="s">
        <v>8219</v>
      </c>
      <c r="T3290" s="16">
        <f t="shared" si="311"/>
        <v>42541.958333333328</v>
      </c>
      <c r="U3290" s="16">
        <f t="shared" si="310"/>
        <v>42505.774479166663</v>
      </c>
      <c r="V3290" s="17">
        <v>42505.774479166663</v>
      </c>
      <c r="W3290" s="18">
        <v>42505.774479166663</v>
      </c>
    </row>
    <row r="3291" spans="1:23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 s="9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t="s">
        <v>8219</v>
      </c>
      <c r="T3291" s="16">
        <f t="shared" si="311"/>
        <v>42786.368078703701</v>
      </c>
      <c r="U3291" s="16">
        <f t="shared" si="310"/>
        <v>42758.368078703701</v>
      </c>
      <c r="V3291" s="17">
        <v>42758.368078703701</v>
      </c>
      <c r="W3291" s="18">
        <v>42758.368078703701</v>
      </c>
    </row>
    <row r="3292" spans="1:23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 s="9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t="s">
        <v>8219</v>
      </c>
      <c r="T3292" s="16">
        <f t="shared" si="311"/>
        <v>42805.51494212963</v>
      </c>
      <c r="U3292" s="16">
        <f t="shared" si="310"/>
        <v>42775.51494212963</v>
      </c>
      <c r="V3292" s="17">
        <v>42775.51494212963</v>
      </c>
      <c r="W3292" s="18">
        <v>42775.51494212963</v>
      </c>
    </row>
    <row r="3293" spans="1:23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 s="9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t="s">
        <v>8219</v>
      </c>
      <c r="T3293" s="16">
        <f t="shared" si="311"/>
        <v>42264.165972222225</v>
      </c>
      <c r="U3293" s="16">
        <f t="shared" si="310"/>
        <v>42232.702546296292</v>
      </c>
      <c r="V3293" s="17">
        <v>42232.702546296292</v>
      </c>
      <c r="W3293" s="18">
        <v>42232.702546296292</v>
      </c>
    </row>
    <row r="3294" spans="1:23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 s="9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t="s">
        <v>8219</v>
      </c>
      <c r="T3294" s="16">
        <f t="shared" si="311"/>
        <v>42342.811898148153</v>
      </c>
      <c r="U3294" s="16">
        <f t="shared" si="310"/>
        <v>42282.770231481481</v>
      </c>
      <c r="V3294" s="17">
        <v>42282.770231481481</v>
      </c>
      <c r="W3294" s="18">
        <v>42282.770231481481</v>
      </c>
    </row>
    <row r="3295" spans="1:23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 s="9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t="s">
        <v>8219</v>
      </c>
      <c r="T3295" s="16">
        <f t="shared" si="311"/>
        <v>42798.425370370373</v>
      </c>
      <c r="U3295" s="16">
        <f t="shared" si="310"/>
        <v>42768.425370370373</v>
      </c>
      <c r="V3295" s="17">
        <v>42768.425370370373</v>
      </c>
      <c r="W3295" s="18">
        <v>42768.425370370373</v>
      </c>
    </row>
    <row r="3296" spans="1:23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 s="9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t="s">
        <v>8219</v>
      </c>
      <c r="T3296" s="16">
        <f t="shared" si="311"/>
        <v>42171.541134259256</v>
      </c>
      <c r="U3296" s="16">
        <f t="shared" si="310"/>
        <v>42141.541134259256</v>
      </c>
      <c r="V3296" s="17">
        <v>42141.541134259256</v>
      </c>
      <c r="W3296" s="18">
        <v>42141.541134259256</v>
      </c>
    </row>
    <row r="3297" spans="1:23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 s="9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t="s">
        <v>8219</v>
      </c>
      <c r="T3297" s="16">
        <f t="shared" si="311"/>
        <v>42639.442465277782</v>
      </c>
      <c r="U3297" s="16">
        <f t="shared" si="310"/>
        <v>42609.442465277782</v>
      </c>
      <c r="V3297" s="17">
        <v>42609.442465277782</v>
      </c>
      <c r="W3297" s="18">
        <v>42609.442465277782</v>
      </c>
    </row>
    <row r="3298" spans="1:23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 s="9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t="s">
        <v>8219</v>
      </c>
      <c r="T3298" s="16">
        <f t="shared" si="311"/>
        <v>42330.916666666672</v>
      </c>
      <c r="U3298" s="16">
        <f t="shared" si="310"/>
        <v>42309.756620370375</v>
      </c>
      <c r="V3298" s="17">
        <v>42309.756620370375</v>
      </c>
      <c r="W3298" s="18">
        <v>42309.756620370375</v>
      </c>
    </row>
    <row r="3299" spans="1:23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 s="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t="s">
        <v>8219</v>
      </c>
      <c r="T3299" s="16">
        <f t="shared" si="311"/>
        <v>42212.957638888889</v>
      </c>
      <c r="U3299" s="16">
        <f t="shared" si="310"/>
        <v>42193.771481481483</v>
      </c>
      <c r="V3299" s="17">
        <v>42193.771481481483</v>
      </c>
      <c r="W3299" s="18">
        <v>42193.771481481483</v>
      </c>
    </row>
    <row r="3300" spans="1:23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 s="9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t="s">
        <v>8219</v>
      </c>
      <c r="T3300" s="16">
        <f t="shared" si="311"/>
        <v>42260</v>
      </c>
      <c r="U3300" s="16">
        <f t="shared" si="310"/>
        <v>42239.957962962959</v>
      </c>
      <c r="V3300" s="17">
        <v>42239.957962962959</v>
      </c>
      <c r="W3300" s="18">
        <v>42239.957962962959</v>
      </c>
    </row>
    <row r="3301" spans="1:23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 s="9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t="s">
        <v>8219</v>
      </c>
      <c r="T3301" s="16">
        <f t="shared" si="311"/>
        <v>42291.917395833334</v>
      </c>
      <c r="U3301" s="16">
        <f t="shared" si="310"/>
        <v>42261.917395833334</v>
      </c>
      <c r="V3301" s="17">
        <v>42261.917395833334</v>
      </c>
      <c r="W3301" s="18">
        <v>42261.917395833334</v>
      </c>
    </row>
    <row r="3302" spans="1:23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 s="9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t="s">
        <v>8219</v>
      </c>
      <c r="T3302" s="16">
        <f t="shared" si="311"/>
        <v>42123.743773148148</v>
      </c>
      <c r="U3302" s="16">
        <f t="shared" si="310"/>
        <v>42102.743773148148</v>
      </c>
      <c r="V3302" s="17">
        <v>42102.743773148148</v>
      </c>
      <c r="W3302" s="18">
        <v>42102.743773148148</v>
      </c>
    </row>
    <row r="3303" spans="1:23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 s="9">
        <f t="shared" si="307"/>
        <v>57.2</v>
      </c>
      <c r="Q3303" t="str">
        <f t="shared" si="308"/>
        <v>theater</v>
      </c>
      <c r="R3303" t="str">
        <f t="shared" si="309"/>
        <v>plays</v>
      </c>
      <c r="S3303" t="s">
        <v>8219</v>
      </c>
      <c r="T3303" s="16">
        <f t="shared" si="311"/>
        <v>42583.290972222225</v>
      </c>
      <c r="U3303" s="16">
        <f t="shared" si="310"/>
        <v>42538.73583333334</v>
      </c>
      <c r="V3303" s="17">
        <v>42538.73583333334</v>
      </c>
      <c r="W3303" s="18">
        <v>42538.73583333334</v>
      </c>
    </row>
    <row r="3304" spans="1:23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 s="9">
        <f t="shared" si="307"/>
        <v>173.7</v>
      </c>
      <c r="Q3304" t="str">
        <f t="shared" si="308"/>
        <v>theater</v>
      </c>
      <c r="R3304" t="str">
        <f t="shared" si="309"/>
        <v>plays</v>
      </c>
      <c r="S3304" t="s">
        <v>8219</v>
      </c>
      <c r="T3304" s="16">
        <f t="shared" si="311"/>
        <v>42711.35157407407</v>
      </c>
      <c r="U3304" s="16">
        <f t="shared" si="310"/>
        <v>42681.35157407407</v>
      </c>
      <c r="V3304" s="17">
        <v>42681.35157407407</v>
      </c>
      <c r="W3304" s="18">
        <v>42681.35157407407</v>
      </c>
    </row>
    <row r="3305" spans="1:23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 s="9">
        <f t="shared" si="307"/>
        <v>59.6</v>
      </c>
      <c r="Q3305" t="str">
        <f t="shared" si="308"/>
        <v>theater</v>
      </c>
      <c r="R3305" t="str">
        <f t="shared" si="309"/>
        <v>plays</v>
      </c>
      <c r="S3305" t="s">
        <v>8219</v>
      </c>
      <c r="T3305" s="16">
        <f t="shared" si="311"/>
        <v>42091.609768518523</v>
      </c>
      <c r="U3305" s="16">
        <f t="shared" si="310"/>
        <v>42056.65143518518</v>
      </c>
      <c r="V3305" s="17">
        <v>42056.65143518518</v>
      </c>
      <c r="W3305" s="18">
        <v>42056.65143518518</v>
      </c>
    </row>
    <row r="3306" spans="1:23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 s="9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t="s">
        <v>8219</v>
      </c>
      <c r="T3306" s="16">
        <f t="shared" si="311"/>
        <v>42726.624444444446</v>
      </c>
      <c r="U3306" s="16">
        <f t="shared" si="310"/>
        <v>42696.624444444446</v>
      </c>
      <c r="V3306" s="17">
        <v>42696.624444444446</v>
      </c>
      <c r="W3306" s="18">
        <v>42696.624444444446</v>
      </c>
    </row>
    <row r="3307" spans="1:23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 s="9">
        <f t="shared" si="307"/>
        <v>204.05</v>
      </c>
      <c r="Q3307" t="str">
        <f t="shared" si="308"/>
        <v>theater</v>
      </c>
      <c r="R3307" t="str">
        <f t="shared" si="309"/>
        <v>plays</v>
      </c>
      <c r="S3307" t="s">
        <v>8219</v>
      </c>
      <c r="T3307" s="16">
        <f t="shared" si="311"/>
        <v>42216.855879629627</v>
      </c>
      <c r="U3307" s="16">
        <f t="shared" si="310"/>
        <v>42186.855879629627</v>
      </c>
      <c r="V3307" s="17">
        <v>42186.855879629627</v>
      </c>
      <c r="W3307" s="18">
        <v>42186.855879629627</v>
      </c>
    </row>
    <row r="3308" spans="1:23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 s="9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t="s">
        <v>8219</v>
      </c>
      <c r="T3308" s="16">
        <f t="shared" si="311"/>
        <v>42531.125</v>
      </c>
      <c r="U3308" s="16">
        <f t="shared" si="310"/>
        <v>42493.219236111108</v>
      </c>
      <c r="V3308" s="17">
        <v>42493.219236111108</v>
      </c>
      <c r="W3308" s="18">
        <v>42493.219236111108</v>
      </c>
    </row>
    <row r="3309" spans="1:23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 s="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t="s">
        <v>8219</v>
      </c>
      <c r="T3309" s="16">
        <f t="shared" si="311"/>
        <v>42505.057164351849</v>
      </c>
      <c r="U3309" s="16">
        <f t="shared" si="310"/>
        <v>42475.057164351849</v>
      </c>
      <c r="V3309" s="17">
        <v>42475.057164351849</v>
      </c>
      <c r="W3309" s="18">
        <v>42475.057164351849</v>
      </c>
    </row>
    <row r="3310" spans="1:23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 s="9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t="s">
        <v>8219</v>
      </c>
      <c r="T3310" s="16">
        <f t="shared" si="311"/>
        <v>42473.876909722225</v>
      </c>
      <c r="U3310" s="16">
        <f t="shared" si="310"/>
        <v>42452.876909722225</v>
      </c>
      <c r="V3310" s="17">
        <v>42452.876909722225</v>
      </c>
      <c r="W3310" s="18">
        <v>42452.876909722225</v>
      </c>
    </row>
    <row r="3311" spans="1:23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 s="9">
        <f t="shared" si="307"/>
        <v>18</v>
      </c>
      <c r="Q3311" t="str">
        <f t="shared" si="308"/>
        <v>theater</v>
      </c>
      <c r="R3311" t="str">
        <f t="shared" si="309"/>
        <v>plays</v>
      </c>
      <c r="S3311" t="s">
        <v>8219</v>
      </c>
      <c r="T3311" s="16">
        <f t="shared" si="311"/>
        <v>42659.650208333333</v>
      </c>
      <c r="U3311" s="16">
        <f t="shared" si="310"/>
        <v>42628.650208333333</v>
      </c>
      <c r="V3311" s="17">
        <v>42628.650208333333</v>
      </c>
      <c r="W3311" s="18">
        <v>42628.650208333333</v>
      </c>
    </row>
    <row r="3312" spans="1:23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 s="9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t="s">
        <v>8219</v>
      </c>
      <c r="T3312" s="16">
        <f t="shared" si="311"/>
        <v>42283.928530092591</v>
      </c>
      <c r="U3312" s="16">
        <f t="shared" si="310"/>
        <v>42253.928530092591</v>
      </c>
      <c r="V3312" s="17">
        <v>42253.928530092591</v>
      </c>
      <c r="W3312" s="18">
        <v>42253.928530092591</v>
      </c>
    </row>
    <row r="3313" spans="1:23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 s="9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t="s">
        <v>8219</v>
      </c>
      <c r="T3313" s="16">
        <f t="shared" si="311"/>
        <v>42294.29178240741</v>
      </c>
      <c r="U3313" s="16">
        <f t="shared" si="310"/>
        <v>42264.29178240741</v>
      </c>
      <c r="V3313" s="17">
        <v>42264.29178240741</v>
      </c>
      <c r="W3313" s="18">
        <v>42264.29178240741</v>
      </c>
    </row>
    <row r="3314" spans="1:23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 s="9">
        <f t="shared" si="307"/>
        <v>61</v>
      </c>
      <c r="Q3314" t="str">
        <f t="shared" si="308"/>
        <v>theater</v>
      </c>
      <c r="R3314" t="str">
        <f t="shared" si="309"/>
        <v>plays</v>
      </c>
      <c r="S3314" t="s">
        <v>8219</v>
      </c>
      <c r="T3314" s="16">
        <f t="shared" si="311"/>
        <v>42685.916666666672</v>
      </c>
      <c r="U3314" s="16">
        <f t="shared" si="310"/>
        <v>42664.809560185182</v>
      </c>
      <c r="V3314" s="17">
        <v>42664.809560185182</v>
      </c>
      <c r="W3314" s="18">
        <v>42664.809560185182</v>
      </c>
    </row>
    <row r="3315" spans="1:23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 s="9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t="s">
        <v>8219</v>
      </c>
      <c r="T3315" s="16">
        <f t="shared" si="311"/>
        <v>42396.041666666672</v>
      </c>
      <c r="U3315" s="16">
        <f t="shared" si="310"/>
        <v>42382.244409722218</v>
      </c>
      <c r="V3315" s="17">
        <v>42382.244409722218</v>
      </c>
      <c r="W3315" s="18">
        <v>42382.244409722218</v>
      </c>
    </row>
    <row r="3316" spans="1:23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 s="9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t="s">
        <v>8219</v>
      </c>
      <c r="T3316" s="16">
        <f t="shared" si="311"/>
        <v>42132.836805555555</v>
      </c>
      <c r="U3316" s="16">
        <f t="shared" si="310"/>
        <v>42105.267488425925</v>
      </c>
      <c r="V3316" s="17">
        <v>42105.267488425925</v>
      </c>
      <c r="W3316" s="18">
        <v>42105.267488425925</v>
      </c>
    </row>
    <row r="3317" spans="1:23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9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t="s">
        <v>8219</v>
      </c>
      <c r="T3317" s="16">
        <f t="shared" si="311"/>
        <v>42496.303715277783</v>
      </c>
      <c r="U3317" s="16">
        <f t="shared" si="310"/>
        <v>42466.303715277783</v>
      </c>
      <c r="V3317" s="17">
        <v>42466.303715277783</v>
      </c>
      <c r="W3317" s="18">
        <v>42466.303715277783</v>
      </c>
    </row>
    <row r="3318" spans="1:23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 s="9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t="s">
        <v>8219</v>
      </c>
      <c r="T3318" s="16">
        <f t="shared" si="311"/>
        <v>41859.57916666667</v>
      </c>
      <c r="U3318" s="16">
        <f t="shared" si="310"/>
        <v>41826.871238425927</v>
      </c>
      <c r="V3318" s="17">
        <v>41826.871238425927</v>
      </c>
      <c r="W3318" s="18">
        <v>41826.871238425927</v>
      </c>
    </row>
    <row r="3319" spans="1:23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 s="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t="s">
        <v>8219</v>
      </c>
      <c r="T3319" s="16">
        <f t="shared" si="311"/>
        <v>42529.039629629624</v>
      </c>
      <c r="U3319" s="16">
        <f t="shared" si="310"/>
        <v>42499.039629629624</v>
      </c>
      <c r="V3319" s="17">
        <v>42499.039629629624</v>
      </c>
      <c r="W3319" s="18">
        <v>42499.039629629624</v>
      </c>
    </row>
    <row r="3320" spans="1:23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 s="9">
        <f t="shared" si="307"/>
        <v>78.5</v>
      </c>
      <c r="Q3320" t="str">
        <f t="shared" si="308"/>
        <v>theater</v>
      </c>
      <c r="R3320" t="str">
        <f t="shared" si="309"/>
        <v>plays</v>
      </c>
      <c r="S3320" t="s">
        <v>8219</v>
      </c>
      <c r="T3320" s="16">
        <f t="shared" si="311"/>
        <v>42471.104166666672</v>
      </c>
      <c r="U3320" s="16">
        <f t="shared" si="310"/>
        <v>42431.302002314813</v>
      </c>
      <c r="V3320" s="17">
        <v>42431.302002314813</v>
      </c>
      <c r="W3320" s="18">
        <v>42431.302002314813</v>
      </c>
    </row>
    <row r="3321" spans="1:23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9">
        <f t="shared" si="307"/>
        <v>33.75</v>
      </c>
      <c r="Q3321" t="str">
        <f t="shared" si="308"/>
        <v>theater</v>
      </c>
      <c r="R3321" t="str">
        <f t="shared" si="309"/>
        <v>plays</v>
      </c>
      <c r="S3321" t="s">
        <v>8219</v>
      </c>
      <c r="T3321" s="16">
        <f t="shared" si="311"/>
        <v>42035.585486111115</v>
      </c>
      <c r="U3321" s="16">
        <f t="shared" si="310"/>
        <v>41990.585486111115</v>
      </c>
      <c r="V3321" s="17">
        <v>41990.585486111115</v>
      </c>
      <c r="W3321" s="18">
        <v>41990.585486111115</v>
      </c>
    </row>
    <row r="3322" spans="1:23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9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t="s">
        <v>8219</v>
      </c>
      <c r="T3322" s="16">
        <f t="shared" si="311"/>
        <v>42543.045798611114</v>
      </c>
      <c r="U3322" s="16">
        <f t="shared" si="310"/>
        <v>42513.045798611114</v>
      </c>
      <c r="V3322" s="17">
        <v>42513.045798611114</v>
      </c>
      <c r="W3322" s="18">
        <v>42513.045798611114</v>
      </c>
    </row>
    <row r="3323" spans="1:23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 s="9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t="s">
        <v>8219</v>
      </c>
      <c r="T3323" s="16">
        <f t="shared" si="311"/>
        <v>41928.165972222225</v>
      </c>
      <c r="U3323" s="16">
        <f t="shared" si="310"/>
        <v>41914.100289351853</v>
      </c>
      <c r="V3323" s="17">
        <v>41914.100289351853</v>
      </c>
      <c r="W3323" s="18">
        <v>41914.100289351853</v>
      </c>
    </row>
    <row r="3324" spans="1:23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 s="9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t="s">
        <v>8219</v>
      </c>
      <c r="T3324" s="16">
        <f t="shared" si="311"/>
        <v>42543.163194444445</v>
      </c>
      <c r="U3324" s="16">
        <f t="shared" si="310"/>
        <v>42521.010370370372</v>
      </c>
      <c r="V3324" s="17">
        <v>42521.010370370372</v>
      </c>
      <c r="W3324" s="18">
        <v>42521.010370370372</v>
      </c>
    </row>
    <row r="3325" spans="1:23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 s="9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t="s">
        <v>8219</v>
      </c>
      <c r="T3325" s="16">
        <f t="shared" si="311"/>
        <v>42638.36583333333</v>
      </c>
      <c r="U3325" s="16">
        <f t="shared" si="310"/>
        <v>42608.36583333333</v>
      </c>
      <c r="V3325" s="17">
        <v>42608.36583333333</v>
      </c>
      <c r="W3325" s="18">
        <v>42608.36583333333</v>
      </c>
    </row>
    <row r="3326" spans="1:23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 s="9">
        <f t="shared" si="307"/>
        <v>152.5</v>
      </c>
      <c r="Q3326" t="str">
        <f t="shared" si="308"/>
        <v>theater</v>
      </c>
      <c r="R3326" t="str">
        <f t="shared" si="309"/>
        <v>plays</v>
      </c>
      <c r="S3326" t="s">
        <v>8219</v>
      </c>
      <c r="T3326" s="16">
        <f t="shared" si="311"/>
        <v>42526.58321759259</v>
      </c>
      <c r="U3326" s="16">
        <f t="shared" si="310"/>
        <v>42512.58321759259</v>
      </c>
      <c r="V3326" s="17">
        <v>42512.58321759259</v>
      </c>
      <c r="W3326" s="18">
        <v>42512.58321759259</v>
      </c>
    </row>
    <row r="3327" spans="1:23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 s="9">
        <f t="shared" si="307"/>
        <v>30</v>
      </c>
      <c r="Q3327" t="str">
        <f t="shared" si="308"/>
        <v>theater</v>
      </c>
      <c r="R3327" t="str">
        <f t="shared" si="309"/>
        <v>plays</v>
      </c>
      <c r="S3327" t="s">
        <v>8219</v>
      </c>
      <c r="T3327" s="16">
        <f t="shared" si="311"/>
        <v>42099.743946759263</v>
      </c>
      <c r="U3327" s="16">
        <f t="shared" si="310"/>
        <v>42064.785613425927</v>
      </c>
      <c r="V3327" s="17">
        <v>42064.785613425927</v>
      </c>
      <c r="W3327" s="18">
        <v>42064.785613425927</v>
      </c>
    </row>
    <row r="3328" spans="1:23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 s="9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t="s">
        <v>8219</v>
      </c>
      <c r="T3328" s="16">
        <f t="shared" si="311"/>
        <v>42071.67251157407</v>
      </c>
      <c r="U3328" s="16">
        <f t="shared" si="310"/>
        <v>42041.714178240742</v>
      </c>
      <c r="V3328" s="17">
        <v>42041.714178240742</v>
      </c>
      <c r="W3328" s="18">
        <v>42041.714178240742</v>
      </c>
    </row>
    <row r="3329" spans="1:23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 s="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t="s">
        <v>8219</v>
      </c>
      <c r="T3329" s="16">
        <f t="shared" si="311"/>
        <v>42498.374606481477</v>
      </c>
      <c r="U3329" s="16">
        <f t="shared" si="310"/>
        <v>42468.374606481477</v>
      </c>
      <c r="V3329" s="17">
        <v>42468.374606481477</v>
      </c>
      <c r="W3329" s="18">
        <v>42468.374606481477</v>
      </c>
    </row>
    <row r="3330" spans="1:23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 s="9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t="s">
        <v>8219</v>
      </c>
      <c r="T3330" s="16">
        <f t="shared" si="311"/>
        <v>41825.041666666664</v>
      </c>
      <c r="U3330" s="16">
        <f t="shared" si="310"/>
        <v>41822.57503472222</v>
      </c>
      <c r="V3330" s="17">
        <v>41822.57503472222</v>
      </c>
      <c r="W3330" s="18">
        <v>41822.57503472222</v>
      </c>
    </row>
    <row r="3331" spans="1:23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</f>
        <v>1.1679999999999999</v>
      </c>
      <c r="P3331" s="9">
        <f t="shared" ref="P3331:P3394" si="313">IF(ISERROR(E3331/L3331),0,(E3331/L3331))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t="s">
        <v>8219</v>
      </c>
      <c r="T3331" s="16">
        <f t="shared" si="311"/>
        <v>41847.958333333336</v>
      </c>
      <c r="U3331" s="16">
        <f t="shared" ref="U3331:U3394" si="316">(((J3331/60)/60)/24)+DATE(1970,1,1)</f>
        <v>41837.323009259257</v>
      </c>
      <c r="V3331" s="17">
        <v>41837.323009259257</v>
      </c>
      <c r="W3331" s="18">
        <v>41837.323009259257</v>
      </c>
    </row>
    <row r="3332" spans="1:23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9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t="s">
        <v>8219</v>
      </c>
      <c r="T3332" s="16">
        <f t="shared" ref="T3332:T3395" si="317">(((I3332/60)/60)/24)+DATE(1970,1,1)</f>
        <v>42095.845694444448</v>
      </c>
      <c r="U3332" s="16">
        <f t="shared" si="316"/>
        <v>42065.887361111112</v>
      </c>
      <c r="V3332" s="17">
        <v>42065.887361111112</v>
      </c>
      <c r="W3332" s="18">
        <v>42065.887361111112</v>
      </c>
    </row>
    <row r="3333" spans="1:23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9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t="s">
        <v>8219</v>
      </c>
      <c r="T3333" s="16">
        <f t="shared" si="317"/>
        <v>42283.697754629626</v>
      </c>
      <c r="U3333" s="16">
        <f t="shared" si="316"/>
        <v>42248.697754629626</v>
      </c>
      <c r="V3333" s="17">
        <v>42248.697754629626</v>
      </c>
      <c r="W3333" s="18">
        <v>42248.697754629626</v>
      </c>
    </row>
    <row r="3334" spans="1:23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9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t="s">
        <v>8219</v>
      </c>
      <c r="T3334" s="16">
        <f t="shared" si="317"/>
        <v>41839.860300925924</v>
      </c>
      <c r="U3334" s="16">
        <f t="shared" si="316"/>
        <v>41809.860300925924</v>
      </c>
      <c r="V3334" s="17">
        <v>41809.860300925924</v>
      </c>
      <c r="W3334" s="18">
        <v>41809.860300925924</v>
      </c>
    </row>
    <row r="3335" spans="1:23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9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t="s">
        <v>8219</v>
      </c>
      <c r="T3335" s="16">
        <f t="shared" si="317"/>
        <v>42170.676851851851</v>
      </c>
      <c r="U3335" s="16">
        <f t="shared" si="316"/>
        <v>42148.676851851851</v>
      </c>
      <c r="V3335" s="17">
        <v>42148.676851851851</v>
      </c>
      <c r="W3335" s="18">
        <v>42148.676851851851</v>
      </c>
    </row>
    <row r="3336" spans="1:23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9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t="s">
        <v>8219</v>
      </c>
      <c r="T3336" s="16">
        <f t="shared" si="317"/>
        <v>42215.521087962959</v>
      </c>
      <c r="U3336" s="16">
        <f t="shared" si="316"/>
        <v>42185.521087962959</v>
      </c>
      <c r="V3336" s="17">
        <v>42185.521087962959</v>
      </c>
      <c r="W3336" s="18">
        <v>42185.521087962959</v>
      </c>
    </row>
    <row r="3337" spans="1:23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9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t="s">
        <v>8219</v>
      </c>
      <c r="T3337" s="16">
        <f t="shared" si="317"/>
        <v>41854.958333333336</v>
      </c>
      <c r="U3337" s="16">
        <f t="shared" si="316"/>
        <v>41827.674143518518</v>
      </c>
      <c r="V3337" s="17">
        <v>41827.674143518518</v>
      </c>
      <c r="W3337" s="18">
        <v>41827.674143518518</v>
      </c>
    </row>
    <row r="3338" spans="1:23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9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t="s">
        <v>8219</v>
      </c>
      <c r="T3338" s="16">
        <f t="shared" si="317"/>
        <v>42465.35701388889</v>
      </c>
      <c r="U3338" s="16">
        <f t="shared" si="316"/>
        <v>42437.398680555561</v>
      </c>
      <c r="V3338" s="17">
        <v>42437.398680555561</v>
      </c>
      <c r="W3338" s="18">
        <v>42437.398680555561</v>
      </c>
    </row>
    <row r="3339" spans="1:23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t="s">
        <v>8219</v>
      </c>
      <c r="T3339" s="16">
        <f t="shared" si="317"/>
        <v>41922.875</v>
      </c>
      <c r="U3339" s="16">
        <f t="shared" si="316"/>
        <v>41901.282025462962</v>
      </c>
      <c r="V3339" s="17">
        <v>41901.282025462962</v>
      </c>
      <c r="W3339" s="18">
        <v>41901.282025462962</v>
      </c>
    </row>
    <row r="3340" spans="1:23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9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t="s">
        <v>8219</v>
      </c>
      <c r="T3340" s="16">
        <f t="shared" si="317"/>
        <v>42790.574999999997</v>
      </c>
      <c r="U3340" s="16">
        <f t="shared" si="316"/>
        <v>42769.574999999997</v>
      </c>
      <c r="V3340" s="17">
        <v>42769.574999999997</v>
      </c>
      <c r="W3340" s="18">
        <v>42769.574999999997</v>
      </c>
    </row>
    <row r="3341" spans="1:23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9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t="s">
        <v>8219</v>
      </c>
      <c r="T3341" s="16">
        <f t="shared" si="317"/>
        <v>42579.665717592594</v>
      </c>
      <c r="U3341" s="16">
        <f t="shared" si="316"/>
        <v>42549.665717592594</v>
      </c>
      <c r="V3341" s="17">
        <v>42549.665717592594</v>
      </c>
      <c r="W3341" s="18">
        <v>42549.665717592594</v>
      </c>
    </row>
    <row r="3342" spans="1:23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9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t="s">
        <v>8219</v>
      </c>
      <c r="T3342" s="16">
        <f t="shared" si="317"/>
        <v>42710.974004629628</v>
      </c>
      <c r="U3342" s="16">
        <f t="shared" si="316"/>
        <v>42685.974004629628</v>
      </c>
      <c r="V3342" s="17">
        <v>42685.974004629628</v>
      </c>
      <c r="W3342" s="18">
        <v>42685.974004629628</v>
      </c>
    </row>
    <row r="3343" spans="1:23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9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t="s">
        <v>8219</v>
      </c>
      <c r="T3343" s="16">
        <f t="shared" si="317"/>
        <v>42533.708333333328</v>
      </c>
      <c r="U3343" s="16">
        <f t="shared" si="316"/>
        <v>42510.798854166671</v>
      </c>
      <c r="V3343" s="17">
        <v>42510.798854166671</v>
      </c>
      <c r="W3343" s="18">
        <v>42510.798854166671</v>
      </c>
    </row>
    <row r="3344" spans="1:23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9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t="s">
        <v>8219</v>
      </c>
      <c r="T3344" s="16">
        <f t="shared" si="317"/>
        <v>42095.207638888889</v>
      </c>
      <c r="U3344" s="16">
        <f t="shared" si="316"/>
        <v>42062.296412037031</v>
      </c>
      <c r="V3344" s="17">
        <v>42062.296412037031</v>
      </c>
      <c r="W3344" s="18">
        <v>42062.296412037031</v>
      </c>
    </row>
    <row r="3345" spans="1:23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9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t="s">
        <v>8219</v>
      </c>
      <c r="T3345" s="16">
        <f t="shared" si="317"/>
        <v>42473.554166666669</v>
      </c>
      <c r="U3345" s="16">
        <f t="shared" si="316"/>
        <v>42452.916481481487</v>
      </c>
      <c r="V3345" s="17">
        <v>42452.916481481487</v>
      </c>
      <c r="W3345" s="18">
        <v>42452.916481481487</v>
      </c>
    </row>
    <row r="3346" spans="1:23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9">
        <f t="shared" si="313"/>
        <v>114.125</v>
      </c>
      <c r="Q3346" t="str">
        <f t="shared" si="314"/>
        <v>theater</v>
      </c>
      <c r="R3346" t="str">
        <f t="shared" si="315"/>
        <v>plays</v>
      </c>
      <c r="S3346" t="s">
        <v>8219</v>
      </c>
      <c r="T3346" s="16">
        <f t="shared" si="317"/>
        <v>41881.200150462959</v>
      </c>
      <c r="U3346" s="16">
        <f t="shared" si="316"/>
        <v>41851.200150462959</v>
      </c>
      <c r="V3346" s="17">
        <v>41851.200150462959</v>
      </c>
      <c r="W3346" s="18">
        <v>41851.200150462959</v>
      </c>
    </row>
    <row r="3347" spans="1:23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9">
        <f t="shared" si="313"/>
        <v>50</v>
      </c>
      <c r="Q3347" t="str">
        <f t="shared" si="314"/>
        <v>theater</v>
      </c>
      <c r="R3347" t="str">
        <f t="shared" si="315"/>
        <v>plays</v>
      </c>
      <c r="S3347" t="s">
        <v>8219</v>
      </c>
      <c r="T3347" s="16">
        <f t="shared" si="317"/>
        <v>42112.025694444441</v>
      </c>
      <c r="U3347" s="16">
        <f t="shared" si="316"/>
        <v>42053.106111111112</v>
      </c>
      <c r="V3347" s="17">
        <v>42053.106111111112</v>
      </c>
      <c r="W3347" s="18">
        <v>42053.106111111112</v>
      </c>
    </row>
    <row r="3348" spans="1:23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9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t="s">
        <v>8219</v>
      </c>
      <c r="T3348" s="16">
        <f t="shared" si="317"/>
        <v>42061.024421296301</v>
      </c>
      <c r="U3348" s="16">
        <f t="shared" si="316"/>
        <v>42054.024421296301</v>
      </c>
      <c r="V3348" s="17">
        <v>42054.024421296301</v>
      </c>
      <c r="W3348" s="18">
        <v>42054.024421296301</v>
      </c>
    </row>
    <row r="3349" spans="1:23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 s="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t="s">
        <v>8219</v>
      </c>
      <c r="T3349" s="16">
        <f t="shared" si="317"/>
        <v>42498.875</v>
      </c>
      <c r="U3349" s="16">
        <f t="shared" si="316"/>
        <v>42484.551550925928</v>
      </c>
      <c r="V3349" s="17">
        <v>42484.551550925928</v>
      </c>
      <c r="W3349" s="18">
        <v>42484.551550925928</v>
      </c>
    </row>
    <row r="3350" spans="1:23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 s="9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t="s">
        <v>8219</v>
      </c>
      <c r="T3350" s="16">
        <f t="shared" si="317"/>
        <v>42490.165972222225</v>
      </c>
      <c r="U3350" s="16">
        <f t="shared" si="316"/>
        <v>42466.558796296296</v>
      </c>
      <c r="V3350" s="17">
        <v>42466.558796296296</v>
      </c>
      <c r="W3350" s="18">
        <v>42466.558796296296</v>
      </c>
    </row>
    <row r="3351" spans="1:23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 s="9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t="s">
        <v>8219</v>
      </c>
      <c r="T3351" s="16">
        <f t="shared" si="317"/>
        <v>42534.708333333328</v>
      </c>
      <c r="U3351" s="16">
        <f t="shared" si="316"/>
        <v>42513.110787037032</v>
      </c>
      <c r="V3351" s="17">
        <v>42513.110787037032</v>
      </c>
      <c r="W3351" s="18">
        <v>42513.110787037032</v>
      </c>
    </row>
    <row r="3352" spans="1:23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 s="9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t="s">
        <v>8219</v>
      </c>
      <c r="T3352" s="16">
        <f t="shared" si="317"/>
        <v>42337.958333333328</v>
      </c>
      <c r="U3352" s="16">
        <f t="shared" si="316"/>
        <v>42302.701516203699</v>
      </c>
      <c r="V3352" s="17">
        <v>42302.701516203699</v>
      </c>
      <c r="W3352" s="18">
        <v>42302.701516203699</v>
      </c>
    </row>
    <row r="3353" spans="1:23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 s="9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t="s">
        <v>8219</v>
      </c>
      <c r="T3353" s="16">
        <f t="shared" si="317"/>
        <v>41843.458333333336</v>
      </c>
      <c r="U3353" s="16">
        <f t="shared" si="316"/>
        <v>41806.395428240743</v>
      </c>
      <c r="V3353" s="17">
        <v>41806.395428240743</v>
      </c>
      <c r="W3353" s="18">
        <v>41806.395428240743</v>
      </c>
    </row>
    <row r="3354" spans="1:23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 s="9">
        <f t="shared" si="313"/>
        <v>76.8</v>
      </c>
      <c r="Q3354" t="str">
        <f t="shared" si="314"/>
        <v>theater</v>
      </c>
      <c r="R3354" t="str">
        <f t="shared" si="315"/>
        <v>plays</v>
      </c>
      <c r="S3354" t="s">
        <v>8219</v>
      </c>
      <c r="T3354" s="16">
        <f t="shared" si="317"/>
        <v>42552.958333333328</v>
      </c>
      <c r="U3354" s="16">
        <f t="shared" si="316"/>
        <v>42495.992800925931</v>
      </c>
      <c r="V3354" s="17">
        <v>42495.992800925931</v>
      </c>
      <c r="W3354" s="18">
        <v>42495.992800925931</v>
      </c>
    </row>
    <row r="3355" spans="1:23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9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t="s">
        <v>8219</v>
      </c>
      <c r="T3355" s="16">
        <f t="shared" si="317"/>
        <v>42492.958333333328</v>
      </c>
      <c r="U3355" s="16">
        <f t="shared" si="316"/>
        <v>42479.432291666672</v>
      </c>
      <c r="V3355" s="17">
        <v>42479.432291666672</v>
      </c>
      <c r="W3355" s="18">
        <v>42479.432291666672</v>
      </c>
    </row>
    <row r="3356" spans="1:23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 s="9">
        <f t="shared" si="313"/>
        <v>55.6</v>
      </c>
      <c r="Q3356" t="str">
        <f t="shared" si="314"/>
        <v>theater</v>
      </c>
      <c r="R3356" t="str">
        <f t="shared" si="315"/>
        <v>plays</v>
      </c>
      <c r="S3356" t="s">
        <v>8219</v>
      </c>
      <c r="T3356" s="16">
        <f t="shared" si="317"/>
        <v>42306.167361111111</v>
      </c>
      <c r="U3356" s="16">
        <f t="shared" si="316"/>
        <v>42270.7269212963</v>
      </c>
      <c r="V3356" s="17">
        <v>42270.7269212963</v>
      </c>
      <c r="W3356" s="18">
        <v>42270.7269212963</v>
      </c>
    </row>
    <row r="3357" spans="1:23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 s="9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t="s">
        <v>8219</v>
      </c>
      <c r="T3357" s="16">
        <f t="shared" si="317"/>
        <v>42500.470138888893</v>
      </c>
      <c r="U3357" s="16">
        <f t="shared" si="316"/>
        <v>42489.619525462964</v>
      </c>
      <c r="V3357" s="17">
        <v>42489.619525462964</v>
      </c>
      <c r="W3357" s="18">
        <v>42489.619525462964</v>
      </c>
    </row>
    <row r="3358" spans="1:23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 s="9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t="s">
        <v>8219</v>
      </c>
      <c r="T3358" s="16">
        <f t="shared" si="317"/>
        <v>42566.815648148149</v>
      </c>
      <c r="U3358" s="16">
        <f t="shared" si="316"/>
        <v>42536.815648148149</v>
      </c>
      <c r="V3358" s="17">
        <v>42536.815648148149</v>
      </c>
      <c r="W3358" s="18">
        <v>42536.815648148149</v>
      </c>
    </row>
    <row r="3359" spans="1:23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t="s">
        <v>8219</v>
      </c>
      <c r="T3359" s="16">
        <f t="shared" si="317"/>
        <v>41852.417939814812</v>
      </c>
      <c r="U3359" s="16">
        <f t="shared" si="316"/>
        <v>41822.417939814812</v>
      </c>
      <c r="V3359" s="17">
        <v>41822.417939814812</v>
      </c>
      <c r="W3359" s="18">
        <v>41822.417939814812</v>
      </c>
    </row>
    <row r="3360" spans="1:23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 s="9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t="s">
        <v>8219</v>
      </c>
      <c r="T3360" s="16">
        <f t="shared" si="317"/>
        <v>41962.352766203709</v>
      </c>
      <c r="U3360" s="16">
        <f t="shared" si="316"/>
        <v>41932.311099537037</v>
      </c>
      <c r="V3360" s="17">
        <v>41932.311099537037</v>
      </c>
      <c r="W3360" s="18">
        <v>41932.311099537037</v>
      </c>
    </row>
    <row r="3361" spans="1:23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 s="9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t="s">
        <v>8219</v>
      </c>
      <c r="T3361" s="16">
        <f t="shared" si="317"/>
        <v>42791.057106481487</v>
      </c>
      <c r="U3361" s="16">
        <f t="shared" si="316"/>
        <v>42746.057106481487</v>
      </c>
      <c r="V3361" s="17">
        <v>42746.057106481487</v>
      </c>
      <c r="W3361" s="18">
        <v>42746.057106481487</v>
      </c>
    </row>
    <row r="3362" spans="1:23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 s="9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t="s">
        <v>8219</v>
      </c>
      <c r="T3362" s="16">
        <f t="shared" si="317"/>
        <v>42718.665972222225</v>
      </c>
      <c r="U3362" s="16">
        <f t="shared" si="316"/>
        <v>42697.082673611112</v>
      </c>
      <c r="V3362" s="17">
        <v>42697.082673611112</v>
      </c>
      <c r="W3362" s="18">
        <v>42697.082673611112</v>
      </c>
    </row>
    <row r="3363" spans="1:23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 s="9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t="s">
        <v>8219</v>
      </c>
      <c r="T3363" s="16">
        <f t="shared" si="317"/>
        <v>41883.665972222225</v>
      </c>
      <c r="U3363" s="16">
        <f t="shared" si="316"/>
        <v>41866.025347222225</v>
      </c>
      <c r="V3363" s="17">
        <v>41866.025347222225</v>
      </c>
      <c r="W3363" s="18">
        <v>41866.025347222225</v>
      </c>
    </row>
    <row r="3364" spans="1:23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 s="9">
        <f t="shared" si="313"/>
        <v>54.5</v>
      </c>
      <c r="Q3364" t="str">
        <f t="shared" si="314"/>
        <v>theater</v>
      </c>
      <c r="R3364" t="str">
        <f t="shared" si="315"/>
        <v>plays</v>
      </c>
      <c r="S3364" t="s">
        <v>8219</v>
      </c>
      <c r="T3364" s="16">
        <f t="shared" si="317"/>
        <v>42070.204861111109</v>
      </c>
      <c r="U3364" s="16">
        <f t="shared" si="316"/>
        <v>42056.091631944444</v>
      </c>
      <c r="V3364" s="17">
        <v>42056.091631944444</v>
      </c>
      <c r="W3364" s="18">
        <v>42056.091631944444</v>
      </c>
    </row>
    <row r="3365" spans="1:23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 s="9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t="s">
        <v>8219</v>
      </c>
      <c r="T3365" s="16">
        <f t="shared" si="317"/>
        <v>41870.666666666664</v>
      </c>
      <c r="U3365" s="16">
        <f t="shared" si="316"/>
        <v>41851.771354166667</v>
      </c>
      <c r="V3365" s="17">
        <v>41851.771354166667</v>
      </c>
      <c r="W3365" s="18">
        <v>41851.771354166667</v>
      </c>
    </row>
    <row r="3366" spans="1:23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 s="9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t="s">
        <v>8219</v>
      </c>
      <c r="T3366" s="16">
        <f t="shared" si="317"/>
        <v>42444.875</v>
      </c>
      <c r="U3366" s="16">
        <f t="shared" si="316"/>
        <v>42422.977418981478</v>
      </c>
      <c r="V3366" s="17">
        <v>42422.977418981478</v>
      </c>
      <c r="W3366" s="18">
        <v>42422.977418981478</v>
      </c>
    </row>
    <row r="3367" spans="1:23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9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t="s">
        <v>8219</v>
      </c>
      <c r="T3367" s="16">
        <f t="shared" si="317"/>
        <v>42351.101759259262</v>
      </c>
      <c r="U3367" s="16">
        <f t="shared" si="316"/>
        <v>42321.101759259262</v>
      </c>
      <c r="V3367" s="17">
        <v>42321.101759259262</v>
      </c>
      <c r="W3367" s="18">
        <v>42321.101759259262</v>
      </c>
    </row>
    <row r="3368" spans="1:23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9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t="s">
        <v>8219</v>
      </c>
      <c r="T3368" s="16">
        <f t="shared" si="317"/>
        <v>42137.067557870367</v>
      </c>
      <c r="U3368" s="16">
        <f t="shared" si="316"/>
        <v>42107.067557870367</v>
      </c>
      <c r="V3368" s="17">
        <v>42107.067557870367</v>
      </c>
      <c r="W3368" s="18">
        <v>42107.067557870367</v>
      </c>
    </row>
    <row r="3369" spans="1:23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 s="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t="s">
        <v>8219</v>
      </c>
      <c r="T3369" s="16">
        <f t="shared" si="317"/>
        <v>42217.933958333335</v>
      </c>
      <c r="U3369" s="16">
        <f t="shared" si="316"/>
        <v>42192.933958333335</v>
      </c>
      <c r="V3369" s="17">
        <v>42192.933958333335</v>
      </c>
      <c r="W3369" s="18">
        <v>42192.933958333335</v>
      </c>
    </row>
    <row r="3370" spans="1:23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 s="9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t="s">
        <v>8219</v>
      </c>
      <c r="T3370" s="16">
        <f t="shared" si="317"/>
        <v>42005.208333333328</v>
      </c>
      <c r="U3370" s="16">
        <f t="shared" si="316"/>
        <v>41969.199756944443</v>
      </c>
      <c r="V3370" s="17">
        <v>41969.199756944443</v>
      </c>
      <c r="W3370" s="18">
        <v>41969.199756944443</v>
      </c>
    </row>
    <row r="3371" spans="1:23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 s="9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t="s">
        <v>8219</v>
      </c>
      <c r="T3371" s="16">
        <f t="shared" si="317"/>
        <v>42750.041435185187</v>
      </c>
      <c r="U3371" s="16">
        <f t="shared" si="316"/>
        <v>42690.041435185187</v>
      </c>
      <c r="V3371" s="17">
        <v>42690.041435185187</v>
      </c>
      <c r="W3371" s="18">
        <v>42690.041435185187</v>
      </c>
    </row>
    <row r="3372" spans="1:23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 s="9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t="s">
        <v>8219</v>
      </c>
      <c r="T3372" s="16">
        <f t="shared" si="317"/>
        <v>42721.333333333328</v>
      </c>
      <c r="U3372" s="16">
        <f t="shared" si="316"/>
        <v>42690.334317129629</v>
      </c>
      <c r="V3372" s="17">
        <v>42690.334317129629</v>
      </c>
      <c r="W3372" s="18">
        <v>42690.334317129629</v>
      </c>
    </row>
    <row r="3373" spans="1:23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 s="9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t="s">
        <v>8219</v>
      </c>
      <c r="T3373" s="16">
        <f t="shared" si="317"/>
        <v>42340.874594907407</v>
      </c>
      <c r="U3373" s="16">
        <f t="shared" si="316"/>
        <v>42312.874594907407</v>
      </c>
      <c r="V3373" s="17">
        <v>42312.874594907407</v>
      </c>
      <c r="W3373" s="18">
        <v>42312.874594907407</v>
      </c>
    </row>
    <row r="3374" spans="1:23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 s="9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t="s">
        <v>8219</v>
      </c>
      <c r="T3374" s="16">
        <f t="shared" si="317"/>
        <v>41876.207638888889</v>
      </c>
      <c r="U3374" s="16">
        <f t="shared" si="316"/>
        <v>41855.548101851848</v>
      </c>
      <c r="V3374" s="17">
        <v>41855.548101851848</v>
      </c>
      <c r="W3374" s="18">
        <v>41855.548101851848</v>
      </c>
    </row>
    <row r="3375" spans="1:23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 s="9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t="s">
        <v>8219</v>
      </c>
      <c r="T3375" s="16">
        <f t="shared" si="317"/>
        <v>42203.666666666672</v>
      </c>
      <c r="U3375" s="16">
        <f t="shared" si="316"/>
        <v>42179.854629629626</v>
      </c>
      <c r="V3375" s="17">
        <v>42179.854629629626</v>
      </c>
      <c r="W3375" s="18">
        <v>42179.854629629626</v>
      </c>
    </row>
    <row r="3376" spans="1:23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 s="9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t="s">
        <v>8219</v>
      </c>
      <c r="T3376" s="16">
        <f t="shared" si="317"/>
        <v>42305.731666666667</v>
      </c>
      <c r="U3376" s="16">
        <f t="shared" si="316"/>
        <v>42275.731666666667</v>
      </c>
      <c r="V3376" s="17">
        <v>42275.731666666667</v>
      </c>
      <c r="W3376" s="18">
        <v>42275.731666666667</v>
      </c>
    </row>
    <row r="3377" spans="1:23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9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t="s">
        <v>8219</v>
      </c>
      <c r="T3377" s="16">
        <f t="shared" si="317"/>
        <v>41777.610798611109</v>
      </c>
      <c r="U3377" s="16">
        <f t="shared" si="316"/>
        <v>41765.610798611109</v>
      </c>
      <c r="V3377" s="17">
        <v>41765.610798611109</v>
      </c>
      <c r="W3377" s="18">
        <v>41765.610798611109</v>
      </c>
    </row>
    <row r="3378" spans="1:23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 s="9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t="s">
        <v>8219</v>
      </c>
      <c r="T3378" s="16">
        <f t="shared" si="317"/>
        <v>42119.659652777773</v>
      </c>
      <c r="U3378" s="16">
        <f t="shared" si="316"/>
        <v>42059.701319444444</v>
      </c>
      <c r="V3378" s="17">
        <v>42059.701319444444</v>
      </c>
      <c r="W3378" s="18">
        <v>42059.701319444444</v>
      </c>
    </row>
    <row r="3379" spans="1:23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 s="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t="s">
        <v>8219</v>
      </c>
      <c r="T3379" s="16">
        <f t="shared" si="317"/>
        <v>42083.705555555556</v>
      </c>
      <c r="U3379" s="16">
        <f t="shared" si="316"/>
        <v>42053.732627314821</v>
      </c>
      <c r="V3379" s="17">
        <v>42053.732627314821</v>
      </c>
      <c r="W3379" s="18">
        <v>42053.732627314821</v>
      </c>
    </row>
    <row r="3380" spans="1:23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 s="9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t="s">
        <v>8219</v>
      </c>
      <c r="T3380" s="16">
        <f t="shared" si="317"/>
        <v>41882.547222222223</v>
      </c>
      <c r="U3380" s="16">
        <f t="shared" si="316"/>
        <v>41858.355393518519</v>
      </c>
      <c r="V3380" s="17">
        <v>41858.355393518519</v>
      </c>
      <c r="W3380" s="18">
        <v>41858.355393518519</v>
      </c>
    </row>
    <row r="3381" spans="1:23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 s="9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t="s">
        <v>8219</v>
      </c>
      <c r="T3381" s="16">
        <f t="shared" si="317"/>
        <v>42242.958333333328</v>
      </c>
      <c r="U3381" s="16">
        <f t="shared" si="316"/>
        <v>42225.513888888891</v>
      </c>
      <c r="V3381" s="17">
        <v>42225.513888888891</v>
      </c>
      <c r="W3381" s="18">
        <v>42225.513888888891</v>
      </c>
    </row>
    <row r="3382" spans="1:23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 s="9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t="s">
        <v>8219</v>
      </c>
      <c r="T3382" s="16">
        <f t="shared" si="317"/>
        <v>41972.995115740734</v>
      </c>
      <c r="U3382" s="16">
        <f t="shared" si="316"/>
        <v>41937.95344907407</v>
      </c>
      <c r="V3382" s="17">
        <v>41937.95344907407</v>
      </c>
      <c r="W3382" s="18">
        <v>41937.95344907407</v>
      </c>
    </row>
    <row r="3383" spans="1:23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 s="9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t="s">
        <v>8219</v>
      </c>
      <c r="T3383" s="16">
        <f t="shared" si="317"/>
        <v>42074.143321759257</v>
      </c>
      <c r="U3383" s="16">
        <f t="shared" si="316"/>
        <v>42044.184988425928</v>
      </c>
      <c r="V3383" s="17">
        <v>42044.184988425928</v>
      </c>
      <c r="W3383" s="18">
        <v>42044.184988425928</v>
      </c>
    </row>
    <row r="3384" spans="1:23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 s="9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t="s">
        <v>8219</v>
      </c>
      <c r="T3384" s="16">
        <f t="shared" si="317"/>
        <v>42583.957638888889</v>
      </c>
      <c r="U3384" s="16">
        <f t="shared" si="316"/>
        <v>42559.431203703702</v>
      </c>
      <c r="V3384" s="17">
        <v>42559.431203703702</v>
      </c>
      <c r="W3384" s="18">
        <v>42559.431203703702</v>
      </c>
    </row>
    <row r="3385" spans="1:23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 s="9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t="s">
        <v>8219</v>
      </c>
      <c r="T3385" s="16">
        <f t="shared" si="317"/>
        <v>42544.782638888893</v>
      </c>
      <c r="U3385" s="16">
        <f t="shared" si="316"/>
        <v>42524.782638888893</v>
      </c>
      <c r="V3385" s="17">
        <v>42524.782638888893</v>
      </c>
      <c r="W3385" s="18">
        <v>42524.782638888893</v>
      </c>
    </row>
    <row r="3386" spans="1:23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 s="9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t="s">
        <v>8219</v>
      </c>
      <c r="T3386" s="16">
        <f t="shared" si="317"/>
        <v>42329.125</v>
      </c>
      <c r="U3386" s="16">
        <f t="shared" si="316"/>
        <v>42292.087592592594</v>
      </c>
      <c r="V3386" s="17">
        <v>42292.087592592594</v>
      </c>
      <c r="W3386" s="18">
        <v>42292.087592592594</v>
      </c>
    </row>
    <row r="3387" spans="1:23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9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t="s">
        <v>8219</v>
      </c>
      <c r="T3387" s="16">
        <f t="shared" si="317"/>
        <v>41983.8675</v>
      </c>
      <c r="U3387" s="16">
        <f t="shared" si="316"/>
        <v>41953.8675</v>
      </c>
      <c r="V3387" s="17">
        <v>41953.8675</v>
      </c>
      <c r="W3387" s="18">
        <v>41953.8675</v>
      </c>
    </row>
    <row r="3388" spans="1:23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9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t="s">
        <v>8219</v>
      </c>
      <c r="T3388" s="16">
        <f t="shared" si="317"/>
        <v>41976.644745370373</v>
      </c>
      <c r="U3388" s="16">
        <f t="shared" si="316"/>
        <v>41946.644745370373</v>
      </c>
      <c r="V3388" s="17">
        <v>41946.644745370373</v>
      </c>
      <c r="W3388" s="18">
        <v>41946.644745370373</v>
      </c>
    </row>
    <row r="3389" spans="1:23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 s="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t="s">
        <v>8219</v>
      </c>
      <c r="T3389" s="16">
        <f t="shared" si="317"/>
        <v>41987.762592592597</v>
      </c>
      <c r="U3389" s="16">
        <f t="shared" si="316"/>
        <v>41947.762592592589</v>
      </c>
      <c r="V3389" s="17">
        <v>41947.762592592589</v>
      </c>
      <c r="W3389" s="18">
        <v>41947.762592592589</v>
      </c>
    </row>
    <row r="3390" spans="1:23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 s="9">
        <f t="shared" si="313"/>
        <v>34.6</v>
      </c>
      <c r="Q3390" t="str">
        <f t="shared" si="314"/>
        <v>theater</v>
      </c>
      <c r="R3390" t="str">
        <f t="shared" si="315"/>
        <v>plays</v>
      </c>
      <c r="S3390" t="s">
        <v>8219</v>
      </c>
      <c r="T3390" s="16">
        <f t="shared" si="317"/>
        <v>42173.461122685185</v>
      </c>
      <c r="U3390" s="16">
        <f t="shared" si="316"/>
        <v>42143.461122685185</v>
      </c>
      <c r="V3390" s="17">
        <v>42143.461122685185</v>
      </c>
      <c r="W3390" s="18">
        <v>42143.461122685185</v>
      </c>
    </row>
    <row r="3391" spans="1:23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 s="9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t="s">
        <v>8219</v>
      </c>
      <c r="T3391" s="16">
        <f t="shared" si="317"/>
        <v>42524.563449074078</v>
      </c>
      <c r="U3391" s="16">
        <f t="shared" si="316"/>
        <v>42494.563449074078</v>
      </c>
      <c r="V3391" s="17">
        <v>42494.563449074078</v>
      </c>
      <c r="W3391" s="18">
        <v>42494.563449074078</v>
      </c>
    </row>
    <row r="3392" spans="1:23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 s="9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t="s">
        <v>8219</v>
      </c>
      <c r="T3392" s="16">
        <f t="shared" si="317"/>
        <v>41830.774826388886</v>
      </c>
      <c r="U3392" s="16">
        <f t="shared" si="316"/>
        <v>41815.774826388886</v>
      </c>
      <c r="V3392" s="17">
        <v>41815.774826388886</v>
      </c>
      <c r="W3392" s="18">
        <v>41815.774826388886</v>
      </c>
    </row>
    <row r="3393" spans="1:23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9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t="s">
        <v>8219</v>
      </c>
      <c r="T3393" s="16">
        <f t="shared" si="317"/>
        <v>41859.936111111114</v>
      </c>
      <c r="U3393" s="16">
        <f t="shared" si="316"/>
        <v>41830.545694444445</v>
      </c>
      <c r="V3393" s="17">
        <v>41830.545694444445</v>
      </c>
      <c r="W3393" s="18">
        <v>41830.545694444445</v>
      </c>
    </row>
    <row r="3394" spans="1:23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 s="9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t="s">
        <v>8219</v>
      </c>
      <c r="T3394" s="16">
        <f t="shared" si="317"/>
        <v>42496.845543981486</v>
      </c>
      <c r="U3394" s="16">
        <f t="shared" si="316"/>
        <v>42446.845543981486</v>
      </c>
      <c r="V3394" s="17">
        <v>42446.845543981486</v>
      </c>
      <c r="W3394" s="18">
        <v>42446.845543981486</v>
      </c>
    </row>
    <row r="3395" spans="1:23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</f>
        <v>1.0580000000000001</v>
      </c>
      <c r="P3395" s="9">
        <f t="shared" ref="P3395:P3458" si="319">IF(ISERROR(E3395/L3395),0,(E3395/L3395))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t="s">
        <v>8219</v>
      </c>
      <c r="T3395" s="16">
        <f t="shared" si="317"/>
        <v>41949.031944444447</v>
      </c>
      <c r="U3395" s="16">
        <f t="shared" ref="U3395:U3458" si="322">(((J3395/60)/60)/24)+DATE(1970,1,1)</f>
        <v>41923.921643518523</v>
      </c>
      <c r="V3395" s="17">
        <v>41923.921643518523</v>
      </c>
      <c r="W3395" s="18">
        <v>41923.921643518523</v>
      </c>
    </row>
    <row r="3396" spans="1:23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9">
        <f t="shared" si="319"/>
        <v>29</v>
      </c>
      <c r="Q3396" t="str">
        <f t="shared" si="320"/>
        <v>theater</v>
      </c>
      <c r="R3396" t="str">
        <f t="shared" si="321"/>
        <v>plays</v>
      </c>
      <c r="S3396" t="s">
        <v>8219</v>
      </c>
      <c r="T3396" s="16">
        <f t="shared" ref="T3396:T3459" si="323">(((I3396/60)/60)/24)+DATE(1970,1,1)</f>
        <v>41847.59542824074</v>
      </c>
      <c r="U3396" s="16">
        <f t="shared" si="322"/>
        <v>41817.59542824074</v>
      </c>
      <c r="V3396" s="17">
        <v>41817.59542824074</v>
      </c>
      <c r="W3396" s="18">
        <v>41817.59542824074</v>
      </c>
    </row>
    <row r="3397" spans="1:23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9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t="s">
        <v>8219</v>
      </c>
      <c r="T3397" s="16">
        <f t="shared" si="323"/>
        <v>42154.756944444445</v>
      </c>
      <c r="U3397" s="16">
        <f t="shared" si="322"/>
        <v>42140.712314814817</v>
      </c>
      <c r="V3397" s="17">
        <v>42140.712314814817</v>
      </c>
      <c r="W3397" s="18">
        <v>42140.712314814817</v>
      </c>
    </row>
    <row r="3398" spans="1:23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9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t="s">
        <v>8219</v>
      </c>
      <c r="T3398" s="16">
        <f t="shared" si="323"/>
        <v>41791.165972222225</v>
      </c>
      <c r="U3398" s="16">
        <f t="shared" si="322"/>
        <v>41764.44663194444</v>
      </c>
      <c r="V3398" s="17">
        <v>41764.44663194444</v>
      </c>
      <c r="W3398" s="18">
        <v>41764.44663194444</v>
      </c>
    </row>
    <row r="3399" spans="1:23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t="s">
        <v>8219</v>
      </c>
      <c r="T3399" s="16">
        <f t="shared" si="323"/>
        <v>42418.916666666672</v>
      </c>
      <c r="U3399" s="16">
        <f t="shared" si="322"/>
        <v>42378.478344907402</v>
      </c>
      <c r="V3399" s="17">
        <v>42378.478344907402</v>
      </c>
      <c r="W3399" s="18">
        <v>42378.478344907402</v>
      </c>
    </row>
    <row r="3400" spans="1:23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9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t="s">
        <v>8219</v>
      </c>
      <c r="T3400" s="16">
        <f t="shared" si="323"/>
        <v>41964.708333333328</v>
      </c>
      <c r="U3400" s="16">
        <f t="shared" si="322"/>
        <v>41941.75203703704</v>
      </c>
      <c r="V3400" s="17">
        <v>41941.75203703704</v>
      </c>
      <c r="W3400" s="18">
        <v>41941.75203703704</v>
      </c>
    </row>
    <row r="3401" spans="1:23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9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t="s">
        <v>8219</v>
      </c>
      <c r="T3401" s="16">
        <f t="shared" si="323"/>
        <v>42056.920428240745</v>
      </c>
      <c r="U3401" s="16">
        <f t="shared" si="322"/>
        <v>42026.920428240745</v>
      </c>
      <c r="V3401" s="17">
        <v>42026.920428240745</v>
      </c>
      <c r="W3401" s="18">
        <v>42026.920428240745</v>
      </c>
    </row>
    <row r="3402" spans="1:23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9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t="s">
        <v>8219</v>
      </c>
      <c r="T3402" s="16">
        <f t="shared" si="323"/>
        <v>41879.953865740739</v>
      </c>
      <c r="U3402" s="16">
        <f t="shared" si="322"/>
        <v>41834.953865740739</v>
      </c>
      <c r="V3402" s="17">
        <v>41834.953865740739</v>
      </c>
      <c r="W3402" s="18">
        <v>41834.953865740739</v>
      </c>
    </row>
    <row r="3403" spans="1:23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9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t="s">
        <v>8219</v>
      </c>
      <c r="T3403" s="16">
        <f t="shared" si="323"/>
        <v>42223.723912037036</v>
      </c>
      <c r="U3403" s="16">
        <f t="shared" si="322"/>
        <v>42193.723912037036</v>
      </c>
      <c r="V3403" s="17">
        <v>42193.723912037036</v>
      </c>
      <c r="W3403" s="18">
        <v>42193.723912037036</v>
      </c>
    </row>
    <row r="3404" spans="1:23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9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t="s">
        <v>8219</v>
      </c>
      <c r="T3404" s="16">
        <f t="shared" si="323"/>
        <v>42320.104861111111</v>
      </c>
      <c r="U3404" s="16">
        <f t="shared" si="322"/>
        <v>42290.61855324074</v>
      </c>
      <c r="V3404" s="17">
        <v>42290.61855324074</v>
      </c>
      <c r="W3404" s="18">
        <v>42290.61855324074</v>
      </c>
    </row>
    <row r="3405" spans="1:23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9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t="s">
        <v>8219</v>
      </c>
      <c r="T3405" s="16">
        <f t="shared" si="323"/>
        <v>42180.462083333332</v>
      </c>
      <c r="U3405" s="16">
        <f t="shared" si="322"/>
        <v>42150.462083333332</v>
      </c>
      <c r="V3405" s="17">
        <v>42150.462083333332</v>
      </c>
      <c r="W3405" s="18">
        <v>42150.462083333332</v>
      </c>
    </row>
    <row r="3406" spans="1:23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9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t="s">
        <v>8219</v>
      </c>
      <c r="T3406" s="16">
        <f t="shared" si="323"/>
        <v>42172.503495370373</v>
      </c>
      <c r="U3406" s="16">
        <f t="shared" si="322"/>
        <v>42152.503495370373</v>
      </c>
      <c r="V3406" s="17">
        <v>42152.503495370373</v>
      </c>
      <c r="W3406" s="18">
        <v>42152.503495370373</v>
      </c>
    </row>
    <row r="3407" spans="1:23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9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t="s">
        <v>8219</v>
      </c>
      <c r="T3407" s="16">
        <f t="shared" si="323"/>
        <v>42430.999305555553</v>
      </c>
      <c r="U3407" s="16">
        <f t="shared" si="322"/>
        <v>42410.017199074078</v>
      </c>
      <c r="V3407" s="17">
        <v>42410.017199074078</v>
      </c>
      <c r="W3407" s="18">
        <v>42410.017199074078</v>
      </c>
    </row>
    <row r="3408" spans="1:23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9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t="s">
        <v>8219</v>
      </c>
      <c r="T3408" s="16">
        <f t="shared" si="323"/>
        <v>41836.492777777778</v>
      </c>
      <c r="U3408" s="16">
        <f t="shared" si="322"/>
        <v>41791.492777777778</v>
      </c>
      <c r="V3408" s="17">
        <v>41791.492777777778</v>
      </c>
      <c r="W3408" s="18">
        <v>41791.492777777778</v>
      </c>
    </row>
    <row r="3409" spans="1:23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t="s">
        <v>8219</v>
      </c>
      <c r="T3409" s="16">
        <f t="shared" si="323"/>
        <v>41826.422326388885</v>
      </c>
      <c r="U3409" s="16">
        <f t="shared" si="322"/>
        <v>41796.422326388885</v>
      </c>
      <c r="V3409" s="17">
        <v>41796.422326388885</v>
      </c>
      <c r="W3409" s="18">
        <v>41796.422326388885</v>
      </c>
    </row>
    <row r="3410" spans="1:23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9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t="s">
        <v>8219</v>
      </c>
      <c r="T3410" s="16">
        <f t="shared" si="323"/>
        <v>41838.991944444446</v>
      </c>
      <c r="U3410" s="16">
        <f t="shared" si="322"/>
        <v>41808.991944444446</v>
      </c>
      <c r="V3410" s="17">
        <v>41808.991944444446</v>
      </c>
      <c r="W3410" s="18">
        <v>41808.991944444446</v>
      </c>
    </row>
    <row r="3411" spans="1:23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 s="9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t="s">
        <v>8219</v>
      </c>
      <c r="T3411" s="16">
        <f t="shared" si="323"/>
        <v>42582.873611111107</v>
      </c>
      <c r="U3411" s="16">
        <f t="shared" si="322"/>
        <v>42544.814328703709</v>
      </c>
      <c r="V3411" s="17">
        <v>42544.814328703709</v>
      </c>
      <c r="W3411" s="18">
        <v>42544.814328703709</v>
      </c>
    </row>
    <row r="3412" spans="1:23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 s="9">
        <f t="shared" si="319"/>
        <v>81.375</v>
      </c>
      <c r="Q3412" t="str">
        <f t="shared" si="320"/>
        <v>theater</v>
      </c>
      <c r="R3412" t="str">
        <f t="shared" si="321"/>
        <v>plays</v>
      </c>
      <c r="S3412" t="s">
        <v>8219</v>
      </c>
      <c r="T3412" s="16">
        <f t="shared" si="323"/>
        <v>42527.291666666672</v>
      </c>
      <c r="U3412" s="16">
        <f t="shared" si="322"/>
        <v>42500.041550925926</v>
      </c>
      <c r="V3412" s="17">
        <v>42500.041550925926</v>
      </c>
      <c r="W3412" s="18">
        <v>42500.041550925926</v>
      </c>
    </row>
    <row r="3413" spans="1:23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 s="9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t="s">
        <v>8219</v>
      </c>
      <c r="T3413" s="16">
        <f t="shared" si="323"/>
        <v>42285.022824074069</v>
      </c>
      <c r="U3413" s="16">
        <f t="shared" si="322"/>
        <v>42265.022824074069</v>
      </c>
      <c r="V3413" s="17">
        <v>42265.022824074069</v>
      </c>
      <c r="W3413" s="18">
        <v>42265.022824074069</v>
      </c>
    </row>
    <row r="3414" spans="1:23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9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t="s">
        <v>8219</v>
      </c>
      <c r="T3414" s="16">
        <f t="shared" si="323"/>
        <v>41909.959050925929</v>
      </c>
      <c r="U3414" s="16">
        <f t="shared" si="322"/>
        <v>41879.959050925929</v>
      </c>
      <c r="V3414" s="17">
        <v>41879.959050925929</v>
      </c>
      <c r="W3414" s="18">
        <v>41879.959050925929</v>
      </c>
    </row>
    <row r="3415" spans="1:23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9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t="s">
        <v>8219</v>
      </c>
      <c r="T3415" s="16">
        <f t="shared" si="323"/>
        <v>42063.207638888889</v>
      </c>
      <c r="U3415" s="16">
        <f t="shared" si="322"/>
        <v>42053.733078703706</v>
      </c>
      <c r="V3415" s="17">
        <v>42053.733078703706</v>
      </c>
      <c r="W3415" s="18">
        <v>42053.733078703706</v>
      </c>
    </row>
    <row r="3416" spans="1:23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 s="9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t="s">
        <v>8219</v>
      </c>
      <c r="T3416" s="16">
        <f t="shared" si="323"/>
        <v>42705.332638888889</v>
      </c>
      <c r="U3416" s="16">
        <f t="shared" si="322"/>
        <v>42675.832465277781</v>
      </c>
      <c r="V3416" s="17">
        <v>42675.832465277781</v>
      </c>
      <c r="W3416" s="18">
        <v>42675.832465277781</v>
      </c>
    </row>
    <row r="3417" spans="1:23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9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t="s">
        <v>8219</v>
      </c>
      <c r="T3417" s="16">
        <f t="shared" si="323"/>
        <v>42477.979166666672</v>
      </c>
      <c r="U3417" s="16">
        <f t="shared" si="322"/>
        <v>42467.144166666665</v>
      </c>
      <c r="V3417" s="17">
        <v>42467.144166666665</v>
      </c>
      <c r="W3417" s="18">
        <v>42467.144166666665</v>
      </c>
    </row>
    <row r="3418" spans="1:23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 s="9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t="s">
        <v>8219</v>
      </c>
      <c r="T3418" s="16">
        <f t="shared" si="323"/>
        <v>42117.770833333328</v>
      </c>
      <c r="U3418" s="16">
        <f t="shared" si="322"/>
        <v>42089.412557870368</v>
      </c>
      <c r="V3418" s="17">
        <v>42089.412557870368</v>
      </c>
      <c r="W3418" s="18">
        <v>42089.412557870368</v>
      </c>
    </row>
    <row r="3419" spans="1:23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 s="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t="s">
        <v>8219</v>
      </c>
      <c r="T3419" s="16">
        <f t="shared" si="323"/>
        <v>41938.029861111114</v>
      </c>
      <c r="U3419" s="16">
        <f t="shared" si="322"/>
        <v>41894.91375</v>
      </c>
      <c r="V3419" s="17">
        <v>41894.91375</v>
      </c>
      <c r="W3419" s="18">
        <v>41894.91375</v>
      </c>
    </row>
    <row r="3420" spans="1:23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 s="9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t="s">
        <v>8219</v>
      </c>
      <c r="T3420" s="16">
        <f t="shared" si="323"/>
        <v>41782.83457175926</v>
      </c>
      <c r="U3420" s="16">
        <f t="shared" si="322"/>
        <v>41752.83457175926</v>
      </c>
      <c r="V3420" s="17">
        <v>41752.83457175926</v>
      </c>
      <c r="W3420" s="18">
        <v>41752.83457175926</v>
      </c>
    </row>
    <row r="3421" spans="1:23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 s="9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t="s">
        <v>8219</v>
      </c>
      <c r="T3421" s="16">
        <f t="shared" si="323"/>
        <v>42466.895833333328</v>
      </c>
      <c r="U3421" s="16">
        <f t="shared" si="322"/>
        <v>42448.821585648147</v>
      </c>
      <c r="V3421" s="17">
        <v>42448.821585648147</v>
      </c>
      <c r="W3421" s="18">
        <v>42448.821585648147</v>
      </c>
    </row>
    <row r="3422" spans="1:23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9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t="s">
        <v>8219</v>
      </c>
      <c r="T3422" s="16">
        <f t="shared" si="323"/>
        <v>42414</v>
      </c>
      <c r="U3422" s="16">
        <f t="shared" si="322"/>
        <v>42405.090300925927</v>
      </c>
      <c r="V3422" s="17">
        <v>42405.090300925927</v>
      </c>
      <c r="W3422" s="18">
        <v>42405.090300925927</v>
      </c>
    </row>
    <row r="3423" spans="1:23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 s="9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t="s">
        <v>8219</v>
      </c>
      <c r="T3423" s="16">
        <f t="shared" si="323"/>
        <v>42067.791238425925</v>
      </c>
      <c r="U3423" s="16">
        <f t="shared" si="322"/>
        <v>42037.791238425925</v>
      </c>
      <c r="V3423" s="17">
        <v>42037.791238425925</v>
      </c>
      <c r="W3423" s="18">
        <v>42037.791238425925</v>
      </c>
    </row>
    <row r="3424" spans="1:23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 s="9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t="s">
        <v>8219</v>
      </c>
      <c r="T3424" s="16">
        <f t="shared" si="323"/>
        <v>42352</v>
      </c>
      <c r="U3424" s="16">
        <f t="shared" si="322"/>
        <v>42323.562222222223</v>
      </c>
      <c r="V3424" s="17">
        <v>42323.562222222223</v>
      </c>
      <c r="W3424" s="18">
        <v>42323.562222222223</v>
      </c>
    </row>
    <row r="3425" spans="1:23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9">
        <f t="shared" si="319"/>
        <v>35</v>
      </c>
      <c r="Q3425" t="str">
        <f t="shared" si="320"/>
        <v>theater</v>
      </c>
      <c r="R3425" t="str">
        <f t="shared" si="321"/>
        <v>plays</v>
      </c>
      <c r="S3425" t="s">
        <v>8219</v>
      </c>
      <c r="T3425" s="16">
        <f t="shared" si="323"/>
        <v>42118.911354166667</v>
      </c>
      <c r="U3425" s="16">
        <f t="shared" si="322"/>
        <v>42088.911354166667</v>
      </c>
      <c r="V3425" s="17">
        <v>42088.911354166667</v>
      </c>
      <c r="W3425" s="18">
        <v>42088.911354166667</v>
      </c>
    </row>
    <row r="3426" spans="1:23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 s="9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t="s">
        <v>8219</v>
      </c>
      <c r="T3426" s="16">
        <f t="shared" si="323"/>
        <v>42040.290972222225</v>
      </c>
      <c r="U3426" s="16">
        <f t="shared" si="322"/>
        <v>42018.676898148144</v>
      </c>
      <c r="V3426" s="17">
        <v>42018.676898148144</v>
      </c>
      <c r="W3426" s="18">
        <v>42018.676898148144</v>
      </c>
    </row>
    <row r="3427" spans="1:23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 s="9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t="s">
        <v>8219</v>
      </c>
      <c r="T3427" s="16">
        <f t="shared" si="323"/>
        <v>41916.617314814815</v>
      </c>
      <c r="U3427" s="16">
        <f t="shared" si="322"/>
        <v>41884.617314814815</v>
      </c>
      <c r="V3427" s="17">
        <v>41884.617314814815</v>
      </c>
      <c r="W3427" s="18">
        <v>41884.617314814815</v>
      </c>
    </row>
    <row r="3428" spans="1:23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 s="9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t="s">
        <v>8219</v>
      </c>
      <c r="T3428" s="16">
        <f t="shared" si="323"/>
        <v>41903.083333333336</v>
      </c>
      <c r="U3428" s="16">
        <f t="shared" si="322"/>
        <v>41884.056747685187</v>
      </c>
      <c r="V3428" s="17">
        <v>41884.056747685187</v>
      </c>
      <c r="W3428" s="18">
        <v>41884.056747685187</v>
      </c>
    </row>
    <row r="3429" spans="1:23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t="s">
        <v>8219</v>
      </c>
      <c r="T3429" s="16">
        <f t="shared" si="323"/>
        <v>41822.645277777774</v>
      </c>
      <c r="U3429" s="16">
        <f t="shared" si="322"/>
        <v>41792.645277777774</v>
      </c>
      <c r="V3429" s="17">
        <v>41792.645277777774</v>
      </c>
      <c r="W3429" s="18">
        <v>41792.645277777774</v>
      </c>
    </row>
    <row r="3430" spans="1:23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 s="9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t="s">
        <v>8219</v>
      </c>
      <c r="T3430" s="16">
        <f t="shared" si="323"/>
        <v>42063.708333333328</v>
      </c>
      <c r="U3430" s="16">
        <f t="shared" si="322"/>
        <v>42038.720451388886</v>
      </c>
      <c r="V3430" s="17">
        <v>42038.720451388886</v>
      </c>
      <c r="W3430" s="18">
        <v>42038.720451388886</v>
      </c>
    </row>
    <row r="3431" spans="1:23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9">
        <f t="shared" si="319"/>
        <v>16.25</v>
      </c>
      <c r="Q3431" t="str">
        <f t="shared" si="320"/>
        <v>theater</v>
      </c>
      <c r="R3431" t="str">
        <f t="shared" si="321"/>
        <v>plays</v>
      </c>
      <c r="S3431" t="s">
        <v>8219</v>
      </c>
      <c r="T3431" s="16">
        <f t="shared" si="323"/>
        <v>42676.021539351852</v>
      </c>
      <c r="U3431" s="16">
        <f t="shared" si="322"/>
        <v>42662.021539351852</v>
      </c>
      <c r="V3431" s="17">
        <v>42662.021539351852</v>
      </c>
      <c r="W3431" s="18">
        <v>42662.021539351852</v>
      </c>
    </row>
    <row r="3432" spans="1:23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 s="9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t="s">
        <v>8219</v>
      </c>
      <c r="T3432" s="16">
        <f t="shared" si="323"/>
        <v>41850.945613425924</v>
      </c>
      <c r="U3432" s="16">
        <f t="shared" si="322"/>
        <v>41820.945613425924</v>
      </c>
      <c r="V3432" s="17">
        <v>41820.945613425924</v>
      </c>
      <c r="W3432" s="18">
        <v>41820.945613425924</v>
      </c>
    </row>
    <row r="3433" spans="1:23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9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t="s">
        <v>8219</v>
      </c>
      <c r="T3433" s="16">
        <f t="shared" si="323"/>
        <v>41869.730937500004</v>
      </c>
      <c r="U3433" s="16">
        <f t="shared" si="322"/>
        <v>41839.730937500004</v>
      </c>
      <c r="V3433" s="17">
        <v>41839.730937500004</v>
      </c>
      <c r="W3433" s="18">
        <v>41839.730937500004</v>
      </c>
    </row>
    <row r="3434" spans="1:23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 s="9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t="s">
        <v>8219</v>
      </c>
      <c r="T3434" s="16">
        <f t="shared" si="323"/>
        <v>42405.916666666672</v>
      </c>
      <c r="U3434" s="16">
        <f t="shared" si="322"/>
        <v>42380.581180555557</v>
      </c>
      <c r="V3434" s="17">
        <v>42380.581180555557</v>
      </c>
      <c r="W3434" s="18">
        <v>42380.581180555557</v>
      </c>
    </row>
    <row r="3435" spans="1:23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 s="9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t="s">
        <v>8219</v>
      </c>
      <c r="T3435" s="16">
        <f t="shared" si="323"/>
        <v>41807.125</v>
      </c>
      <c r="U3435" s="16">
        <f t="shared" si="322"/>
        <v>41776.063136574077</v>
      </c>
      <c r="V3435" s="17">
        <v>41776.063136574077</v>
      </c>
      <c r="W3435" s="18">
        <v>41776.063136574077</v>
      </c>
    </row>
    <row r="3436" spans="1:23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 s="9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t="s">
        <v>8219</v>
      </c>
      <c r="T3436" s="16">
        <f t="shared" si="323"/>
        <v>41830.380428240744</v>
      </c>
      <c r="U3436" s="16">
        <f t="shared" si="322"/>
        <v>41800.380428240744</v>
      </c>
      <c r="V3436" s="17">
        <v>41800.380428240744</v>
      </c>
      <c r="W3436" s="18">
        <v>41800.380428240744</v>
      </c>
    </row>
    <row r="3437" spans="1:23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9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t="s">
        <v>8219</v>
      </c>
      <c r="T3437" s="16">
        <f t="shared" si="323"/>
        <v>42589.125</v>
      </c>
      <c r="U3437" s="16">
        <f t="shared" si="322"/>
        <v>42572.61681712963</v>
      </c>
      <c r="V3437" s="17">
        <v>42572.61681712963</v>
      </c>
      <c r="W3437" s="18">
        <v>42572.61681712963</v>
      </c>
    </row>
    <row r="3438" spans="1:23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 s="9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t="s">
        <v>8219</v>
      </c>
      <c r="T3438" s="16">
        <f t="shared" si="323"/>
        <v>41872.686111111114</v>
      </c>
      <c r="U3438" s="16">
        <f t="shared" si="322"/>
        <v>41851.541585648149</v>
      </c>
      <c r="V3438" s="17">
        <v>41851.541585648149</v>
      </c>
      <c r="W3438" s="18">
        <v>41851.541585648149</v>
      </c>
    </row>
    <row r="3439" spans="1:23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t="s">
        <v>8219</v>
      </c>
      <c r="T3439" s="16">
        <f t="shared" si="323"/>
        <v>42235.710879629631</v>
      </c>
      <c r="U3439" s="16">
        <f t="shared" si="322"/>
        <v>42205.710879629631</v>
      </c>
      <c r="V3439" s="17">
        <v>42205.710879629631</v>
      </c>
      <c r="W3439" s="18">
        <v>42205.710879629631</v>
      </c>
    </row>
    <row r="3440" spans="1:23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 s="9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t="s">
        <v>8219</v>
      </c>
      <c r="T3440" s="16">
        <f t="shared" si="323"/>
        <v>42126.875</v>
      </c>
      <c r="U3440" s="16">
        <f t="shared" si="322"/>
        <v>42100.927858796291</v>
      </c>
      <c r="V3440" s="17">
        <v>42100.927858796291</v>
      </c>
      <c r="W3440" s="18">
        <v>42100.927858796291</v>
      </c>
    </row>
    <row r="3441" spans="1:23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 s="9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t="s">
        <v>8219</v>
      </c>
      <c r="T3441" s="16">
        <f t="shared" si="323"/>
        <v>42388.207638888889</v>
      </c>
      <c r="U3441" s="16">
        <f t="shared" si="322"/>
        <v>42374.911226851851</v>
      </c>
      <c r="V3441" s="17">
        <v>42374.911226851851</v>
      </c>
      <c r="W3441" s="18">
        <v>42374.911226851851</v>
      </c>
    </row>
    <row r="3442" spans="1:23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 s="9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t="s">
        <v>8219</v>
      </c>
      <c r="T3442" s="16">
        <f t="shared" si="323"/>
        <v>41831.677083333336</v>
      </c>
      <c r="U3442" s="16">
        <f t="shared" si="322"/>
        <v>41809.12300925926</v>
      </c>
      <c r="V3442" s="17">
        <v>41809.12300925926</v>
      </c>
      <c r="W3442" s="18">
        <v>41809.12300925926</v>
      </c>
    </row>
    <row r="3443" spans="1:23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 s="9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t="s">
        <v>8219</v>
      </c>
      <c r="T3443" s="16">
        <f t="shared" si="323"/>
        <v>42321.845138888893</v>
      </c>
      <c r="U3443" s="16">
        <f t="shared" si="322"/>
        <v>42294.429641203707</v>
      </c>
      <c r="V3443" s="17">
        <v>42294.429641203707</v>
      </c>
      <c r="W3443" s="18">
        <v>42294.429641203707</v>
      </c>
    </row>
    <row r="3444" spans="1:23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9">
        <f t="shared" si="319"/>
        <v>31.25</v>
      </c>
      <c r="Q3444" t="str">
        <f t="shared" si="320"/>
        <v>theater</v>
      </c>
      <c r="R3444" t="str">
        <f t="shared" si="321"/>
        <v>plays</v>
      </c>
      <c r="S3444" t="s">
        <v>8219</v>
      </c>
      <c r="T3444" s="16">
        <f t="shared" si="323"/>
        <v>42154.841111111105</v>
      </c>
      <c r="U3444" s="16">
        <f t="shared" si="322"/>
        <v>42124.841111111105</v>
      </c>
      <c r="V3444" s="17">
        <v>42124.841111111105</v>
      </c>
      <c r="W3444" s="18">
        <v>42124.841111111105</v>
      </c>
    </row>
    <row r="3445" spans="1:23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 s="9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t="s">
        <v>8219</v>
      </c>
      <c r="T3445" s="16">
        <f t="shared" si="323"/>
        <v>41891.524837962963</v>
      </c>
      <c r="U3445" s="16">
        <f t="shared" si="322"/>
        <v>41861.524837962963</v>
      </c>
      <c r="V3445" s="17">
        <v>41861.524837962963</v>
      </c>
      <c r="W3445" s="18">
        <v>41861.524837962963</v>
      </c>
    </row>
    <row r="3446" spans="1:23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 s="9">
        <f t="shared" si="319"/>
        <v>43.35</v>
      </c>
      <c r="Q3446" t="str">
        <f t="shared" si="320"/>
        <v>theater</v>
      </c>
      <c r="R3446" t="str">
        <f t="shared" si="321"/>
        <v>plays</v>
      </c>
      <c r="S3446" t="s">
        <v>8219</v>
      </c>
      <c r="T3446" s="16">
        <f t="shared" si="323"/>
        <v>42529.582638888889</v>
      </c>
      <c r="U3446" s="16">
        <f t="shared" si="322"/>
        <v>42521.291504629626</v>
      </c>
      <c r="V3446" s="17">
        <v>42521.291504629626</v>
      </c>
      <c r="W3446" s="18">
        <v>42521.291504629626</v>
      </c>
    </row>
    <row r="3447" spans="1:23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9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t="s">
        <v>8219</v>
      </c>
      <c r="T3447" s="16">
        <f t="shared" si="323"/>
        <v>42300.530509259261</v>
      </c>
      <c r="U3447" s="16">
        <f t="shared" si="322"/>
        <v>42272.530509259261</v>
      </c>
      <c r="V3447" s="17">
        <v>42272.530509259261</v>
      </c>
      <c r="W3447" s="18">
        <v>42272.530509259261</v>
      </c>
    </row>
    <row r="3448" spans="1:23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 s="9">
        <f t="shared" si="319"/>
        <v>43.28</v>
      </c>
      <c r="Q3448" t="str">
        <f t="shared" si="320"/>
        <v>theater</v>
      </c>
      <c r="R3448" t="str">
        <f t="shared" si="321"/>
        <v>plays</v>
      </c>
      <c r="S3448" t="s">
        <v>8219</v>
      </c>
      <c r="T3448" s="16">
        <f t="shared" si="323"/>
        <v>42040.513888888891</v>
      </c>
      <c r="U3448" s="16">
        <f t="shared" si="322"/>
        <v>42016.832465277781</v>
      </c>
      <c r="V3448" s="17">
        <v>42016.832465277781</v>
      </c>
      <c r="W3448" s="18">
        <v>42016.832465277781</v>
      </c>
    </row>
    <row r="3449" spans="1:23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 s="9">
        <f t="shared" si="319"/>
        <v>77</v>
      </c>
      <c r="Q3449" t="str">
        <f t="shared" si="320"/>
        <v>theater</v>
      </c>
      <c r="R3449" t="str">
        <f t="shared" si="321"/>
        <v>plays</v>
      </c>
      <c r="S3449" t="s">
        <v>8219</v>
      </c>
      <c r="T3449" s="16">
        <f t="shared" si="323"/>
        <v>42447.847361111111</v>
      </c>
      <c r="U3449" s="16">
        <f t="shared" si="322"/>
        <v>42402.889027777783</v>
      </c>
      <c r="V3449" s="17">
        <v>42402.889027777783</v>
      </c>
      <c r="W3449" s="18">
        <v>42402.889027777783</v>
      </c>
    </row>
    <row r="3450" spans="1:23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 s="9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t="s">
        <v>8219</v>
      </c>
      <c r="T3450" s="16">
        <f t="shared" si="323"/>
        <v>41990.119085648148</v>
      </c>
      <c r="U3450" s="16">
        <f t="shared" si="322"/>
        <v>41960.119085648148</v>
      </c>
      <c r="V3450" s="17">
        <v>41960.119085648148</v>
      </c>
      <c r="W3450" s="18">
        <v>41960.119085648148</v>
      </c>
    </row>
    <row r="3451" spans="1:23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 s="9">
        <f t="shared" si="319"/>
        <v>68.25</v>
      </c>
      <c r="Q3451" t="str">
        <f t="shared" si="320"/>
        <v>theater</v>
      </c>
      <c r="R3451" t="str">
        <f t="shared" si="321"/>
        <v>plays</v>
      </c>
      <c r="S3451" t="s">
        <v>8219</v>
      </c>
      <c r="T3451" s="16">
        <f t="shared" si="323"/>
        <v>42560.166666666672</v>
      </c>
      <c r="U3451" s="16">
        <f t="shared" si="322"/>
        <v>42532.052523148144</v>
      </c>
      <c r="V3451" s="17">
        <v>42532.052523148144</v>
      </c>
      <c r="W3451" s="18">
        <v>42532.052523148144</v>
      </c>
    </row>
    <row r="3452" spans="1:23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9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t="s">
        <v>8219</v>
      </c>
      <c r="T3452" s="16">
        <f t="shared" si="323"/>
        <v>42096.662858796291</v>
      </c>
      <c r="U3452" s="16">
        <f t="shared" si="322"/>
        <v>42036.704525462963</v>
      </c>
      <c r="V3452" s="17">
        <v>42036.704525462963</v>
      </c>
      <c r="W3452" s="18">
        <v>42036.704525462963</v>
      </c>
    </row>
    <row r="3453" spans="1:23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 s="9">
        <f t="shared" si="319"/>
        <v>41.125</v>
      </c>
      <c r="Q3453" t="str">
        <f t="shared" si="320"/>
        <v>theater</v>
      </c>
      <c r="R3453" t="str">
        <f t="shared" si="321"/>
        <v>plays</v>
      </c>
      <c r="S3453" t="s">
        <v>8219</v>
      </c>
      <c r="T3453" s="16">
        <f t="shared" si="323"/>
        <v>42115.723692129628</v>
      </c>
      <c r="U3453" s="16">
        <f t="shared" si="322"/>
        <v>42088.723692129628</v>
      </c>
      <c r="V3453" s="17">
        <v>42088.723692129628</v>
      </c>
      <c r="W3453" s="18">
        <v>42088.723692129628</v>
      </c>
    </row>
    <row r="3454" spans="1:23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 s="9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t="s">
        <v>8219</v>
      </c>
      <c r="T3454" s="16">
        <f t="shared" si="323"/>
        <v>41843.165972222225</v>
      </c>
      <c r="U3454" s="16">
        <f t="shared" si="322"/>
        <v>41820.639189814814</v>
      </c>
      <c r="V3454" s="17">
        <v>41820.639189814814</v>
      </c>
      <c r="W3454" s="18">
        <v>41820.639189814814</v>
      </c>
    </row>
    <row r="3455" spans="1:23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 s="9">
        <f t="shared" si="319"/>
        <v>27.5</v>
      </c>
      <c r="Q3455" t="str">
        <f t="shared" si="320"/>
        <v>theater</v>
      </c>
      <c r="R3455" t="str">
        <f t="shared" si="321"/>
        <v>plays</v>
      </c>
      <c r="S3455" t="s">
        <v>8219</v>
      </c>
      <c r="T3455" s="16">
        <f t="shared" si="323"/>
        <v>42595.97865740741</v>
      </c>
      <c r="U3455" s="16">
        <f t="shared" si="322"/>
        <v>42535.97865740741</v>
      </c>
      <c r="V3455" s="17">
        <v>42535.97865740741</v>
      </c>
      <c r="W3455" s="18">
        <v>42535.97865740741</v>
      </c>
    </row>
    <row r="3456" spans="1:23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 s="9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t="s">
        <v>8219</v>
      </c>
      <c r="T3456" s="16">
        <f t="shared" si="323"/>
        <v>41851.698599537034</v>
      </c>
      <c r="U3456" s="16">
        <f t="shared" si="322"/>
        <v>41821.698599537034</v>
      </c>
      <c r="V3456" s="17">
        <v>41821.698599537034</v>
      </c>
      <c r="W3456" s="18">
        <v>41821.698599537034</v>
      </c>
    </row>
    <row r="3457" spans="1:23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 s="9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t="s">
        <v>8219</v>
      </c>
      <c r="T3457" s="16">
        <f t="shared" si="323"/>
        <v>42656.7503125</v>
      </c>
      <c r="U3457" s="16">
        <f t="shared" si="322"/>
        <v>42626.7503125</v>
      </c>
      <c r="V3457" s="17">
        <v>42626.7503125</v>
      </c>
      <c r="W3457" s="18">
        <v>42626.7503125</v>
      </c>
    </row>
    <row r="3458" spans="1:23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 s="9">
        <f t="shared" si="319"/>
        <v>358.6875</v>
      </c>
      <c r="Q3458" t="str">
        <f t="shared" si="320"/>
        <v>theater</v>
      </c>
      <c r="R3458" t="str">
        <f t="shared" si="321"/>
        <v>plays</v>
      </c>
      <c r="S3458" t="s">
        <v>8219</v>
      </c>
      <c r="T3458" s="16">
        <f t="shared" si="323"/>
        <v>41852.290972222225</v>
      </c>
      <c r="U3458" s="16">
        <f t="shared" si="322"/>
        <v>41821.205636574072</v>
      </c>
      <c r="V3458" s="17">
        <v>41821.205636574072</v>
      </c>
      <c r="W3458" s="18">
        <v>41821.205636574072</v>
      </c>
    </row>
    <row r="3459" spans="1:23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</f>
        <v>1.4019999999999999</v>
      </c>
      <c r="P3459" s="9">
        <f t="shared" ref="P3459:P3522" si="325">IF(ISERROR(E3459/L3459),0,(E3459/L3459))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t="s">
        <v>8219</v>
      </c>
      <c r="T3459" s="16">
        <f t="shared" si="323"/>
        <v>42047.249305555553</v>
      </c>
      <c r="U3459" s="16">
        <f t="shared" ref="U3459:U3522" si="328">(((J3459/60)/60)/24)+DATE(1970,1,1)</f>
        <v>42016.706678240742</v>
      </c>
      <c r="V3459" s="17">
        <v>42016.706678240742</v>
      </c>
      <c r="W3459" s="18">
        <v>42016.706678240742</v>
      </c>
    </row>
    <row r="3460" spans="1:23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9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t="s">
        <v>8219</v>
      </c>
      <c r="T3460" s="16">
        <f t="shared" ref="T3460:T3523" si="329">(((I3460/60)/60)/24)+DATE(1970,1,1)</f>
        <v>42038.185416666667</v>
      </c>
      <c r="U3460" s="16">
        <f t="shared" si="328"/>
        <v>42011.202581018515</v>
      </c>
      <c r="V3460" s="17">
        <v>42011.202581018515</v>
      </c>
      <c r="W3460" s="18">
        <v>42011.202581018515</v>
      </c>
    </row>
    <row r="3461" spans="1:23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9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t="s">
        <v>8219</v>
      </c>
      <c r="T3461" s="16">
        <f t="shared" si="329"/>
        <v>42510.479861111111</v>
      </c>
      <c r="U3461" s="16">
        <f t="shared" si="328"/>
        <v>42480.479861111111</v>
      </c>
      <c r="V3461" s="17">
        <v>42480.479861111111</v>
      </c>
      <c r="W3461" s="18">
        <v>42480.479861111111</v>
      </c>
    </row>
    <row r="3462" spans="1:23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9">
        <f t="shared" si="325"/>
        <v>50</v>
      </c>
      <c r="Q3462" t="str">
        <f t="shared" si="326"/>
        <v>theater</v>
      </c>
      <c r="R3462" t="str">
        <f t="shared" si="327"/>
        <v>plays</v>
      </c>
      <c r="S3462" t="s">
        <v>8219</v>
      </c>
      <c r="T3462" s="16">
        <f t="shared" si="329"/>
        <v>41866.527222222219</v>
      </c>
      <c r="U3462" s="16">
        <f t="shared" si="328"/>
        <v>41852.527222222219</v>
      </c>
      <c r="V3462" s="17">
        <v>41852.527222222219</v>
      </c>
      <c r="W3462" s="18">
        <v>41852.527222222219</v>
      </c>
    </row>
    <row r="3463" spans="1:23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9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t="s">
        <v>8219</v>
      </c>
      <c r="T3463" s="16">
        <f t="shared" si="329"/>
        <v>42672.125</v>
      </c>
      <c r="U3463" s="16">
        <f t="shared" si="328"/>
        <v>42643.632858796293</v>
      </c>
      <c r="V3463" s="17">
        <v>42643.632858796293</v>
      </c>
      <c r="W3463" s="18">
        <v>42643.632858796293</v>
      </c>
    </row>
    <row r="3464" spans="1:23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9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t="s">
        <v>8219</v>
      </c>
      <c r="T3464" s="16">
        <f t="shared" si="329"/>
        <v>42195.75</v>
      </c>
      <c r="U3464" s="16">
        <f t="shared" si="328"/>
        <v>42179.898472222223</v>
      </c>
      <c r="V3464" s="17">
        <v>42179.898472222223</v>
      </c>
      <c r="W3464" s="18">
        <v>42179.898472222223</v>
      </c>
    </row>
    <row r="3465" spans="1:23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9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t="s">
        <v>8219</v>
      </c>
      <c r="T3465" s="16">
        <f t="shared" si="329"/>
        <v>42654.165972222225</v>
      </c>
      <c r="U3465" s="16">
        <f t="shared" si="328"/>
        <v>42612.918807870374</v>
      </c>
      <c r="V3465" s="17">
        <v>42612.918807870374</v>
      </c>
      <c r="W3465" s="18">
        <v>42612.918807870374</v>
      </c>
    </row>
    <row r="3466" spans="1:23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9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t="s">
        <v>8219</v>
      </c>
      <c r="T3466" s="16">
        <f t="shared" si="329"/>
        <v>42605.130057870367</v>
      </c>
      <c r="U3466" s="16">
        <f t="shared" si="328"/>
        <v>42575.130057870367</v>
      </c>
      <c r="V3466" s="17">
        <v>42575.130057870367</v>
      </c>
      <c r="W3466" s="18">
        <v>42575.130057870367</v>
      </c>
    </row>
    <row r="3467" spans="1:23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9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t="s">
        <v>8219</v>
      </c>
      <c r="T3467" s="16">
        <f t="shared" si="329"/>
        <v>42225.666666666672</v>
      </c>
      <c r="U3467" s="16">
        <f t="shared" si="328"/>
        <v>42200.625833333332</v>
      </c>
      <c r="V3467" s="17">
        <v>42200.625833333332</v>
      </c>
      <c r="W3467" s="18">
        <v>42200.625833333332</v>
      </c>
    </row>
    <row r="3468" spans="1:23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9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t="s">
        <v>8219</v>
      </c>
      <c r="T3468" s="16">
        <f t="shared" si="329"/>
        <v>42479.977430555555</v>
      </c>
      <c r="U3468" s="16">
        <f t="shared" si="328"/>
        <v>42420.019097222219</v>
      </c>
      <c r="V3468" s="17">
        <v>42420.019097222219</v>
      </c>
      <c r="W3468" s="18">
        <v>42420.019097222219</v>
      </c>
    </row>
    <row r="3469" spans="1:23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t="s">
        <v>8219</v>
      </c>
      <c r="T3469" s="16">
        <f t="shared" si="329"/>
        <v>42083.630000000005</v>
      </c>
      <c r="U3469" s="16">
        <f t="shared" si="328"/>
        <v>42053.671666666662</v>
      </c>
      <c r="V3469" s="17">
        <v>42053.671666666662</v>
      </c>
      <c r="W3469" s="18">
        <v>42053.671666666662</v>
      </c>
    </row>
    <row r="3470" spans="1:23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9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t="s">
        <v>8219</v>
      </c>
      <c r="T3470" s="16">
        <f t="shared" si="329"/>
        <v>42634.125</v>
      </c>
      <c r="U3470" s="16">
        <f t="shared" si="328"/>
        <v>42605.765381944439</v>
      </c>
      <c r="V3470" s="17">
        <v>42605.765381944439</v>
      </c>
      <c r="W3470" s="18">
        <v>42605.765381944439</v>
      </c>
    </row>
    <row r="3471" spans="1:23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9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t="s">
        <v>8219</v>
      </c>
      <c r="T3471" s="16">
        <f t="shared" si="329"/>
        <v>42488.641724537039</v>
      </c>
      <c r="U3471" s="16">
        <f t="shared" si="328"/>
        <v>42458.641724537039</v>
      </c>
      <c r="V3471" s="17">
        <v>42458.641724537039</v>
      </c>
      <c r="W3471" s="18">
        <v>42458.641724537039</v>
      </c>
    </row>
    <row r="3472" spans="1:23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9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t="s">
        <v>8219</v>
      </c>
      <c r="T3472" s="16">
        <f t="shared" si="329"/>
        <v>42566.901388888888</v>
      </c>
      <c r="U3472" s="16">
        <f t="shared" si="328"/>
        <v>42529.022013888884</v>
      </c>
      <c r="V3472" s="17">
        <v>42529.022013888884</v>
      </c>
      <c r="W3472" s="18">
        <v>42529.022013888884</v>
      </c>
    </row>
    <row r="3473" spans="1:23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9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t="s">
        <v>8219</v>
      </c>
      <c r="T3473" s="16">
        <f t="shared" si="329"/>
        <v>41882.833333333336</v>
      </c>
      <c r="U3473" s="16">
        <f t="shared" si="328"/>
        <v>41841.820486111108</v>
      </c>
      <c r="V3473" s="17">
        <v>41841.820486111108</v>
      </c>
      <c r="W3473" s="18">
        <v>41841.820486111108</v>
      </c>
    </row>
    <row r="3474" spans="1:23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9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t="s">
        <v>8219</v>
      </c>
      <c r="T3474" s="16">
        <f t="shared" si="329"/>
        <v>41949.249305555553</v>
      </c>
      <c r="U3474" s="16">
        <f t="shared" si="328"/>
        <v>41928.170497685183</v>
      </c>
      <c r="V3474" s="17">
        <v>41928.170497685183</v>
      </c>
      <c r="W3474" s="18">
        <v>41928.170497685183</v>
      </c>
    </row>
    <row r="3475" spans="1:23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9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t="s">
        <v>8219</v>
      </c>
      <c r="T3475" s="16">
        <f t="shared" si="329"/>
        <v>42083.852083333331</v>
      </c>
      <c r="U3475" s="16">
        <f t="shared" si="328"/>
        <v>42062.834444444445</v>
      </c>
      <c r="V3475" s="17">
        <v>42062.834444444445</v>
      </c>
      <c r="W3475" s="18">
        <v>42062.834444444445</v>
      </c>
    </row>
    <row r="3476" spans="1:23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9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t="s">
        <v>8219</v>
      </c>
      <c r="T3476" s="16">
        <f t="shared" si="329"/>
        <v>42571.501516203702</v>
      </c>
      <c r="U3476" s="16">
        <f t="shared" si="328"/>
        <v>42541.501516203702</v>
      </c>
      <c r="V3476" s="17">
        <v>42541.501516203702</v>
      </c>
      <c r="W3476" s="18">
        <v>42541.501516203702</v>
      </c>
    </row>
    <row r="3477" spans="1:23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 s="9">
        <f t="shared" si="325"/>
        <v>20</v>
      </c>
      <c r="Q3477" t="str">
        <f t="shared" si="326"/>
        <v>theater</v>
      </c>
      <c r="R3477" t="str">
        <f t="shared" si="327"/>
        <v>plays</v>
      </c>
      <c r="S3477" t="s">
        <v>8219</v>
      </c>
      <c r="T3477" s="16">
        <f t="shared" si="329"/>
        <v>41946</v>
      </c>
      <c r="U3477" s="16">
        <f t="shared" si="328"/>
        <v>41918.880833333329</v>
      </c>
      <c r="V3477" s="17">
        <v>41918.880833333329</v>
      </c>
      <c r="W3477" s="18">
        <v>41918.880833333329</v>
      </c>
    </row>
    <row r="3478" spans="1:23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9">
        <f t="shared" si="325"/>
        <v>52</v>
      </c>
      <c r="Q3478" t="str">
        <f t="shared" si="326"/>
        <v>theater</v>
      </c>
      <c r="R3478" t="str">
        <f t="shared" si="327"/>
        <v>plays</v>
      </c>
      <c r="S3478" t="s">
        <v>8219</v>
      </c>
      <c r="T3478" s="16">
        <f t="shared" si="329"/>
        <v>41939.125</v>
      </c>
      <c r="U3478" s="16">
        <f t="shared" si="328"/>
        <v>41921.279976851853</v>
      </c>
      <c r="V3478" s="17">
        <v>41921.279976851853</v>
      </c>
      <c r="W3478" s="18">
        <v>41921.279976851853</v>
      </c>
    </row>
    <row r="3479" spans="1:23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 s="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t="s">
        <v>8219</v>
      </c>
      <c r="T3479" s="16">
        <f t="shared" si="329"/>
        <v>42141.125</v>
      </c>
      <c r="U3479" s="16">
        <f t="shared" si="328"/>
        <v>42128.736608796295</v>
      </c>
      <c r="V3479" s="17">
        <v>42128.736608796295</v>
      </c>
      <c r="W3479" s="18">
        <v>42128.736608796295</v>
      </c>
    </row>
    <row r="3480" spans="1:23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 s="9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t="s">
        <v>8219</v>
      </c>
      <c r="T3480" s="16">
        <f t="shared" si="329"/>
        <v>42079.875</v>
      </c>
      <c r="U3480" s="16">
        <f t="shared" si="328"/>
        <v>42053.916921296302</v>
      </c>
      <c r="V3480" s="17">
        <v>42053.916921296302</v>
      </c>
      <c r="W3480" s="18">
        <v>42053.916921296302</v>
      </c>
    </row>
    <row r="3481" spans="1:23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 s="9">
        <f t="shared" si="325"/>
        <v>34.25</v>
      </c>
      <c r="Q3481" t="str">
        <f t="shared" si="326"/>
        <v>theater</v>
      </c>
      <c r="R3481" t="str">
        <f t="shared" si="327"/>
        <v>plays</v>
      </c>
      <c r="S3481" t="s">
        <v>8219</v>
      </c>
      <c r="T3481" s="16">
        <f t="shared" si="329"/>
        <v>41811.855092592588</v>
      </c>
      <c r="U3481" s="16">
        <f t="shared" si="328"/>
        <v>41781.855092592588</v>
      </c>
      <c r="V3481" s="17">
        <v>41781.855092592588</v>
      </c>
      <c r="W3481" s="18">
        <v>41781.855092592588</v>
      </c>
    </row>
    <row r="3482" spans="1:23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 s="9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t="s">
        <v>8219</v>
      </c>
      <c r="T3482" s="16">
        <f t="shared" si="329"/>
        <v>42195.875</v>
      </c>
      <c r="U3482" s="16">
        <f t="shared" si="328"/>
        <v>42171.317442129628</v>
      </c>
      <c r="V3482" s="17">
        <v>42171.317442129628</v>
      </c>
      <c r="W3482" s="18">
        <v>42171.317442129628</v>
      </c>
    </row>
    <row r="3483" spans="1:23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 s="9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t="s">
        <v>8219</v>
      </c>
      <c r="T3483" s="16">
        <f t="shared" si="329"/>
        <v>42006.24754629629</v>
      </c>
      <c r="U3483" s="16">
        <f t="shared" si="328"/>
        <v>41989.24754629629</v>
      </c>
      <c r="V3483" s="17">
        <v>41989.24754629629</v>
      </c>
      <c r="W3483" s="18">
        <v>41989.24754629629</v>
      </c>
    </row>
    <row r="3484" spans="1:23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 s="9">
        <f t="shared" si="325"/>
        <v>51.875</v>
      </c>
      <c r="Q3484" t="str">
        <f t="shared" si="326"/>
        <v>theater</v>
      </c>
      <c r="R3484" t="str">
        <f t="shared" si="327"/>
        <v>plays</v>
      </c>
      <c r="S3484" t="s">
        <v>8219</v>
      </c>
      <c r="T3484" s="16">
        <f t="shared" si="329"/>
        <v>41826.771597222221</v>
      </c>
      <c r="U3484" s="16">
        <f t="shared" si="328"/>
        <v>41796.771597222221</v>
      </c>
      <c r="V3484" s="17">
        <v>41796.771597222221</v>
      </c>
      <c r="W3484" s="18">
        <v>41796.771597222221</v>
      </c>
    </row>
    <row r="3485" spans="1:23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 s="9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t="s">
        <v>8219</v>
      </c>
      <c r="T3485" s="16">
        <f t="shared" si="329"/>
        <v>41823.668761574074</v>
      </c>
      <c r="U3485" s="16">
        <f t="shared" si="328"/>
        <v>41793.668761574074</v>
      </c>
      <c r="V3485" s="17">
        <v>41793.668761574074</v>
      </c>
      <c r="W3485" s="18">
        <v>41793.668761574074</v>
      </c>
    </row>
    <row r="3486" spans="1:23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 s="9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t="s">
        <v>8219</v>
      </c>
      <c r="T3486" s="16">
        <f t="shared" si="329"/>
        <v>42536.760405092587</v>
      </c>
      <c r="U3486" s="16">
        <f t="shared" si="328"/>
        <v>42506.760405092587</v>
      </c>
      <c r="V3486" s="17">
        <v>42506.760405092587</v>
      </c>
      <c r="W3486" s="18">
        <v>42506.760405092587</v>
      </c>
    </row>
    <row r="3487" spans="1:23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 s="9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t="s">
        <v>8219</v>
      </c>
      <c r="T3487" s="16">
        <f t="shared" si="329"/>
        <v>42402.693055555559</v>
      </c>
      <c r="U3487" s="16">
        <f t="shared" si="328"/>
        <v>42372.693055555559</v>
      </c>
      <c r="V3487" s="17">
        <v>42372.693055555559</v>
      </c>
      <c r="W3487" s="18">
        <v>42372.693055555559</v>
      </c>
    </row>
    <row r="3488" spans="1:23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 s="9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t="s">
        <v>8219</v>
      </c>
      <c r="T3488" s="16">
        <f t="shared" si="329"/>
        <v>42158.290972222225</v>
      </c>
      <c r="U3488" s="16">
        <f t="shared" si="328"/>
        <v>42126.87501157407</v>
      </c>
      <c r="V3488" s="17">
        <v>42126.87501157407</v>
      </c>
      <c r="W3488" s="18">
        <v>42126.87501157407</v>
      </c>
    </row>
    <row r="3489" spans="1:23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 s="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t="s">
        <v>8219</v>
      </c>
      <c r="T3489" s="16">
        <f t="shared" si="329"/>
        <v>42179.940416666665</v>
      </c>
      <c r="U3489" s="16">
        <f t="shared" si="328"/>
        <v>42149.940416666665</v>
      </c>
      <c r="V3489" s="17">
        <v>42149.940416666665</v>
      </c>
      <c r="W3489" s="18">
        <v>42149.940416666665</v>
      </c>
    </row>
    <row r="3490" spans="1:23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 s="9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t="s">
        <v>8219</v>
      </c>
      <c r="T3490" s="16">
        <f t="shared" si="329"/>
        <v>42111.666666666672</v>
      </c>
      <c r="U3490" s="16">
        <f t="shared" si="328"/>
        <v>42087.768055555556</v>
      </c>
      <c r="V3490" s="17">
        <v>42087.768055555556</v>
      </c>
      <c r="W3490" s="18">
        <v>42087.768055555556</v>
      </c>
    </row>
    <row r="3491" spans="1:23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 s="9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t="s">
        <v>8219</v>
      </c>
      <c r="T3491" s="16">
        <f t="shared" si="329"/>
        <v>41783.875</v>
      </c>
      <c r="U3491" s="16">
        <f t="shared" si="328"/>
        <v>41753.635775462964</v>
      </c>
      <c r="V3491" s="17">
        <v>41753.635775462964</v>
      </c>
      <c r="W3491" s="18">
        <v>41753.635775462964</v>
      </c>
    </row>
    <row r="3492" spans="1:23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 s="9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t="s">
        <v>8219</v>
      </c>
      <c r="T3492" s="16">
        <f t="shared" si="329"/>
        <v>42473.802361111113</v>
      </c>
      <c r="U3492" s="16">
        <f t="shared" si="328"/>
        <v>42443.802361111113</v>
      </c>
      <c r="V3492" s="17">
        <v>42443.802361111113</v>
      </c>
      <c r="W3492" s="18">
        <v>42443.802361111113</v>
      </c>
    </row>
    <row r="3493" spans="1:23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 s="9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t="s">
        <v>8219</v>
      </c>
      <c r="T3493" s="16">
        <f t="shared" si="329"/>
        <v>42142.249814814815</v>
      </c>
      <c r="U3493" s="16">
        <f t="shared" si="328"/>
        <v>42121.249814814815</v>
      </c>
      <c r="V3493" s="17">
        <v>42121.249814814815</v>
      </c>
      <c r="W3493" s="18">
        <v>42121.249814814815</v>
      </c>
    </row>
    <row r="3494" spans="1:23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 s="9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t="s">
        <v>8219</v>
      </c>
      <c r="T3494" s="16">
        <f t="shared" si="329"/>
        <v>42303.009224537032</v>
      </c>
      <c r="U3494" s="16">
        <f t="shared" si="328"/>
        <v>42268.009224537032</v>
      </c>
      <c r="V3494" s="17">
        <v>42268.009224537032</v>
      </c>
      <c r="W3494" s="18">
        <v>42268.009224537032</v>
      </c>
    </row>
    <row r="3495" spans="1:23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9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t="s">
        <v>8219</v>
      </c>
      <c r="T3495" s="16">
        <f t="shared" si="329"/>
        <v>41868.21597222222</v>
      </c>
      <c r="U3495" s="16">
        <f t="shared" si="328"/>
        <v>41848.866157407407</v>
      </c>
      <c r="V3495" s="17">
        <v>41848.866157407407</v>
      </c>
      <c r="W3495" s="18">
        <v>41848.866157407407</v>
      </c>
    </row>
    <row r="3496" spans="1:23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9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t="s">
        <v>8219</v>
      </c>
      <c r="T3496" s="16">
        <f t="shared" si="329"/>
        <v>42700.25</v>
      </c>
      <c r="U3496" s="16">
        <f t="shared" si="328"/>
        <v>42689.214988425927</v>
      </c>
      <c r="V3496" s="17">
        <v>42689.214988425927</v>
      </c>
      <c r="W3496" s="18">
        <v>42689.214988425927</v>
      </c>
    </row>
    <row r="3497" spans="1:23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 s="9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t="s">
        <v>8219</v>
      </c>
      <c r="T3497" s="16">
        <f t="shared" si="329"/>
        <v>41944.720833333333</v>
      </c>
      <c r="U3497" s="16">
        <f t="shared" si="328"/>
        <v>41915.762835648151</v>
      </c>
      <c r="V3497" s="17">
        <v>41915.762835648151</v>
      </c>
      <c r="W3497" s="18">
        <v>41915.762835648151</v>
      </c>
    </row>
    <row r="3498" spans="1:23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 s="9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t="s">
        <v>8219</v>
      </c>
      <c r="T3498" s="16">
        <f t="shared" si="329"/>
        <v>42624.846828703703</v>
      </c>
      <c r="U3498" s="16">
        <f t="shared" si="328"/>
        <v>42584.846828703703</v>
      </c>
      <c r="V3498" s="17">
        <v>42584.846828703703</v>
      </c>
      <c r="W3498" s="18">
        <v>42584.846828703703</v>
      </c>
    </row>
    <row r="3499" spans="1:23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 s="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t="s">
        <v>8219</v>
      </c>
      <c r="T3499" s="16">
        <f t="shared" si="329"/>
        <v>42523.916666666672</v>
      </c>
      <c r="U3499" s="16">
        <f t="shared" si="328"/>
        <v>42511.741944444439</v>
      </c>
      <c r="V3499" s="17">
        <v>42511.741944444439</v>
      </c>
      <c r="W3499" s="18">
        <v>42511.741944444439</v>
      </c>
    </row>
    <row r="3500" spans="1:23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 s="9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t="s">
        <v>8219</v>
      </c>
      <c r="T3500" s="16">
        <f t="shared" si="329"/>
        <v>42518.905555555553</v>
      </c>
      <c r="U3500" s="16">
        <f t="shared" si="328"/>
        <v>42459.15861111111</v>
      </c>
      <c r="V3500" s="17">
        <v>42459.15861111111</v>
      </c>
      <c r="W3500" s="18">
        <v>42459.15861111111</v>
      </c>
    </row>
    <row r="3501" spans="1:23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 s="9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t="s">
        <v>8219</v>
      </c>
      <c r="T3501" s="16">
        <f t="shared" si="329"/>
        <v>42186.290972222225</v>
      </c>
      <c r="U3501" s="16">
        <f t="shared" si="328"/>
        <v>42132.036168981482</v>
      </c>
      <c r="V3501" s="17">
        <v>42132.036168981482</v>
      </c>
      <c r="W3501" s="18">
        <v>42132.036168981482</v>
      </c>
    </row>
    <row r="3502" spans="1:23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 s="9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t="s">
        <v>8219</v>
      </c>
      <c r="T3502" s="16">
        <f t="shared" si="329"/>
        <v>42436.207638888889</v>
      </c>
      <c r="U3502" s="16">
        <f t="shared" si="328"/>
        <v>42419.91942129629</v>
      </c>
      <c r="V3502" s="17">
        <v>42419.91942129629</v>
      </c>
      <c r="W3502" s="18">
        <v>42419.91942129629</v>
      </c>
    </row>
    <row r="3503" spans="1:23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 s="9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t="s">
        <v>8219</v>
      </c>
      <c r="T3503" s="16">
        <f t="shared" si="329"/>
        <v>42258.763831018514</v>
      </c>
      <c r="U3503" s="16">
        <f t="shared" si="328"/>
        <v>42233.763831018514</v>
      </c>
      <c r="V3503" s="17">
        <v>42233.763831018514</v>
      </c>
      <c r="W3503" s="18">
        <v>42233.763831018514</v>
      </c>
    </row>
    <row r="3504" spans="1:23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 s="9">
        <f t="shared" si="325"/>
        <v>136</v>
      </c>
      <c r="Q3504" t="str">
        <f t="shared" si="326"/>
        <v>theater</v>
      </c>
      <c r="R3504" t="str">
        <f t="shared" si="327"/>
        <v>plays</v>
      </c>
      <c r="S3504" t="s">
        <v>8219</v>
      </c>
      <c r="T3504" s="16">
        <f t="shared" si="329"/>
        <v>42445.165972222225</v>
      </c>
      <c r="U3504" s="16">
        <f t="shared" si="328"/>
        <v>42430.839398148149</v>
      </c>
      <c r="V3504" s="17">
        <v>42430.839398148149</v>
      </c>
      <c r="W3504" s="18">
        <v>42430.839398148149</v>
      </c>
    </row>
    <row r="3505" spans="1:23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 s="9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t="s">
        <v>8219</v>
      </c>
      <c r="T3505" s="16">
        <f t="shared" si="329"/>
        <v>42575.478333333333</v>
      </c>
      <c r="U3505" s="16">
        <f t="shared" si="328"/>
        <v>42545.478333333333</v>
      </c>
      <c r="V3505" s="17">
        <v>42545.478333333333</v>
      </c>
      <c r="W3505" s="18">
        <v>42545.478333333333</v>
      </c>
    </row>
    <row r="3506" spans="1:23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9">
        <f t="shared" si="325"/>
        <v>125</v>
      </c>
      <c r="Q3506" t="str">
        <f t="shared" si="326"/>
        <v>theater</v>
      </c>
      <c r="R3506" t="str">
        <f t="shared" si="327"/>
        <v>plays</v>
      </c>
      <c r="S3506" t="s">
        <v>8219</v>
      </c>
      <c r="T3506" s="16">
        <f t="shared" si="329"/>
        <v>42327.790405092594</v>
      </c>
      <c r="U3506" s="16">
        <f t="shared" si="328"/>
        <v>42297.748738425929</v>
      </c>
      <c r="V3506" s="17">
        <v>42297.748738425929</v>
      </c>
      <c r="W3506" s="18">
        <v>42297.748738425929</v>
      </c>
    </row>
    <row r="3507" spans="1:23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 s="9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t="s">
        <v>8219</v>
      </c>
      <c r="T3507" s="16">
        <f t="shared" si="329"/>
        <v>41772.166666666664</v>
      </c>
      <c r="U3507" s="16">
        <f t="shared" si="328"/>
        <v>41760.935706018521</v>
      </c>
      <c r="V3507" s="17">
        <v>41760.935706018521</v>
      </c>
      <c r="W3507" s="18">
        <v>41760.935706018521</v>
      </c>
    </row>
    <row r="3508" spans="1:23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 s="9">
        <f t="shared" si="325"/>
        <v>105</v>
      </c>
      <c r="Q3508" t="str">
        <f t="shared" si="326"/>
        <v>theater</v>
      </c>
      <c r="R3508" t="str">
        <f t="shared" si="327"/>
        <v>plays</v>
      </c>
      <c r="S3508" t="s">
        <v>8219</v>
      </c>
      <c r="T3508" s="16">
        <f t="shared" si="329"/>
        <v>41874.734259259261</v>
      </c>
      <c r="U3508" s="16">
        <f t="shared" si="328"/>
        <v>41829.734259259261</v>
      </c>
      <c r="V3508" s="17">
        <v>41829.734259259261</v>
      </c>
      <c r="W3508" s="18">
        <v>41829.734259259261</v>
      </c>
    </row>
    <row r="3509" spans="1:23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 s="9">
        <f t="shared" si="325"/>
        <v>145</v>
      </c>
      <c r="Q3509" t="str">
        <f t="shared" si="326"/>
        <v>theater</v>
      </c>
      <c r="R3509" t="str">
        <f t="shared" si="327"/>
        <v>plays</v>
      </c>
      <c r="S3509" t="s">
        <v>8219</v>
      </c>
      <c r="T3509" s="16">
        <f t="shared" si="329"/>
        <v>42521.92288194444</v>
      </c>
      <c r="U3509" s="16">
        <f t="shared" si="328"/>
        <v>42491.92288194444</v>
      </c>
      <c r="V3509" s="17">
        <v>42491.92288194444</v>
      </c>
      <c r="W3509" s="18">
        <v>42491.92288194444</v>
      </c>
    </row>
    <row r="3510" spans="1:23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9">
        <f t="shared" si="325"/>
        <v>12</v>
      </c>
      <c r="Q3510" t="str">
        <f t="shared" si="326"/>
        <v>theater</v>
      </c>
      <c r="R3510" t="str">
        <f t="shared" si="327"/>
        <v>plays</v>
      </c>
      <c r="S3510" t="s">
        <v>8219</v>
      </c>
      <c r="T3510" s="16">
        <f t="shared" si="329"/>
        <v>42500.875</v>
      </c>
      <c r="U3510" s="16">
        <f t="shared" si="328"/>
        <v>42477.729780092588</v>
      </c>
      <c r="V3510" s="17">
        <v>42477.729780092588</v>
      </c>
      <c r="W3510" s="18">
        <v>42477.729780092588</v>
      </c>
    </row>
    <row r="3511" spans="1:23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 s="9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t="s">
        <v>8219</v>
      </c>
      <c r="T3511" s="16">
        <f t="shared" si="329"/>
        <v>41964.204861111109</v>
      </c>
      <c r="U3511" s="16">
        <f t="shared" si="328"/>
        <v>41950.859560185185</v>
      </c>
      <c r="V3511" s="17">
        <v>41950.859560185185</v>
      </c>
      <c r="W3511" s="18">
        <v>41950.859560185185</v>
      </c>
    </row>
    <row r="3512" spans="1:23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 s="9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t="s">
        <v>8219</v>
      </c>
      <c r="T3512" s="16">
        <f t="shared" si="329"/>
        <v>41822.62090277778</v>
      </c>
      <c r="U3512" s="16">
        <f t="shared" si="328"/>
        <v>41802.62090277778</v>
      </c>
      <c r="V3512" s="17">
        <v>41802.62090277778</v>
      </c>
      <c r="W3512" s="18">
        <v>41802.62090277778</v>
      </c>
    </row>
    <row r="3513" spans="1:23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 s="9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t="s">
        <v>8219</v>
      </c>
      <c r="T3513" s="16">
        <f t="shared" si="329"/>
        <v>41950.770833333336</v>
      </c>
      <c r="U3513" s="16">
        <f t="shared" si="328"/>
        <v>41927.873784722222</v>
      </c>
      <c r="V3513" s="17">
        <v>41927.873784722222</v>
      </c>
      <c r="W3513" s="18">
        <v>41927.873784722222</v>
      </c>
    </row>
    <row r="3514" spans="1:23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9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t="s">
        <v>8219</v>
      </c>
      <c r="T3514" s="16">
        <f t="shared" si="329"/>
        <v>42117.49527777778</v>
      </c>
      <c r="U3514" s="16">
        <f t="shared" si="328"/>
        <v>42057.536944444444</v>
      </c>
      <c r="V3514" s="17">
        <v>42057.536944444444</v>
      </c>
      <c r="W3514" s="18">
        <v>42057.536944444444</v>
      </c>
    </row>
    <row r="3515" spans="1:23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 s="9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t="s">
        <v>8219</v>
      </c>
      <c r="T3515" s="16">
        <f t="shared" si="329"/>
        <v>41794.207638888889</v>
      </c>
      <c r="U3515" s="16">
        <f t="shared" si="328"/>
        <v>41781.096203703702</v>
      </c>
      <c r="V3515" s="17">
        <v>41781.096203703702</v>
      </c>
      <c r="W3515" s="18">
        <v>41781.096203703702</v>
      </c>
    </row>
    <row r="3516" spans="1:23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9">
        <f t="shared" si="325"/>
        <v>55</v>
      </c>
      <c r="Q3516" t="str">
        <f t="shared" si="326"/>
        <v>theater</v>
      </c>
      <c r="R3516" t="str">
        <f t="shared" si="327"/>
        <v>plays</v>
      </c>
      <c r="S3516" t="s">
        <v>8219</v>
      </c>
      <c r="T3516" s="16">
        <f t="shared" si="329"/>
        <v>42037.207638888889</v>
      </c>
      <c r="U3516" s="16">
        <f t="shared" si="328"/>
        <v>42020.846666666665</v>
      </c>
      <c r="V3516" s="17">
        <v>42020.846666666665</v>
      </c>
      <c r="W3516" s="18">
        <v>42020.846666666665</v>
      </c>
    </row>
    <row r="3517" spans="1:23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 s="9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t="s">
        <v>8219</v>
      </c>
      <c r="T3517" s="16">
        <f t="shared" si="329"/>
        <v>42155.772812499999</v>
      </c>
      <c r="U3517" s="16">
        <f t="shared" si="328"/>
        <v>42125.772812499999</v>
      </c>
      <c r="V3517" s="17">
        <v>42125.772812499999</v>
      </c>
      <c r="W3517" s="18">
        <v>42125.772812499999</v>
      </c>
    </row>
    <row r="3518" spans="1:23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9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t="s">
        <v>8219</v>
      </c>
      <c r="T3518" s="16">
        <f t="shared" si="329"/>
        <v>41890.125</v>
      </c>
      <c r="U3518" s="16">
        <f t="shared" si="328"/>
        <v>41856.010069444441</v>
      </c>
      <c r="V3518" s="17">
        <v>41856.010069444441</v>
      </c>
      <c r="W3518" s="18">
        <v>41856.010069444441</v>
      </c>
    </row>
    <row r="3519" spans="1:23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t="s">
        <v>8219</v>
      </c>
      <c r="T3519" s="16">
        <f t="shared" si="329"/>
        <v>41824.458333333336</v>
      </c>
      <c r="U3519" s="16">
        <f t="shared" si="328"/>
        <v>41794.817523148151</v>
      </c>
      <c r="V3519" s="17">
        <v>41794.817523148151</v>
      </c>
      <c r="W3519" s="18">
        <v>41794.817523148151</v>
      </c>
    </row>
    <row r="3520" spans="1:23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 s="9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t="s">
        <v>8219</v>
      </c>
      <c r="T3520" s="16">
        <f t="shared" si="329"/>
        <v>41914.597916666666</v>
      </c>
      <c r="U3520" s="16">
        <f t="shared" si="328"/>
        <v>41893.783553240741</v>
      </c>
      <c r="V3520" s="17">
        <v>41893.783553240741</v>
      </c>
      <c r="W3520" s="18">
        <v>41893.783553240741</v>
      </c>
    </row>
    <row r="3521" spans="1:23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 s="9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t="s">
        <v>8219</v>
      </c>
      <c r="T3521" s="16">
        <f t="shared" si="329"/>
        <v>42067.598958333328</v>
      </c>
      <c r="U3521" s="16">
        <f t="shared" si="328"/>
        <v>42037.598958333328</v>
      </c>
      <c r="V3521" s="17">
        <v>42037.598958333328</v>
      </c>
      <c r="W3521" s="18">
        <v>42037.598958333328</v>
      </c>
    </row>
    <row r="3522" spans="1:23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 s="9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t="s">
        <v>8219</v>
      </c>
      <c r="T3522" s="16">
        <f t="shared" si="329"/>
        <v>42253.57430555555</v>
      </c>
      <c r="U3522" s="16">
        <f t="shared" si="328"/>
        <v>42227.824212962965</v>
      </c>
      <c r="V3522" s="17">
        <v>42227.824212962965</v>
      </c>
      <c r="W3522" s="18">
        <v>42227.824212962965</v>
      </c>
    </row>
    <row r="3523" spans="1:23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</f>
        <v>1.6942857142857144</v>
      </c>
      <c r="P3523" s="9">
        <f t="shared" ref="P3523:P3586" si="331">IF(ISERROR(E3523/L3523),0,(E3523/L3523))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t="s">
        <v>8219</v>
      </c>
      <c r="T3523" s="16">
        <f t="shared" si="329"/>
        <v>41911.361342592594</v>
      </c>
      <c r="U3523" s="16">
        <f t="shared" ref="U3523:U3586" si="334">(((J3523/60)/60)/24)+DATE(1970,1,1)</f>
        <v>41881.361342592594</v>
      </c>
      <c r="V3523" s="17">
        <v>41881.361342592594</v>
      </c>
      <c r="W3523" s="18">
        <v>41881.361342592594</v>
      </c>
    </row>
    <row r="3524" spans="1:23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9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t="s">
        <v>8219</v>
      </c>
      <c r="T3524" s="16">
        <f t="shared" ref="T3524:T3587" si="335">(((I3524/60)/60)/24)+DATE(1970,1,1)</f>
        <v>42262.420833333337</v>
      </c>
      <c r="U3524" s="16">
        <f t="shared" si="334"/>
        <v>42234.789884259255</v>
      </c>
      <c r="V3524" s="17">
        <v>42234.789884259255</v>
      </c>
      <c r="W3524" s="18">
        <v>42234.789884259255</v>
      </c>
    </row>
    <row r="3525" spans="1:23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9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t="s">
        <v>8219</v>
      </c>
      <c r="T3525" s="16">
        <f t="shared" si="335"/>
        <v>42638.958333333328</v>
      </c>
      <c r="U3525" s="16">
        <f t="shared" si="334"/>
        <v>42581.397546296299</v>
      </c>
      <c r="V3525" s="17">
        <v>42581.397546296299</v>
      </c>
      <c r="W3525" s="18">
        <v>42581.397546296299</v>
      </c>
    </row>
    <row r="3526" spans="1:23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9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t="s">
        <v>8219</v>
      </c>
      <c r="T3526" s="16">
        <f t="shared" si="335"/>
        <v>41895.166666666664</v>
      </c>
      <c r="U3526" s="16">
        <f t="shared" si="334"/>
        <v>41880.76357638889</v>
      </c>
      <c r="V3526" s="17">
        <v>41880.76357638889</v>
      </c>
      <c r="W3526" s="18">
        <v>41880.76357638889</v>
      </c>
    </row>
    <row r="3527" spans="1:23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9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t="s">
        <v>8219</v>
      </c>
      <c r="T3527" s="16">
        <f t="shared" si="335"/>
        <v>42225.666666666672</v>
      </c>
      <c r="U3527" s="16">
        <f t="shared" si="334"/>
        <v>42214.6956712963</v>
      </c>
      <c r="V3527" s="17">
        <v>42214.6956712963</v>
      </c>
      <c r="W3527" s="18">
        <v>42214.6956712963</v>
      </c>
    </row>
    <row r="3528" spans="1:23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9">
        <f t="shared" si="331"/>
        <v>99</v>
      </c>
      <c r="Q3528" t="str">
        <f t="shared" si="332"/>
        <v>theater</v>
      </c>
      <c r="R3528" t="str">
        <f t="shared" si="333"/>
        <v>plays</v>
      </c>
      <c r="S3528" t="s">
        <v>8219</v>
      </c>
      <c r="T3528" s="16">
        <f t="shared" si="335"/>
        <v>42488.249305555553</v>
      </c>
      <c r="U3528" s="16">
        <f t="shared" si="334"/>
        <v>42460.335312499999</v>
      </c>
      <c r="V3528" s="17">
        <v>42460.335312499999</v>
      </c>
      <c r="W3528" s="18">
        <v>42460.335312499999</v>
      </c>
    </row>
    <row r="3529" spans="1:23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t="s">
        <v>8219</v>
      </c>
      <c r="T3529" s="16">
        <f t="shared" si="335"/>
        <v>42196.165972222225</v>
      </c>
      <c r="U3529" s="16">
        <f t="shared" si="334"/>
        <v>42167.023206018523</v>
      </c>
      <c r="V3529" s="17">
        <v>42167.023206018523</v>
      </c>
      <c r="W3529" s="18">
        <v>42167.023206018523</v>
      </c>
    </row>
    <row r="3530" spans="1:23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9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t="s">
        <v>8219</v>
      </c>
      <c r="T3530" s="16">
        <f t="shared" si="335"/>
        <v>42753.50136574074</v>
      </c>
      <c r="U3530" s="16">
        <f t="shared" si="334"/>
        <v>42733.50136574074</v>
      </c>
      <c r="V3530" s="17">
        <v>42733.50136574074</v>
      </c>
      <c r="W3530" s="18">
        <v>42733.50136574074</v>
      </c>
    </row>
    <row r="3531" spans="1:23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9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t="s">
        <v>8219</v>
      </c>
      <c r="T3531" s="16">
        <f t="shared" si="335"/>
        <v>42198.041666666672</v>
      </c>
      <c r="U3531" s="16">
        <f t="shared" si="334"/>
        <v>42177.761782407411</v>
      </c>
      <c r="V3531" s="17">
        <v>42177.761782407411</v>
      </c>
      <c r="W3531" s="18">
        <v>42177.761782407411</v>
      </c>
    </row>
    <row r="3532" spans="1:23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9">
        <f t="shared" si="331"/>
        <v>125</v>
      </c>
      <c r="Q3532" t="str">
        <f t="shared" si="332"/>
        <v>theater</v>
      </c>
      <c r="R3532" t="str">
        <f t="shared" si="333"/>
        <v>plays</v>
      </c>
      <c r="S3532" t="s">
        <v>8219</v>
      </c>
      <c r="T3532" s="16">
        <f t="shared" si="335"/>
        <v>42470.833333333328</v>
      </c>
      <c r="U3532" s="16">
        <f t="shared" si="334"/>
        <v>42442.623344907406</v>
      </c>
      <c r="V3532" s="17">
        <v>42442.623344907406</v>
      </c>
      <c r="W3532" s="18">
        <v>42442.623344907406</v>
      </c>
    </row>
    <row r="3533" spans="1:23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9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t="s">
        <v>8219</v>
      </c>
      <c r="T3533" s="16">
        <f t="shared" si="335"/>
        <v>42551.654328703706</v>
      </c>
      <c r="U3533" s="16">
        <f t="shared" si="334"/>
        <v>42521.654328703706</v>
      </c>
      <c r="V3533" s="17">
        <v>42521.654328703706</v>
      </c>
      <c r="W3533" s="18">
        <v>42521.654328703706</v>
      </c>
    </row>
    <row r="3534" spans="1:23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9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t="s">
        <v>8219</v>
      </c>
      <c r="T3534" s="16">
        <f t="shared" si="335"/>
        <v>41900.165972222225</v>
      </c>
      <c r="U3534" s="16">
        <f t="shared" si="334"/>
        <v>41884.599849537037</v>
      </c>
      <c r="V3534" s="17">
        <v>41884.599849537037</v>
      </c>
      <c r="W3534" s="18">
        <v>41884.599849537037</v>
      </c>
    </row>
    <row r="3535" spans="1:23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9">
        <f t="shared" si="331"/>
        <v>78.875</v>
      </c>
      <c r="Q3535" t="str">
        <f t="shared" si="332"/>
        <v>theater</v>
      </c>
      <c r="R3535" t="str">
        <f t="shared" si="333"/>
        <v>plays</v>
      </c>
      <c r="S3535" t="s">
        <v>8219</v>
      </c>
      <c r="T3535" s="16">
        <f t="shared" si="335"/>
        <v>42319.802858796291</v>
      </c>
      <c r="U3535" s="16">
        <f t="shared" si="334"/>
        <v>42289.761192129634</v>
      </c>
      <c r="V3535" s="17">
        <v>42289.761192129634</v>
      </c>
      <c r="W3535" s="18">
        <v>42289.761192129634</v>
      </c>
    </row>
    <row r="3536" spans="1:23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9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t="s">
        <v>8219</v>
      </c>
      <c r="T3536" s="16">
        <f t="shared" si="335"/>
        <v>42278.6252662037</v>
      </c>
      <c r="U3536" s="16">
        <f t="shared" si="334"/>
        <v>42243.6252662037</v>
      </c>
      <c r="V3536" s="17">
        <v>42243.6252662037</v>
      </c>
      <c r="W3536" s="18">
        <v>42243.6252662037</v>
      </c>
    </row>
    <row r="3537" spans="1:23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9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t="s">
        <v>8219</v>
      </c>
      <c r="T3537" s="16">
        <f t="shared" si="335"/>
        <v>42279.75</v>
      </c>
      <c r="U3537" s="16">
        <f t="shared" si="334"/>
        <v>42248.640162037031</v>
      </c>
      <c r="V3537" s="17">
        <v>42248.640162037031</v>
      </c>
      <c r="W3537" s="18">
        <v>42248.640162037031</v>
      </c>
    </row>
    <row r="3538" spans="1:23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9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t="s">
        <v>8219</v>
      </c>
      <c r="T3538" s="16">
        <f t="shared" si="335"/>
        <v>42358.499305555553</v>
      </c>
      <c r="U3538" s="16">
        <f t="shared" si="334"/>
        <v>42328.727141203708</v>
      </c>
      <c r="V3538" s="17">
        <v>42328.727141203708</v>
      </c>
      <c r="W3538" s="18">
        <v>42328.727141203708</v>
      </c>
    </row>
    <row r="3539" spans="1:23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 s="9">
        <f t="shared" si="331"/>
        <v>43.5</v>
      </c>
      <c r="Q3539" t="str">
        <f t="shared" si="332"/>
        <v>theater</v>
      </c>
      <c r="R3539" t="str">
        <f t="shared" si="333"/>
        <v>plays</v>
      </c>
      <c r="S3539" t="s">
        <v>8219</v>
      </c>
      <c r="T3539" s="16">
        <f t="shared" si="335"/>
        <v>41960.332638888889</v>
      </c>
      <c r="U3539" s="16">
        <f t="shared" si="334"/>
        <v>41923.354351851849</v>
      </c>
      <c r="V3539" s="17">
        <v>41923.354351851849</v>
      </c>
      <c r="W3539" s="18">
        <v>41923.354351851849</v>
      </c>
    </row>
    <row r="3540" spans="1:23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 s="9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t="s">
        <v>8219</v>
      </c>
      <c r="T3540" s="16">
        <f t="shared" si="335"/>
        <v>42599.420601851853</v>
      </c>
      <c r="U3540" s="16">
        <f t="shared" si="334"/>
        <v>42571.420601851853</v>
      </c>
      <c r="V3540" s="17">
        <v>42571.420601851853</v>
      </c>
      <c r="W3540" s="18">
        <v>42571.420601851853</v>
      </c>
    </row>
    <row r="3541" spans="1:23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 s="9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t="s">
        <v>8219</v>
      </c>
      <c r="T3541" s="16">
        <f t="shared" si="335"/>
        <v>42621.756041666667</v>
      </c>
      <c r="U3541" s="16">
        <f t="shared" si="334"/>
        <v>42600.756041666667</v>
      </c>
      <c r="V3541" s="17">
        <v>42600.756041666667</v>
      </c>
      <c r="W3541" s="18">
        <v>42600.756041666667</v>
      </c>
    </row>
    <row r="3542" spans="1:23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9">
        <f t="shared" si="331"/>
        <v>46.125</v>
      </c>
      <c r="Q3542" t="str">
        <f t="shared" si="332"/>
        <v>theater</v>
      </c>
      <c r="R3542" t="str">
        <f t="shared" si="333"/>
        <v>plays</v>
      </c>
      <c r="S3542" t="s">
        <v>8219</v>
      </c>
      <c r="T3542" s="16">
        <f t="shared" si="335"/>
        <v>42547.003368055557</v>
      </c>
      <c r="U3542" s="16">
        <f t="shared" si="334"/>
        <v>42517.003368055557</v>
      </c>
      <c r="V3542" s="17">
        <v>42517.003368055557</v>
      </c>
      <c r="W3542" s="18">
        <v>42517.003368055557</v>
      </c>
    </row>
    <row r="3543" spans="1:23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9">
        <f t="shared" si="331"/>
        <v>39.375</v>
      </c>
      <c r="Q3543" t="str">
        <f t="shared" si="332"/>
        <v>theater</v>
      </c>
      <c r="R3543" t="str">
        <f t="shared" si="333"/>
        <v>plays</v>
      </c>
      <c r="S3543" t="s">
        <v>8219</v>
      </c>
      <c r="T3543" s="16">
        <f t="shared" si="335"/>
        <v>42247.730034722219</v>
      </c>
      <c r="U3543" s="16">
        <f t="shared" si="334"/>
        <v>42222.730034722219</v>
      </c>
      <c r="V3543" s="17">
        <v>42222.730034722219</v>
      </c>
      <c r="W3543" s="18">
        <v>42222.730034722219</v>
      </c>
    </row>
    <row r="3544" spans="1:23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 s="9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t="s">
        <v>8219</v>
      </c>
      <c r="T3544" s="16">
        <f t="shared" si="335"/>
        <v>41889.599791666667</v>
      </c>
      <c r="U3544" s="16">
        <f t="shared" si="334"/>
        <v>41829.599791666667</v>
      </c>
      <c r="V3544" s="17">
        <v>41829.599791666667</v>
      </c>
      <c r="W3544" s="18">
        <v>41829.599791666667</v>
      </c>
    </row>
    <row r="3545" spans="1:23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 s="9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t="s">
        <v>8219</v>
      </c>
      <c r="T3545" s="16">
        <f t="shared" si="335"/>
        <v>42180.755312499998</v>
      </c>
      <c r="U3545" s="16">
        <f t="shared" si="334"/>
        <v>42150.755312499998</v>
      </c>
      <c r="V3545" s="17">
        <v>42150.755312499998</v>
      </c>
      <c r="W3545" s="18">
        <v>42150.755312499998</v>
      </c>
    </row>
    <row r="3546" spans="1:23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9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t="s">
        <v>8219</v>
      </c>
      <c r="T3546" s="16">
        <f t="shared" si="335"/>
        <v>42070.831678240742</v>
      </c>
      <c r="U3546" s="16">
        <f t="shared" si="334"/>
        <v>42040.831678240742</v>
      </c>
      <c r="V3546" s="17">
        <v>42040.831678240742</v>
      </c>
      <c r="W3546" s="18">
        <v>42040.831678240742</v>
      </c>
    </row>
    <row r="3547" spans="1:23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 s="9">
        <f t="shared" si="331"/>
        <v>31.375</v>
      </c>
      <c r="Q3547" t="str">
        <f t="shared" si="332"/>
        <v>theater</v>
      </c>
      <c r="R3547" t="str">
        <f t="shared" si="333"/>
        <v>plays</v>
      </c>
      <c r="S3547" t="s">
        <v>8219</v>
      </c>
      <c r="T3547" s="16">
        <f t="shared" si="335"/>
        <v>42105.807395833333</v>
      </c>
      <c r="U3547" s="16">
        <f t="shared" si="334"/>
        <v>42075.807395833333</v>
      </c>
      <c r="V3547" s="17">
        <v>42075.807395833333</v>
      </c>
      <c r="W3547" s="18">
        <v>42075.807395833333</v>
      </c>
    </row>
    <row r="3548" spans="1:23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 s="9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t="s">
        <v>8219</v>
      </c>
      <c r="T3548" s="16">
        <f t="shared" si="335"/>
        <v>42095.165972222225</v>
      </c>
      <c r="U3548" s="16">
        <f t="shared" si="334"/>
        <v>42073.660694444443</v>
      </c>
      <c r="V3548" s="17">
        <v>42073.660694444443</v>
      </c>
      <c r="W3548" s="18">
        <v>42073.660694444443</v>
      </c>
    </row>
    <row r="3549" spans="1:23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 s="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t="s">
        <v>8219</v>
      </c>
      <c r="T3549" s="16">
        <f t="shared" si="335"/>
        <v>42504.165972222225</v>
      </c>
      <c r="U3549" s="16">
        <f t="shared" si="334"/>
        <v>42480.078715277778</v>
      </c>
      <c r="V3549" s="17">
        <v>42480.078715277778</v>
      </c>
      <c r="W3549" s="18">
        <v>42480.078715277778</v>
      </c>
    </row>
    <row r="3550" spans="1:23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 s="9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t="s">
        <v>8219</v>
      </c>
      <c r="T3550" s="16">
        <f t="shared" si="335"/>
        <v>42434.041666666672</v>
      </c>
      <c r="U3550" s="16">
        <f t="shared" si="334"/>
        <v>42411.942291666666</v>
      </c>
      <c r="V3550" s="17">
        <v>42411.942291666666</v>
      </c>
      <c r="W3550" s="18">
        <v>42411.942291666666</v>
      </c>
    </row>
    <row r="3551" spans="1:23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9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t="s">
        <v>8219</v>
      </c>
      <c r="T3551" s="16">
        <f t="shared" si="335"/>
        <v>42251.394363425927</v>
      </c>
      <c r="U3551" s="16">
        <f t="shared" si="334"/>
        <v>42223.394363425927</v>
      </c>
      <c r="V3551" s="17">
        <v>42223.394363425927</v>
      </c>
      <c r="W3551" s="18">
        <v>42223.394363425927</v>
      </c>
    </row>
    <row r="3552" spans="1:23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 s="9">
        <f t="shared" si="331"/>
        <v>40.9375</v>
      </c>
      <c r="Q3552" t="str">
        <f t="shared" si="332"/>
        <v>theater</v>
      </c>
      <c r="R3552" t="str">
        <f t="shared" si="333"/>
        <v>plays</v>
      </c>
      <c r="S3552" t="s">
        <v>8219</v>
      </c>
      <c r="T3552" s="16">
        <f t="shared" si="335"/>
        <v>42492.893495370372</v>
      </c>
      <c r="U3552" s="16">
        <f t="shared" si="334"/>
        <v>42462.893495370372</v>
      </c>
      <c r="V3552" s="17">
        <v>42462.893495370372</v>
      </c>
      <c r="W3552" s="18">
        <v>42462.893495370372</v>
      </c>
    </row>
    <row r="3553" spans="1:23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 s="9">
        <f t="shared" si="331"/>
        <v>61.1</v>
      </c>
      <c r="Q3553" t="str">
        <f t="shared" si="332"/>
        <v>theater</v>
      </c>
      <c r="R3553" t="str">
        <f t="shared" si="333"/>
        <v>plays</v>
      </c>
      <c r="S3553" t="s">
        <v>8219</v>
      </c>
      <c r="T3553" s="16">
        <f t="shared" si="335"/>
        <v>41781.921527777777</v>
      </c>
      <c r="U3553" s="16">
        <f t="shared" si="334"/>
        <v>41753.515856481477</v>
      </c>
      <c r="V3553" s="17">
        <v>41753.515856481477</v>
      </c>
      <c r="W3553" s="18">
        <v>41753.515856481477</v>
      </c>
    </row>
    <row r="3554" spans="1:23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9">
        <f t="shared" si="331"/>
        <v>38.65</v>
      </c>
      <c r="Q3554" t="str">
        <f t="shared" si="332"/>
        <v>theater</v>
      </c>
      <c r="R3554" t="str">
        <f t="shared" si="333"/>
        <v>plays</v>
      </c>
      <c r="S3554" t="s">
        <v>8219</v>
      </c>
      <c r="T3554" s="16">
        <f t="shared" si="335"/>
        <v>41818.587083333332</v>
      </c>
      <c r="U3554" s="16">
        <f t="shared" si="334"/>
        <v>41788.587083333332</v>
      </c>
      <c r="V3554" s="17">
        <v>41788.587083333332</v>
      </c>
      <c r="W3554" s="18">
        <v>41788.587083333332</v>
      </c>
    </row>
    <row r="3555" spans="1:23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 s="9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t="s">
        <v>8219</v>
      </c>
      <c r="T3555" s="16">
        <f t="shared" si="335"/>
        <v>42228</v>
      </c>
      <c r="U3555" s="16">
        <f t="shared" si="334"/>
        <v>42196.028703703705</v>
      </c>
      <c r="V3555" s="17">
        <v>42196.028703703705</v>
      </c>
      <c r="W3555" s="18">
        <v>42196.028703703705</v>
      </c>
    </row>
    <row r="3556" spans="1:23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 s="9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t="s">
        <v>8219</v>
      </c>
      <c r="T3556" s="16">
        <f t="shared" si="335"/>
        <v>42046.708333333328</v>
      </c>
      <c r="U3556" s="16">
        <f t="shared" si="334"/>
        <v>42016.050451388888</v>
      </c>
      <c r="V3556" s="17">
        <v>42016.050451388888</v>
      </c>
      <c r="W3556" s="18">
        <v>42016.050451388888</v>
      </c>
    </row>
    <row r="3557" spans="1:23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9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t="s">
        <v>8219</v>
      </c>
      <c r="T3557" s="16">
        <f t="shared" si="335"/>
        <v>42691.483726851846</v>
      </c>
      <c r="U3557" s="16">
        <f t="shared" si="334"/>
        <v>42661.442060185189</v>
      </c>
      <c r="V3557" s="17">
        <v>42661.442060185189</v>
      </c>
      <c r="W3557" s="18">
        <v>42661.442060185189</v>
      </c>
    </row>
    <row r="3558" spans="1:23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 s="9">
        <f t="shared" si="331"/>
        <v>110.5</v>
      </c>
      <c r="Q3558" t="str">
        <f t="shared" si="332"/>
        <v>theater</v>
      </c>
      <c r="R3558" t="str">
        <f t="shared" si="333"/>
        <v>plays</v>
      </c>
      <c r="S3558" t="s">
        <v>8219</v>
      </c>
      <c r="T3558" s="16">
        <f t="shared" si="335"/>
        <v>41868.649583333332</v>
      </c>
      <c r="U3558" s="16">
        <f t="shared" si="334"/>
        <v>41808.649583333332</v>
      </c>
      <c r="V3558" s="17">
        <v>41808.649583333332</v>
      </c>
      <c r="W3558" s="18">
        <v>41808.649583333332</v>
      </c>
    </row>
    <row r="3559" spans="1:23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 s="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t="s">
        <v>8219</v>
      </c>
      <c r="T3559" s="16">
        <f t="shared" si="335"/>
        <v>41764.276747685188</v>
      </c>
      <c r="U3559" s="16">
        <f t="shared" si="334"/>
        <v>41730.276747685188</v>
      </c>
      <c r="V3559" s="17">
        <v>41730.276747685188</v>
      </c>
      <c r="W3559" s="18">
        <v>41730.276747685188</v>
      </c>
    </row>
    <row r="3560" spans="1:23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9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t="s">
        <v>8219</v>
      </c>
      <c r="T3560" s="16">
        <f t="shared" si="335"/>
        <v>42181.875</v>
      </c>
      <c r="U3560" s="16">
        <f t="shared" si="334"/>
        <v>42139.816840277781</v>
      </c>
      <c r="V3560" s="17">
        <v>42139.816840277781</v>
      </c>
      <c r="W3560" s="18">
        <v>42139.816840277781</v>
      </c>
    </row>
    <row r="3561" spans="1:23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 s="9">
        <f t="shared" si="331"/>
        <v>43.125</v>
      </c>
      <c r="Q3561" t="str">
        <f t="shared" si="332"/>
        <v>theater</v>
      </c>
      <c r="R3561" t="str">
        <f t="shared" si="333"/>
        <v>plays</v>
      </c>
      <c r="S3561" t="s">
        <v>8219</v>
      </c>
      <c r="T3561" s="16">
        <f t="shared" si="335"/>
        <v>42216.373611111107</v>
      </c>
      <c r="U3561" s="16">
        <f t="shared" si="334"/>
        <v>42194.096157407403</v>
      </c>
      <c r="V3561" s="17">
        <v>42194.096157407403</v>
      </c>
      <c r="W3561" s="18">
        <v>42194.096157407403</v>
      </c>
    </row>
    <row r="3562" spans="1:23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 s="9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t="s">
        <v>8219</v>
      </c>
      <c r="T3562" s="16">
        <f t="shared" si="335"/>
        <v>42151.114583333328</v>
      </c>
      <c r="U3562" s="16">
        <f t="shared" si="334"/>
        <v>42115.889652777783</v>
      </c>
      <c r="V3562" s="17">
        <v>42115.889652777783</v>
      </c>
      <c r="W3562" s="18">
        <v>42115.889652777783</v>
      </c>
    </row>
    <row r="3563" spans="1:23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 s="9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t="s">
        <v>8219</v>
      </c>
      <c r="T3563" s="16">
        <f t="shared" si="335"/>
        <v>42221.774999999994</v>
      </c>
      <c r="U3563" s="16">
        <f t="shared" si="334"/>
        <v>42203.680300925931</v>
      </c>
      <c r="V3563" s="17">
        <v>42203.680300925931</v>
      </c>
      <c r="W3563" s="18">
        <v>42203.680300925931</v>
      </c>
    </row>
    <row r="3564" spans="1:23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 s="9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t="s">
        <v>8219</v>
      </c>
      <c r="T3564" s="16">
        <f t="shared" si="335"/>
        <v>42442.916666666672</v>
      </c>
      <c r="U3564" s="16">
        <f t="shared" si="334"/>
        <v>42433.761886574073</v>
      </c>
      <c r="V3564" s="17">
        <v>42433.761886574073</v>
      </c>
      <c r="W3564" s="18">
        <v>42433.761886574073</v>
      </c>
    </row>
    <row r="3565" spans="1:23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 s="9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t="s">
        <v>8219</v>
      </c>
      <c r="T3565" s="16">
        <f t="shared" si="335"/>
        <v>42583.791666666672</v>
      </c>
      <c r="U3565" s="16">
        <f t="shared" si="334"/>
        <v>42555.671944444446</v>
      </c>
      <c r="V3565" s="17">
        <v>42555.671944444446</v>
      </c>
      <c r="W3565" s="18">
        <v>42555.671944444446</v>
      </c>
    </row>
    <row r="3566" spans="1:23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 s="9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t="s">
        <v>8219</v>
      </c>
      <c r="T3566" s="16">
        <f t="shared" si="335"/>
        <v>42282.666666666672</v>
      </c>
      <c r="U3566" s="16">
        <f t="shared" si="334"/>
        <v>42236.623252314821</v>
      </c>
      <c r="V3566" s="17">
        <v>42236.623252314821</v>
      </c>
      <c r="W3566" s="18">
        <v>42236.623252314821</v>
      </c>
    </row>
    <row r="3567" spans="1:23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 s="9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t="s">
        <v>8219</v>
      </c>
      <c r="T3567" s="16">
        <f t="shared" si="335"/>
        <v>42004.743148148147</v>
      </c>
      <c r="U3567" s="16">
        <f t="shared" si="334"/>
        <v>41974.743148148147</v>
      </c>
      <c r="V3567" s="17">
        <v>41974.743148148147</v>
      </c>
      <c r="W3567" s="18">
        <v>41974.743148148147</v>
      </c>
    </row>
    <row r="3568" spans="1:23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 s="9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t="s">
        <v>8219</v>
      </c>
      <c r="T3568" s="16">
        <f t="shared" si="335"/>
        <v>42027.507905092592</v>
      </c>
      <c r="U3568" s="16">
        <f t="shared" si="334"/>
        <v>41997.507905092592</v>
      </c>
      <c r="V3568" s="17">
        <v>41997.507905092592</v>
      </c>
      <c r="W3568" s="18">
        <v>41997.507905092592</v>
      </c>
    </row>
    <row r="3569" spans="1:23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 s="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t="s">
        <v>8219</v>
      </c>
      <c r="T3569" s="16">
        <f t="shared" si="335"/>
        <v>42165.810694444444</v>
      </c>
      <c r="U3569" s="16">
        <f t="shared" si="334"/>
        <v>42135.810694444444</v>
      </c>
      <c r="V3569" s="17">
        <v>42135.810694444444</v>
      </c>
      <c r="W3569" s="18">
        <v>42135.810694444444</v>
      </c>
    </row>
    <row r="3570" spans="1:23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9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t="s">
        <v>8219</v>
      </c>
      <c r="T3570" s="16">
        <f t="shared" si="335"/>
        <v>41899.740671296298</v>
      </c>
      <c r="U3570" s="16">
        <f t="shared" si="334"/>
        <v>41869.740671296298</v>
      </c>
      <c r="V3570" s="17">
        <v>41869.740671296298</v>
      </c>
      <c r="W3570" s="18">
        <v>41869.740671296298</v>
      </c>
    </row>
    <row r="3571" spans="1:23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 s="9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t="s">
        <v>8219</v>
      </c>
      <c r="T3571" s="16">
        <f t="shared" si="335"/>
        <v>42012.688611111109</v>
      </c>
      <c r="U3571" s="16">
        <f t="shared" si="334"/>
        <v>41982.688611111109</v>
      </c>
      <c r="V3571" s="17">
        <v>41982.688611111109</v>
      </c>
      <c r="W3571" s="18">
        <v>41982.688611111109</v>
      </c>
    </row>
    <row r="3572" spans="1:23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 s="9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t="s">
        <v>8219</v>
      </c>
      <c r="T3572" s="16">
        <f t="shared" si="335"/>
        <v>42004.291666666672</v>
      </c>
      <c r="U3572" s="16">
        <f t="shared" si="334"/>
        <v>41976.331979166673</v>
      </c>
      <c r="V3572" s="17">
        <v>41976.331979166673</v>
      </c>
      <c r="W3572" s="18">
        <v>41976.331979166673</v>
      </c>
    </row>
    <row r="3573" spans="1:23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 s="9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t="s">
        <v>8219</v>
      </c>
      <c r="T3573" s="16">
        <f t="shared" si="335"/>
        <v>41942.858946759261</v>
      </c>
      <c r="U3573" s="16">
        <f t="shared" si="334"/>
        <v>41912.858946759261</v>
      </c>
      <c r="V3573" s="17">
        <v>41912.858946759261</v>
      </c>
      <c r="W3573" s="18">
        <v>41912.858946759261</v>
      </c>
    </row>
    <row r="3574" spans="1:23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9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t="s">
        <v>8219</v>
      </c>
      <c r="T3574" s="16">
        <f t="shared" si="335"/>
        <v>42176.570393518516</v>
      </c>
      <c r="U3574" s="16">
        <f t="shared" si="334"/>
        <v>42146.570393518516</v>
      </c>
      <c r="V3574" s="17">
        <v>42146.570393518516</v>
      </c>
      <c r="W3574" s="18">
        <v>42146.570393518516</v>
      </c>
    </row>
    <row r="3575" spans="1:23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 s="9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t="s">
        <v>8219</v>
      </c>
      <c r="T3575" s="16">
        <f t="shared" si="335"/>
        <v>41951.417199074072</v>
      </c>
      <c r="U3575" s="16">
        <f t="shared" si="334"/>
        <v>41921.375532407408</v>
      </c>
      <c r="V3575" s="17">
        <v>41921.375532407408</v>
      </c>
      <c r="W3575" s="18">
        <v>41921.375532407408</v>
      </c>
    </row>
    <row r="3576" spans="1:23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 s="9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t="s">
        <v>8219</v>
      </c>
      <c r="T3576" s="16">
        <f t="shared" si="335"/>
        <v>41956.984351851846</v>
      </c>
      <c r="U3576" s="16">
        <f t="shared" si="334"/>
        <v>41926.942685185182</v>
      </c>
      <c r="V3576" s="17">
        <v>41926.942685185182</v>
      </c>
      <c r="W3576" s="18">
        <v>41926.942685185182</v>
      </c>
    </row>
    <row r="3577" spans="1:23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 s="9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t="s">
        <v>8219</v>
      </c>
      <c r="T3577" s="16">
        <f t="shared" si="335"/>
        <v>42593.165972222225</v>
      </c>
      <c r="U3577" s="16">
        <f t="shared" si="334"/>
        <v>42561.783877314811</v>
      </c>
      <c r="V3577" s="17">
        <v>42561.783877314811</v>
      </c>
      <c r="W3577" s="18">
        <v>42561.783877314811</v>
      </c>
    </row>
    <row r="3578" spans="1:23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9">
        <f t="shared" si="331"/>
        <v>20</v>
      </c>
      <c r="Q3578" t="str">
        <f t="shared" si="332"/>
        <v>theater</v>
      </c>
      <c r="R3578" t="str">
        <f t="shared" si="333"/>
        <v>plays</v>
      </c>
      <c r="S3578" t="s">
        <v>8219</v>
      </c>
      <c r="T3578" s="16">
        <f t="shared" si="335"/>
        <v>42709.590902777782</v>
      </c>
      <c r="U3578" s="16">
        <f t="shared" si="334"/>
        <v>42649.54923611111</v>
      </c>
      <c r="V3578" s="17">
        <v>42649.54923611111</v>
      </c>
      <c r="W3578" s="18">
        <v>42649.54923611111</v>
      </c>
    </row>
    <row r="3579" spans="1:23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t="s">
        <v>8219</v>
      </c>
      <c r="T3579" s="16">
        <f t="shared" si="335"/>
        <v>42120.26944444445</v>
      </c>
      <c r="U3579" s="16">
        <f t="shared" si="334"/>
        <v>42093.786840277782</v>
      </c>
      <c r="V3579" s="17">
        <v>42093.786840277782</v>
      </c>
      <c r="W3579" s="18">
        <v>42093.786840277782</v>
      </c>
    </row>
    <row r="3580" spans="1:23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 s="9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t="s">
        <v>8219</v>
      </c>
      <c r="T3580" s="16">
        <f t="shared" si="335"/>
        <v>42490.733530092592</v>
      </c>
      <c r="U3580" s="16">
        <f t="shared" si="334"/>
        <v>42460.733530092592</v>
      </c>
      <c r="V3580" s="17">
        <v>42460.733530092592</v>
      </c>
      <c r="W3580" s="18">
        <v>42460.733530092592</v>
      </c>
    </row>
    <row r="3581" spans="1:23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9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t="s">
        <v>8219</v>
      </c>
      <c r="T3581" s="16">
        <f t="shared" si="335"/>
        <v>42460.720555555556</v>
      </c>
      <c r="U3581" s="16">
        <f t="shared" si="334"/>
        <v>42430.762222222227</v>
      </c>
      <c r="V3581" s="17">
        <v>42430.762222222227</v>
      </c>
      <c r="W3581" s="18">
        <v>42430.762222222227</v>
      </c>
    </row>
    <row r="3582" spans="1:23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 s="9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t="s">
        <v>8219</v>
      </c>
      <c r="T3582" s="16">
        <f t="shared" si="335"/>
        <v>42064.207638888889</v>
      </c>
      <c r="U3582" s="16">
        <f t="shared" si="334"/>
        <v>42026.176180555558</v>
      </c>
      <c r="V3582" s="17">
        <v>42026.176180555558</v>
      </c>
      <c r="W3582" s="18">
        <v>42026.176180555558</v>
      </c>
    </row>
    <row r="3583" spans="1:23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9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t="s">
        <v>8219</v>
      </c>
      <c r="T3583" s="16">
        <f t="shared" si="335"/>
        <v>41850.471180555556</v>
      </c>
      <c r="U3583" s="16">
        <f t="shared" si="334"/>
        <v>41836.471180555556</v>
      </c>
      <c r="V3583" s="17">
        <v>41836.471180555556</v>
      </c>
      <c r="W3583" s="18">
        <v>41836.471180555556</v>
      </c>
    </row>
    <row r="3584" spans="1:23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9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t="s">
        <v>8219</v>
      </c>
      <c r="T3584" s="16">
        <f t="shared" si="335"/>
        <v>42465.095856481479</v>
      </c>
      <c r="U3584" s="16">
        <f t="shared" si="334"/>
        <v>42451.095856481479</v>
      </c>
      <c r="V3584" s="17">
        <v>42451.095856481479</v>
      </c>
      <c r="W3584" s="18">
        <v>42451.095856481479</v>
      </c>
    </row>
    <row r="3585" spans="1:23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 s="9">
        <f t="shared" si="331"/>
        <v>135.625</v>
      </c>
      <c r="Q3585" t="str">
        <f t="shared" si="332"/>
        <v>theater</v>
      </c>
      <c r="R3585" t="str">
        <f t="shared" si="333"/>
        <v>plays</v>
      </c>
      <c r="S3585" t="s">
        <v>8219</v>
      </c>
      <c r="T3585" s="16">
        <f t="shared" si="335"/>
        <v>42478.384317129632</v>
      </c>
      <c r="U3585" s="16">
        <f t="shared" si="334"/>
        <v>42418.425983796296</v>
      </c>
      <c r="V3585" s="17">
        <v>42418.425983796296</v>
      </c>
      <c r="W3585" s="18">
        <v>42418.425983796296</v>
      </c>
    </row>
    <row r="3586" spans="1:23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 s="9">
        <f t="shared" si="331"/>
        <v>30.9375</v>
      </c>
      <c r="Q3586" t="str">
        <f t="shared" si="332"/>
        <v>theater</v>
      </c>
      <c r="R3586" t="str">
        <f t="shared" si="333"/>
        <v>plays</v>
      </c>
      <c r="S3586" t="s">
        <v>8219</v>
      </c>
      <c r="T3586" s="16">
        <f t="shared" si="335"/>
        <v>42198.316481481481</v>
      </c>
      <c r="U3586" s="16">
        <f t="shared" si="334"/>
        <v>42168.316481481481</v>
      </c>
      <c r="V3586" s="17">
        <v>42168.316481481481</v>
      </c>
      <c r="W3586" s="18">
        <v>42168.316481481481</v>
      </c>
    </row>
    <row r="3587" spans="1:23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</f>
        <v>1.1911764705882353</v>
      </c>
      <c r="P3587" s="9">
        <f t="shared" ref="P3587:P3650" si="337">IF(ISERROR(E3587/L3587),0,(E3587/L3587))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t="s">
        <v>8219</v>
      </c>
      <c r="T3587" s="16">
        <f t="shared" si="335"/>
        <v>41994.716319444444</v>
      </c>
      <c r="U3587" s="16">
        <f t="shared" ref="U3587:U3650" si="340">(((J3587/60)/60)/24)+DATE(1970,1,1)</f>
        <v>41964.716319444444</v>
      </c>
      <c r="V3587" s="17">
        <v>41964.716319444444</v>
      </c>
      <c r="W3587" s="18">
        <v>41964.716319444444</v>
      </c>
    </row>
    <row r="3588" spans="1:23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9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t="s">
        <v>8219</v>
      </c>
      <c r="T3588" s="16">
        <f t="shared" ref="T3588:T3651" si="341">(((I3588/60)/60)/24)+DATE(1970,1,1)</f>
        <v>42636.697569444441</v>
      </c>
      <c r="U3588" s="16">
        <f t="shared" si="340"/>
        <v>42576.697569444441</v>
      </c>
      <c r="V3588" s="17">
        <v>42576.697569444441</v>
      </c>
      <c r="W3588" s="18">
        <v>42576.697569444441</v>
      </c>
    </row>
    <row r="3589" spans="1:23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t="s">
        <v>8219</v>
      </c>
      <c r="T3589" s="16">
        <f t="shared" si="341"/>
        <v>42548.791666666672</v>
      </c>
      <c r="U3589" s="16">
        <f t="shared" si="340"/>
        <v>42503.539976851855</v>
      </c>
      <c r="V3589" s="17">
        <v>42503.539976851855</v>
      </c>
      <c r="W3589" s="18">
        <v>42503.539976851855</v>
      </c>
    </row>
    <row r="3590" spans="1:23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9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t="s">
        <v>8219</v>
      </c>
      <c r="T3590" s="16">
        <f t="shared" si="341"/>
        <v>42123.958333333328</v>
      </c>
      <c r="U3590" s="16">
        <f t="shared" si="340"/>
        <v>42101.828819444447</v>
      </c>
      <c r="V3590" s="17">
        <v>42101.828819444447</v>
      </c>
      <c r="W3590" s="18">
        <v>42101.828819444447</v>
      </c>
    </row>
    <row r="3591" spans="1:23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9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t="s">
        <v>8219</v>
      </c>
      <c r="T3591" s="16">
        <f t="shared" si="341"/>
        <v>42150.647534722222</v>
      </c>
      <c r="U3591" s="16">
        <f t="shared" si="340"/>
        <v>42125.647534722222</v>
      </c>
      <c r="V3591" s="17">
        <v>42125.647534722222</v>
      </c>
      <c r="W3591" s="18">
        <v>42125.647534722222</v>
      </c>
    </row>
    <row r="3592" spans="1:23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9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t="s">
        <v>8219</v>
      </c>
      <c r="T3592" s="16">
        <f t="shared" si="341"/>
        <v>41932.333726851852</v>
      </c>
      <c r="U3592" s="16">
        <f t="shared" si="340"/>
        <v>41902.333726851852</v>
      </c>
      <c r="V3592" s="17">
        <v>41902.333726851852</v>
      </c>
      <c r="W3592" s="18">
        <v>41902.333726851852</v>
      </c>
    </row>
    <row r="3593" spans="1:23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9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t="s">
        <v>8219</v>
      </c>
      <c r="T3593" s="16">
        <f t="shared" si="341"/>
        <v>42028.207638888889</v>
      </c>
      <c r="U3593" s="16">
        <f t="shared" si="340"/>
        <v>42003.948425925926</v>
      </c>
      <c r="V3593" s="17">
        <v>42003.948425925926</v>
      </c>
      <c r="W3593" s="18">
        <v>42003.948425925926</v>
      </c>
    </row>
    <row r="3594" spans="1:23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9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t="s">
        <v>8219</v>
      </c>
      <c r="T3594" s="16">
        <f t="shared" si="341"/>
        <v>42046.207638888889</v>
      </c>
      <c r="U3594" s="16">
        <f t="shared" si="340"/>
        <v>41988.829942129625</v>
      </c>
      <c r="V3594" s="17">
        <v>41988.829942129625</v>
      </c>
      <c r="W3594" s="18">
        <v>41988.829942129625</v>
      </c>
    </row>
    <row r="3595" spans="1:23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9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t="s">
        <v>8219</v>
      </c>
      <c r="T3595" s="16">
        <f t="shared" si="341"/>
        <v>42009.851388888885</v>
      </c>
      <c r="U3595" s="16">
        <f t="shared" si="340"/>
        <v>41974.898599537039</v>
      </c>
      <c r="V3595" s="17">
        <v>41974.898599537039</v>
      </c>
      <c r="W3595" s="18">
        <v>41974.898599537039</v>
      </c>
    </row>
    <row r="3596" spans="1:23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9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t="s">
        <v>8219</v>
      </c>
      <c r="T3596" s="16">
        <f t="shared" si="341"/>
        <v>42617.066921296297</v>
      </c>
      <c r="U3596" s="16">
        <f t="shared" si="340"/>
        <v>42592.066921296297</v>
      </c>
      <c r="V3596" s="17">
        <v>42592.066921296297</v>
      </c>
      <c r="W3596" s="18">
        <v>42592.066921296297</v>
      </c>
    </row>
    <row r="3597" spans="1:23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9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t="s">
        <v>8219</v>
      </c>
      <c r="T3597" s="16">
        <f t="shared" si="341"/>
        <v>42076.290972222225</v>
      </c>
      <c r="U3597" s="16">
        <f t="shared" si="340"/>
        <v>42050.008368055554</v>
      </c>
      <c r="V3597" s="17">
        <v>42050.008368055554</v>
      </c>
      <c r="W3597" s="18">
        <v>42050.008368055554</v>
      </c>
    </row>
    <row r="3598" spans="1:23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9">
        <f t="shared" si="337"/>
        <v>79</v>
      </c>
      <c r="Q3598" t="str">
        <f t="shared" si="338"/>
        <v>theater</v>
      </c>
      <c r="R3598" t="str">
        <f t="shared" si="339"/>
        <v>plays</v>
      </c>
      <c r="S3598" t="s">
        <v>8219</v>
      </c>
      <c r="T3598" s="16">
        <f t="shared" si="341"/>
        <v>41877.715069444443</v>
      </c>
      <c r="U3598" s="16">
        <f t="shared" si="340"/>
        <v>41856.715069444443</v>
      </c>
      <c r="V3598" s="17">
        <v>41856.715069444443</v>
      </c>
      <c r="W3598" s="18">
        <v>41856.715069444443</v>
      </c>
    </row>
    <row r="3599" spans="1:23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t="s">
        <v>8219</v>
      </c>
      <c r="T3599" s="16">
        <f t="shared" si="341"/>
        <v>42432.249305555553</v>
      </c>
      <c r="U3599" s="16">
        <f t="shared" si="340"/>
        <v>42417.585532407407</v>
      </c>
      <c r="V3599" s="17">
        <v>42417.585532407407</v>
      </c>
      <c r="W3599" s="18">
        <v>42417.585532407407</v>
      </c>
    </row>
    <row r="3600" spans="1:23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9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t="s">
        <v>8219</v>
      </c>
      <c r="T3600" s="16">
        <f t="shared" si="341"/>
        <v>41885.207638888889</v>
      </c>
      <c r="U3600" s="16">
        <f t="shared" si="340"/>
        <v>41866.79886574074</v>
      </c>
      <c r="V3600" s="17">
        <v>41866.79886574074</v>
      </c>
      <c r="W3600" s="18">
        <v>41866.79886574074</v>
      </c>
    </row>
    <row r="3601" spans="1:23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9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t="s">
        <v>8219</v>
      </c>
      <c r="T3601" s="16">
        <f t="shared" si="341"/>
        <v>42246</v>
      </c>
      <c r="U3601" s="16">
        <f t="shared" si="340"/>
        <v>42220.79487268519</v>
      </c>
      <c r="V3601" s="17">
        <v>42220.79487268519</v>
      </c>
      <c r="W3601" s="18">
        <v>42220.79487268519</v>
      </c>
    </row>
    <row r="3602" spans="1:23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9">
        <f t="shared" si="337"/>
        <v>3.25</v>
      </c>
      <c r="Q3602" t="str">
        <f t="shared" si="338"/>
        <v>theater</v>
      </c>
      <c r="R3602" t="str">
        <f t="shared" si="339"/>
        <v>plays</v>
      </c>
      <c r="S3602" t="s">
        <v>8219</v>
      </c>
      <c r="T3602" s="16">
        <f t="shared" si="341"/>
        <v>42656.849120370374</v>
      </c>
      <c r="U3602" s="16">
        <f t="shared" si="340"/>
        <v>42628.849120370374</v>
      </c>
      <c r="V3602" s="17">
        <v>42628.849120370374</v>
      </c>
      <c r="W3602" s="18">
        <v>42628.849120370374</v>
      </c>
    </row>
    <row r="3603" spans="1:23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 s="9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t="s">
        <v>8219</v>
      </c>
      <c r="T3603" s="16">
        <f t="shared" si="341"/>
        <v>42020.99863425926</v>
      </c>
      <c r="U3603" s="16">
        <f t="shared" si="340"/>
        <v>41990.99863425926</v>
      </c>
      <c r="V3603" s="17">
        <v>41990.99863425926</v>
      </c>
      <c r="W3603" s="18">
        <v>41990.99863425926</v>
      </c>
    </row>
    <row r="3604" spans="1:23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 s="9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t="s">
        <v>8219</v>
      </c>
      <c r="T3604" s="16">
        <f t="shared" si="341"/>
        <v>42507.894432870366</v>
      </c>
      <c r="U3604" s="16">
        <f t="shared" si="340"/>
        <v>42447.894432870366</v>
      </c>
      <c r="V3604" s="17">
        <v>42447.894432870366</v>
      </c>
      <c r="W3604" s="18">
        <v>42447.894432870366</v>
      </c>
    </row>
    <row r="3605" spans="1:23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 s="9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t="s">
        <v>8219</v>
      </c>
      <c r="T3605" s="16">
        <f t="shared" si="341"/>
        <v>42313.906018518523</v>
      </c>
      <c r="U3605" s="16">
        <f t="shared" si="340"/>
        <v>42283.864351851851</v>
      </c>
      <c r="V3605" s="17">
        <v>42283.864351851851</v>
      </c>
      <c r="W3605" s="18">
        <v>42283.864351851851</v>
      </c>
    </row>
    <row r="3606" spans="1:23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 s="9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t="s">
        <v>8219</v>
      </c>
      <c r="T3606" s="16">
        <f t="shared" si="341"/>
        <v>42489.290972222225</v>
      </c>
      <c r="U3606" s="16">
        <f t="shared" si="340"/>
        <v>42483.015694444446</v>
      </c>
      <c r="V3606" s="17">
        <v>42483.015694444446</v>
      </c>
      <c r="W3606" s="18">
        <v>42483.015694444446</v>
      </c>
    </row>
    <row r="3607" spans="1:23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 s="9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t="s">
        <v>8219</v>
      </c>
      <c r="T3607" s="16">
        <f t="shared" si="341"/>
        <v>42413.793124999997</v>
      </c>
      <c r="U3607" s="16">
        <f t="shared" si="340"/>
        <v>42383.793124999997</v>
      </c>
      <c r="V3607" s="17">
        <v>42383.793124999997</v>
      </c>
      <c r="W3607" s="18">
        <v>42383.793124999997</v>
      </c>
    </row>
    <row r="3608" spans="1:23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 s="9">
        <f t="shared" si="337"/>
        <v>61.0625</v>
      </c>
      <c r="Q3608" t="str">
        <f t="shared" si="338"/>
        <v>theater</v>
      </c>
      <c r="R3608" t="str">
        <f t="shared" si="339"/>
        <v>plays</v>
      </c>
      <c r="S3608" t="s">
        <v>8219</v>
      </c>
      <c r="T3608" s="16">
        <f t="shared" si="341"/>
        <v>42596.604826388888</v>
      </c>
      <c r="U3608" s="16">
        <f t="shared" si="340"/>
        <v>42566.604826388888</v>
      </c>
      <c r="V3608" s="17">
        <v>42566.604826388888</v>
      </c>
      <c r="W3608" s="18">
        <v>42566.604826388888</v>
      </c>
    </row>
    <row r="3609" spans="1:23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 s="9">
        <f t="shared" si="337"/>
        <v>29</v>
      </c>
      <c r="Q3609" t="str">
        <f t="shared" si="338"/>
        <v>theater</v>
      </c>
      <c r="R3609" t="str">
        <f t="shared" si="339"/>
        <v>plays</v>
      </c>
      <c r="S3609" t="s">
        <v>8219</v>
      </c>
      <c r="T3609" s="16">
        <f t="shared" si="341"/>
        <v>42353</v>
      </c>
      <c r="U3609" s="16">
        <f t="shared" si="340"/>
        <v>42338.963912037041</v>
      </c>
      <c r="V3609" s="17">
        <v>42338.963912037041</v>
      </c>
      <c r="W3609" s="18">
        <v>42338.963912037041</v>
      </c>
    </row>
    <row r="3610" spans="1:23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9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t="s">
        <v>8219</v>
      </c>
      <c r="T3610" s="16">
        <f t="shared" si="341"/>
        <v>42538.583333333328</v>
      </c>
      <c r="U3610" s="16">
        <f t="shared" si="340"/>
        <v>42506.709375000006</v>
      </c>
      <c r="V3610" s="17">
        <v>42506.709375000006</v>
      </c>
      <c r="W3610" s="18">
        <v>42506.709375000006</v>
      </c>
    </row>
    <row r="3611" spans="1:23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 s="9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t="s">
        <v>8219</v>
      </c>
      <c r="T3611" s="16">
        <f t="shared" si="341"/>
        <v>42459.950057870374</v>
      </c>
      <c r="U3611" s="16">
        <f t="shared" si="340"/>
        <v>42429.991724537031</v>
      </c>
      <c r="V3611" s="17">
        <v>42429.991724537031</v>
      </c>
      <c r="W3611" s="18">
        <v>42429.991724537031</v>
      </c>
    </row>
    <row r="3612" spans="1:23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 s="9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t="s">
        <v>8219</v>
      </c>
      <c r="T3612" s="16">
        <f t="shared" si="341"/>
        <v>42233.432129629626</v>
      </c>
      <c r="U3612" s="16">
        <f t="shared" si="340"/>
        <v>42203.432129629626</v>
      </c>
      <c r="V3612" s="17">
        <v>42203.432129629626</v>
      </c>
      <c r="W3612" s="18">
        <v>42203.432129629626</v>
      </c>
    </row>
    <row r="3613" spans="1:23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 s="9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t="s">
        <v>8219</v>
      </c>
      <c r="T3613" s="16">
        <f t="shared" si="341"/>
        <v>42102.370381944449</v>
      </c>
      <c r="U3613" s="16">
        <f t="shared" si="340"/>
        <v>42072.370381944449</v>
      </c>
      <c r="V3613" s="17">
        <v>42072.370381944449</v>
      </c>
      <c r="W3613" s="18">
        <v>42072.370381944449</v>
      </c>
    </row>
    <row r="3614" spans="1:23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 s="9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t="s">
        <v>8219</v>
      </c>
      <c r="T3614" s="16">
        <f t="shared" si="341"/>
        <v>41799.726979166669</v>
      </c>
      <c r="U3614" s="16">
        <f t="shared" si="340"/>
        <v>41789.726979166669</v>
      </c>
      <c r="V3614" s="17">
        <v>41789.726979166669</v>
      </c>
      <c r="W3614" s="18">
        <v>41789.726979166669</v>
      </c>
    </row>
    <row r="3615" spans="1:23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9">
        <f t="shared" si="337"/>
        <v>62.5</v>
      </c>
      <c r="Q3615" t="str">
        <f t="shared" si="338"/>
        <v>theater</v>
      </c>
      <c r="R3615" t="str">
        <f t="shared" si="339"/>
        <v>plays</v>
      </c>
      <c r="S3615" t="s">
        <v>8219</v>
      </c>
      <c r="T3615" s="16">
        <f t="shared" si="341"/>
        <v>41818.58997685185</v>
      </c>
      <c r="U3615" s="16">
        <f t="shared" si="340"/>
        <v>41788.58997685185</v>
      </c>
      <c r="V3615" s="17">
        <v>41788.58997685185</v>
      </c>
      <c r="W3615" s="18">
        <v>41788.58997685185</v>
      </c>
    </row>
    <row r="3616" spans="1:23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 s="9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t="s">
        <v>8219</v>
      </c>
      <c r="T3616" s="16">
        <f t="shared" si="341"/>
        <v>42174.041851851856</v>
      </c>
      <c r="U3616" s="16">
        <f t="shared" si="340"/>
        <v>42144.041851851856</v>
      </c>
      <c r="V3616" s="17">
        <v>42144.041851851856</v>
      </c>
      <c r="W3616" s="18">
        <v>42144.041851851856</v>
      </c>
    </row>
    <row r="3617" spans="1:23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 s="9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t="s">
        <v>8219</v>
      </c>
      <c r="T3617" s="16">
        <f t="shared" si="341"/>
        <v>42348.593703703707</v>
      </c>
      <c r="U3617" s="16">
        <f t="shared" si="340"/>
        <v>42318.593703703707</v>
      </c>
      <c r="V3617" s="17">
        <v>42318.593703703707</v>
      </c>
      <c r="W3617" s="18">
        <v>42318.593703703707</v>
      </c>
    </row>
    <row r="3618" spans="1:23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 s="9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t="s">
        <v>8219</v>
      </c>
      <c r="T3618" s="16">
        <f t="shared" si="341"/>
        <v>42082.908148148148</v>
      </c>
      <c r="U3618" s="16">
        <f t="shared" si="340"/>
        <v>42052.949814814812</v>
      </c>
      <c r="V3618" s="17">
        <v>42052.949814814812</v>
      </c>
      <c r="W3618" s="18">
        <v>42052.949814814812</v>
      </c>
    </row>
    <row r="3619" spans="1:23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 s="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t="s">
        <v>8219</v>
      </c>
      <c r="T3619" s="16">
        <f t="shared" si="341"/>
        <v>42794</v>
      </c>
      <c r="U3619" s="16">
        <f t="shared" si="340"/>
        <v>42779.610289351855</v>
      </c>
      <c r="V3619" s="17">
        <v>42779.610289351855</v>
      </c>
      <c r="W3619" s="18">
        <v>42779.610289351855</v>
      </c>
    </row>
    <row r="3620" spans="1:23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9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t="s">
        <v>8219</v>
      </c>
      <c r="T3620" s="16">
        <f t="shared" si="341"/>
        <v>42158.627893518518</v>
      </c>
      <c r="U3620" s="16">
        <f t="shared" si="340"/>
        <v>42128.627893518518</v>
      </c>
      <c r="V3620" s="17">
        <v>42128.627893518518</v>
      </c>
      <c r="W3620" s="18">
        <v>42128.627893518518</v>
      </c>
    </row>
    <row r="3621" spans="1:23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9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t="s">
        <v>8219</v>
      </c>
      <c r="T3621" s="16">
        <f t="shared" si="341"/>
        <v>42693.916666666672</v>
      </c>
      <c r="U3621" s="16">
        <f t="shared" si="340"/>
        <v>42661.132245370376</v>
      </c>
      <c r="V3621" s="17">
        <v>42661.132245370376</v>
      </c>
      <c r="W3621" s="18">
        <v>42661.132245370376</v>
      </c>
    </row>
    <row r="3622" spans="1:23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 s="9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t="s">
        <v>8219</v>
      </c>
      <c r="T3622" s="16">
        <f t="shared" si="341"/>
        <v>42068.166666666672</v>
      </c>
      <c r="U3622" s="16">
        <f t="shared" si="340"/>
        <v>42037.938206018516</v>
      </c>
      <c r="V3622" s="17">
        <v>42037.938206018516</v>
      </c>
      <c r="W3622" s="18">
        <v>42037.938206018516</v>
      </c>
    </row>
    <row r="3623" spans="1:23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 s="9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t="s">
        <v>8219</v>
      </c>
      <c r="T3623" s="16">
        <f t="shared" si="341"/>
        <v>42643.875</v>
      </c>
      <c r="U3623" s="16">
        <f t="shared" si="340"/>
        <v>42619.935694444444</v>
      </c>
      <c r="V3623" s="17">
        <v>42619.935694444444</v>
      </c>
      <c r="W3623" s="18">
        <v>42619.935694444444</v>
      </c>
    </row>
    <row r="3624" spans="1:23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 s="9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t="s">
        <v>8219</v>
      </c>
      <c r="T3624" s="16">
        <f t="shared" si="341"/>
        <v>41910.140972222223</v>
      </c>
      <c r="U3624" s="16">
        <f t="shared" si="340"/>
        <v>41877.221886574072</v>
      </c>
      <c r="V3624" s="17">
        <v>41877.221886574072</v>
      </c>
      <c r="W3624" s="18">
        <v>41877.221886574072</v>
      </c>
    </row>
    <row r="3625" spans="1:23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9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t="s">
        <v>8219</v>
      </c>
      <c r="T3625" s="16">
        <f t="shared" si="341"/>
        <v>41846.291666666664</v>
      </c>
      <c r="U3625" s="16">
        <f t="shared" si="340"/>
        <v>41828.736921296295</v>
      </c>
      <c r="V3625" s="17">
        <v>41828.736921296295</v>
      </c>
      <c r="W3625" s="18">
        <v>41828.736921296295</v>
      </c>
    </row>
    <row r="3626" spans="1:23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 s="9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t="s">
        <v>8219</v>
      </c>
      <c r="T3626" s="16">
        <f t="shared" si="341"/>
        <v>42605.774189814809</v>
      </c>
      <c r="U3626" s="16">
        <f t="shared" si="340"/>
        <v>42545.774189814809</v>
      </c>
      <c r="V3626" s="17">
        <v>42545.774189814809</v>
      </c>
      <c r="W3626" s="18">
        <v>42545.774189814809</v>
      </c>
    </row>
    <row r="3627" spans="1:23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 s="9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t="s">
        <v>8219</v>
      </c>
      <c r="T3627" s="16">
        <f t="shared" si="341"/>
        <v>42187.652511574073</v>
      </c>
      <c r="U3627" s="16">
        <f t="shared" si="340"/>
        <v>42157.652511574073</v>
      </c>
      <c r="V3627" s="17">
        <v>42157.652511574073</v>
      </c>
      <c r="W3627" s="18">
        <v>42157.652511574073</v>
      </c>
    </row>
    <row r="3628" spans="1:23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 s="9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t="s">
        <v>8219</v>
      </c>
      <c r="T3628" s="16">
        <f t="shared" si="341"/>
        <v>41867.667326388888</v>
      </c>
      <c r="U3628" s="16">
        <f t="shared" si="340"/>
        <v>41846.667326388888</v>
      </c>
      <c r="V3628" s="17">
        <v>41846.667326388888</v>
      </c>
      <c r="W3628" s="18">
        <v>41846.667326388888</v>
      </c>
    </row>
    <row r="3629" spans="1:23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t="s">
        <v>8219</v>
      </c>
      <c r="T3629" s="16">
        <f t="shared" si="341"/>
        <v>42511.165972222225</v>
      </c>
      <c r="U3629" s="16">
        <f t="shared" si="340"/>
        <v>42460.741747685184</v>
      </c>
      <c r="V3629" s="17">
        <v>42460.741747685184</v>
      </c>
      <c r="W3629" s="18">
        <v>42460.741747685184</v>
      </c>
    </row>
    <row r="3630" spans="1:23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9">
        <f t="shared" si="337"/>
        <v>0</v>
      </c>
      <c r="Q3630" t="str">
        <f t="shared" si="338"/>
        <v>theater</v>
      </c>
      <c r="R3630" t="str">
        <f t="shared" si="339"/>
        <v>musical</v>
      </c>
      <c r="S3630" t="s">
        <v>8221</v>
      </c>
      <c r="T3630" s="16">
        <f t="shared" si="341"/>
        <v>42351.874953703707</v>
      </c>
      <c r="U3630" s="16">
        <f t="shared" si="340"/>
        <v>42291.833287037036</v>
      </c>
      <c r="V3630" s="17">
        <v>42291.833287037036</v>
      </c>
      <c r="W3630" s="18">
        <v>42291.833287037036</v>
      </c>
    </row>
    <row r="3631" spans="1:23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 s="9">
        <f t="shared" si="337"/>
        <v>1</v>
      </c>
      <c r="Q3631" t="str">
        <f t="shared" si="338"/>
        <v>theater</v>
      </c>
      <c r="R3631" t="str">
        <f t="shared" si="339"/>
        <v>musical</v>
      </c>
      <c r="S3631" t="s">
        <v>8221</v>
      </c>
      <c r="T3631" s="16">
        <f t="shared" si="341"/>
        <v>42495.708333333328</v>
      </c>
      <c r="U3631" s="16">
        <f t="shared" si="340"/>
        <v>42437.094490740739</v>
      </c>
      <c r="V3631" s="17">
        <v>42437.094490740739</v>
      </c>
      <c r="W3631" s="18">
        <v>42437.094490740739</v>
      </c>
    </row>
    <row r="3632" spans="1:23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 s="9">
        <f t="shared" si="337"/>
        <v>1</v>
      </c>
      <c r="Q3632" t="str">
        <f t="shared" si="338"/>
        <v>theater</v>
      </c>
      <c r="R3632" t="str">
        <f t="shared" si="339"/>
        <v>musical</v>
      </c>
      <c r="S3632" t="s">
        <v>8221</v>
      </c>
      <c r="T3632" s="16">
        <f t="shared" si="341"/>
        <v>41972.888773148152</v>
      </c>
      <c r="U3632" s="16">
        <f t="shared" si="340"/>
        <v>41942.84710648148</v>
      </c>
      <c r="V3632" s="17">
        <v>41942.84710648148</v>
      </c>
      <c r="W3632" s="18">
        <v>41942.84710648148</v>
      </c>
    </row>
    <row r="3633" spans="1:23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 s="9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t="s">
        <v>8221</v>
      </c>
      <c r="T3633" s="16">
        <f t="shared" si="341"/>
        <v>41905.165972222225</v>
      </c>
      <c r="U3633" s="16">
        <f t="shared" si="340"/>
        <v>41880.753437499996</v>
      </c>
      <c r="V3633" s="17">
        <v>41880.753437499996</v>
      </c>
      <c r="W3633" s="18">
        <v>41880.753437499996</v>
      </c>
    </row>
    <row r="3634" spans="1:23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 s="9">
        <f t="shared" si="337"/>
        <v>100</v>
      </c>
      <c r="Q3634" t="str">
        <f t="shared" si="338"/>
        <v>theater</v>
      </c>
      <c r="R3634" t="str">
        <f t="shared" si="339"/>
        <v>musical</v>
      </c>
      <c r="S3634" t="s">
        <v>8221</v>
      </c>
      <c r="T3634" s="16">
        <f t="shared" si="341"/>
        <v>41966.936909722222</v>
      </c>
      <c r="U3634" s="16">
        <f t="shared" si="340"/>
        <v>41946.936909722222</v>
      </c>
      <c r="V3634" s="17">
        <v>41946.936909722222</v>
      </c>
      <c r="W3634" s="18">
        <v>41946.936909722222</v>
      </c>
    </row>
    <row r="3635" spans="1:23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 s="9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t="s">
        <v>8221</v>
      </c>
      <c r="T3635" s="16">
        <f t="shared" si="341"/>
        <v>42693.041666666672</v>
      </c>
      <c r="U3635" s="16">
        <f t="shared" si="340"/>
        <v>42649.623460648145</v>
      </c>
      <c r="V3635" s="17">
        <v>42649.623460648145</v>
      </c>
      <c r="W3635" s="18">
        <v>42649.623460648145</v>
      </c>
    </row>
    <row r="3636" spans="1:23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 s="9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t="s">
        <v>8221</v>
      </c>
      <c r="T3636" s="16">
        <f t="shared" si="341"/>
        <v>42749.165972222225</v>
      </c>
      <c r="U3636" s="16">
        <f t="shared" si="340"/>
        <v>42701.166365740741</v>
      </c>
      <c r="V3636" s="17">
        <v>42701.166365740741</v>
      </c>
      <c r="W3636" s="18">
        <v>42701.166365740741</v>
      </c>
    </row>
    <row r="3637" spans="1:23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 s="9">
        <f t="shared" si="337"/>
        <v>127.6</v>
      </c>
      <c r="Q3637" t="str">
        <f t="shared" si="338"/>
        <v>theater</v>
      </c>
      <c r="R3637" t="str">
        <f t="shared" si="339"/>
        <v>musical</v>
      </c>
      <c r="S3637" t="s">
        <v>8221</v>
      </c>
      <c r="T3637" s="16">
        <f t="shared" si="341"/>
        <v>42480.88282407407</v>
      </c>
      <c r="U3637" s="16">
        <f t="shared" si="340"/>
        <v>42450.88282407407</v>
      </c>
      <c r="V3637" s="17">
        <v>42450.88282407407</v>
      </c>
      <c r="W3637" s="18">
        <v>42450.88282407407</v>
      </c>
    </row>
    <row r="3638" spans="1:23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9">
        <f t="shared" si="337"/>
        <v>0</v>
      </c>
      <c r="Q3638" t="str">
        <f t="shared" si="338"/>
        <v>theater</v>
      </c>
      <c r="R3638" t="str">
        <f t="shared" si="339"/>
        <v>musical</v>
      </c>
      <c r="S3638" t="s">
        <v>8221</v>
      </c>
      <c r="T3638" s="16">
        <f t="shared" si="341"/>
        <v>42261.694780092599</v>
      </c>
      <c r="U3638" s="16">
        <f t="shared" si="340"/>
        <v>42226.694780092599</v>
      </c>
      <c r="V3638" s="17">
        <v>42226.694780092599</v>
      </c>
      <c r="W3638" s="18">
        <v>42226.694780092599</v>
      </c>
    </row>
    <row r="3639" spans="1:23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 s="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t="s">
        <v>8221</v>
      </c>
      <c r="T3639" s="16">
        <f t="shared" si="341"/>
        <v>42005.700636574074</v>
      </c>
      <c r="U3639" s="16">
        <f t="shared" si="340"/>
        <v>41975.700636574074</v>
      </c>
      <c r="V3639" s="17">
        <v>41975.700636574074</v>
      </c>
      <c r="W3639" s="18">
        <v>41975.700636574074</v>
      </c>
    </row>
    <row r="3640" spans="1:23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 s="9">
        <f t="shared" si="337"/>
        <v>108</v>
      </c>
      <c r="Q3640" t="str">
        <f t="shared" si="338"/>
        <v>theater</v>
      </c>
      <c r="R3640" t="str">
        <f t="shared" si="339"/>
        <v>musical</v>
      </c>
      <c r="S3640" t="s">
        <v>8221</v>
      </c>
      <c r="T3640" s="16">
        <f t="shared" si="341"/>
        <v>42113.631157407406</v>
      </c>
      <c r="U3640" s="16">
        <f t="shared" si="340"/>
        <v>42053.672824074078</v>
      </c>
      <c r="V3640" s="17">
        <v>42053.672824074078</v>
      </c>
      <c r="W3640" s="18">
        <v>42053.672824074078</v>
      </c>
    </row>
    <row r="3641" spans="1:23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 s="9">
        <f t="shared" si="337"/>
        <v>1</v>
      </c>
      <c r="Q3641" t="str">
        <f t="shared" si="338"/>
        <v>theater</v>
      </c>
      <c r="R3641" t="str">
        <f t="shared" si="339"/>
        <v>musical</v>
      </c>
      <c r="S3641" t="s">
        <v>8221</v>
      </c>
      <c r="T3641" s="16">
        <f t="shared" si="341"/>
        <v>42650.632638888885</v>
      </c>
      <c r="U3641" s="16">
        <f t="shared" si="340"/>
        <v>42590.677152777775</v>
      </c>
      <c r="V3641" s="17">
        <v>42590.677152777775</v>
      </c>
      <c r="W3641" s="18">
        <v>42590.677152777775</v>
      </c>
    </row>
    <row r="3642" spans="1:23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 s="9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t="s">
        <v>8221</v>
      </c>
      <c r="T3642" s="16">
        <f t="shared" si="341"/>
        <v>42134.781597222223</v>
      </c>
      <c r="U3642" s="16">
        <f t="shared" si="340"/>
        <v>42104.781597222223</v>
      </c>
      <c r="V3642" s="17">
        <v>42104.781597222223</v>
      </c>
      <c r="W3642" s="18">
        <v>42104.781597222223</v>
      </c>
    </row>
    <row r="3643" spans="1:23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9">
        <f t="shared" si="337"/>
        <v>0</v>
      </c>
      <c r="Q3643" t="str">
        <f t="shared" si="338"/>
        <v>theater</v>
      </c>
      <c r="R3643" t="str">
        <f t="shared" si="339"/>
        <v>musical</v>
      </c>
      <c r="S3643" t="s">
        <v>8221</v>
      </c>
      <c r="T3643" s="16">
        <f t="shared" si="341"/>
        <v>41917.208333333336</v>
      </c>
      <c r="U3643" s="16">
        <f t="shared" si="340"/>
        <v>41899.627071759263</v>
      </c>
      <c r="V3643" s="17">
        <v>41899.627071759263</v>
      </c>
      <c r="W3643" s="18">
        <v>41899.627071759263</v>
      </c>
    </row>
    <row r="3644" spans="1:23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 s="9">
        <f t="shared" si="337"/>
        <v>7.5</v>
      </c>
      <c r="Q3644" t="str">
        <f t="shared" si="338"/>
        <v>theater</v>
      </c>
      <c r="R3644" t="str">
        <f t="shared" si="339"/>
        <v>musical</v>
      </c>
      <c r="S3644" t="s">
        <v>8221</v>
      </c>
      <c r="T3644" s="16">
        <f t="shared" si="341"/>
        <v>42338.708333333328</v>
      </c>
      <c r="U3644" s="16">
        <f t="shared" si="340"/>
        <v>42297.816284722227</v>
      </c>
      <c r="V3644" s="17">
        <v>42297.816284722227</v>
      </c>
      <c r="W3644" s="18">
        <v>42297.816284722227</v>
      </c>
    </row>
    <row r="3645" spans="1:23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9">
        <f t="shared" si="337"/>
        <v>0</v>
      </c>
      <c r="Q3645" t="str">
        <f t="shared" si="338"/>
        <v>theater</v>
      </c>
      <c r="R3645" t="str">
        <f t="shared" si="339"/>
        <v>musical</v>
      </c>
      <c r="S3645" t="s">
        <v>8221</v>
      </c>
      <c r="T3645" s="16">
        <f t="shared" si="341"/>
        <v>42325.185636574075</v>
      </c>
      <c r="U3645" s="16">
        <f t="shared" si="340"/>
        <v>42285.143969907411</v>
      </c>
      <c r="V3645" s="17">
        <v>42285.143969907411</v>
      </c>
      <c r="W3645" s="18">
        <v>42285.143969907411</v>
      </c>
    </row>
    <row r="3646" spans="1:23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 s="9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t="s">
        <v>8221</v>
      </c>
      <c r="T3646" s="16">
        <f t="shared" si="341"/>
        <v>42437.207638888889</v>
      </c>
      <c r="U3646" s="16">
        <f t="shared" si="340"/>
        <v>42409.241747685184</v>
      </c>
      <c r="V3646" s="17">
        <v>42409.241747685184</v>
      </c>
      <c r="W3646" s="18">
        <v>42409.241747685184</v>
      </c>
    </row>
    <row r="3647" spans="1:23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 s="9">
        <f t="shared" si="337"/>
        <v>1</v>
      </c>
      <c r="Q3647" t="str">
        <f t="shared" si="338"/>
        <v>theater</v>
      </c>
      <c r="R3647" t="str">
        <f t="shared" si="339"/>
        <v>musical</v>
      </c>
      <c r="S3647" t="s">
        <v>8221</v>
      </c>
      <c r="T3647" s="16">
        <f t="shared" si="341"/>
        <v>42696.012013888889</v>
      </c>
      <c r="U3647" s="16">
        <f t="shared" si="340"/>
        <v>42665.970347222217</v>
      </c>
      <c r="V3647" s="17">
        <v>42665.970347222217</v>
      </c>
      <c r="W3647" s="18">
        <v>42665.970347222217</v>
      </c>
    </row>
    <row r="3648" spans="1:23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 s="9">
        <f t="shared" si="337"/>
        <v>60.125</v>
      </c>
      <c r="Q3648" t="str">
        <f t="shared" si="338"/>
        <v>theater</v>
      </c>
      <c r="R3648" t="str">
        <f t="shared" si="339"/>
        <v>musical</v>
      </c>
      <c r="S3648" t="s">
        <v>8221</v>
      </c>
      <c r="T3648" s="16">
        <f t="shared" si="341"/>
        <v>42171.979166666672</v>
      </c>
      <c r="U3648" s="16">
        <f t="shared" si="340"/>
        <v>42140.421319444446</v>
      </c>
      <c r="V3648" s="17">
        <v>42140.421319444446</v>
      </c>
      <c r="W3648" s="18">
        <v>42140.421319444446</v>
      </c>
    </row>
    <row r="3649" spans="1:23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 s="9">
        <f t="shared" si="337"/>
        <v>15</v>
      </c>
      <c r="Q3649" t="str">
        <f t="shared" si="338"/>
        <v>theater</v>
      </c>
      <c r="R3649" t="str">
        <f t="shared" si="339"/>
        <v>musical</v>
      </c>
      <c r="S3649" t="s">
        <v>8221</v>
      </c>
      <c r="T3649" s="16">
        <f t="shared" si="341"/>
        <v>42643.749155092592</v>
      </c>
      <c r="U3649" s="16">
        <f t="shared" si="340"/>
        <v>42598.749155092592</v>
      </c>
      <c r="V3649" s="17">
        <v>42598.749155092592</v>
      </c>
      <c r="W3649" s="18">
        <v>42598.749155092592</v>
      </c>
    </row>
    <row r="3650" spans="1:23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 s="9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t="s">
        <v>8219</v>
      </c>
      <c r="T3650" s="16">
        <f t="shared" si="341"/>
        <v>41917.292187500003</v>
      </c>
      <c r="U3650" s="16">
        <f t="shared" si="340"/>
        <v>41887.292187500003</v>
      </c>
      <c r="V3650" s="17">
        <v>41887.292187500003</v>
      </c>
      <c r="W3650" s="18">
        <v>41887.292187500003</v>
      </c>
    </row>
    <row r="3651" spans="1:23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</f>
        <v>1.04</v>
      </c>
      <c r="P3651" s="9">
        <f t="shared" ref="P3651:P3714" si="343">IF(ISERROR(E3651/L3651),0,(E3651/L3651))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t="s">
        <v>8219</v>
      </c>
      <c r="T3651" s="16">
        <f t="shared" si="341"/>
        <v>41806.712893518517</v>
      </c>
      <c r="U3651" s="16">
        <f t="shared" ref="U3651:U3714" si="346">(((J3651/60)/60)/24)+DATE(1970,1,1)</f>
        <v>41780.712893518517</v>
      </c>
      <c r="V3651" s="17">
        <v>41780.712893518517</v>
      </c>
      <c r="W3651" s="18">
        <v>41780.712893518517</v>
      </c>
    </row>
    <row r="3652" spans="1:23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9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t="s">
        <v>8219</v>
      </c>
      <c r="T3652" s="16">
        <f t="shared" ref="T3652:T3715" si="347">(((I3652/60)/60)/24)+DATE(1970,1,1)</f>
        <v>42402.478981481487</v>
      </c>
      <c r="U3652" s="16">
        <f t="shared" si="346"/>
        <v>42381.478981481487</v>
      </c>
      <c r="V3652" s="17">
        <v>42381.478981481487</v>
      </c>
      <c r="W3652" s="18">
        <v>42381.478981481487</v>
      </c>
    </row>
    <row r="3653" spans="1:23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9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t="s">
        <v>8219</v>
      </c>
      <c r="T3653" s="16">
        <f t="shared" si="347"/>
        <v>41861.665972222225</v>
      </c>
      <c r="U3653" s="16">
        <f t="shared" si="346"/>
        <v>41828.646319444444</v>
      </c>
      <c r="V3653" s="17">
        <v>41828.646319444444</v>
      </c>
      <c r="W3653" s="18">
        <v>41828.646319444444</v>
      </c>
    </row>
    <row r="3654" spans="1:23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9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t="s">
        <v>8219</v>
      </c>
      <c r="T3654" s="16">
        <f t="shared" si="347"/>
        <v>42607.165972222225</v>
      </c>
      <c r="U3654" s="16">
        <f t="shared" si="346"/>
        <v>42596.644699074073</v>
      </c>
      <c r="V3654" s="17">
        <v>42596.644699074073</v>
      </c>
      <c r="W3654" s="18">
        <v>42596.644699074073</v>
      </c>
    </row>
    <row r="3655" spans="1:23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9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t="s">
        <v>8219</v>
      </c>
      <c r="T3655" s="16">
        <f t="shared" si="347"/>
        <v>42221.363506944443</v>
      </c>
      <c r="U3655" s="16">
        <f t="shared" si="346"/>
        <v>42191.363506944443</v>
      </c>
      <c r="V3655" s="17">
        <v>42191.363506944443</v>
      </c>
      <c r="W3655" s="18">
        <v>42191.363506944443</v>
      </c>
    </row>
    <row r="3656" spans="1:23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9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t="s">
        <v>8219</v>
      </c>
      <c r="T3656" s="16">
        <f t="shared" si="347"/>
        <v>42463.708333333328</v>
      </c>
      <c r="U3656" s="16">
        <f t="shared" si="346"/>
        <v>42440.416504629626</v>
      </c>
      <c r="V3656" s="17">
        <v>42440.416504629626</v>
      </c>
      <c r="W3656" s="18">
        <v>42440.416504629626</v>
      </c>
    </row>
    <row r="3657" spans="1:23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9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t="s">
        <v>8219</v>
      </c>
      <c r="T3657" s="16">
        <f t="shared" si="347"/>
        <v>42203.290972222225</v>
      </c>
      <c r="U3657" s="16">
        <f t="shared" si="346"/>
        <v>42173.803217592591</v>
      </c>
      <c r="V3657" s="17">
        <v>42173.803217592591</v>
      </c>
      <c r="W3657" s="18">
        <v>42173.803217592591</v>
      </c>
    </row>
    <row r="3658" spans="1:23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9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t="s">
        <v>8219</v>
      </c>
      <c r="T3658" s="16">
        <f t="shared" si="347"/>
        <v>42767.957638888889</v>
      </c>
      <c r="U3658" s="16">
        <f t="shared" si="346"/>
        <v>42737.910138888896</v>
      </c>
      <c r="V3658" s="17">
        <v>42737.910138888896</v>
      </c>
      <c r="W3658" s="18">
        <v>42737.910138888896</v>
      </c>
    </row>
    <row r="3659" spans="1:23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9">
        <f t="shared" si="343"/>
        <v>110.75</v>
      </c>
      <c r="Q3659" t="str">
        <f t="shared" si="344"/>
        <v>theater</v>
      </c>
      <c r="R3659" t="str">
        <f t="shared" si="345"/>
        <v>plays</v>
      </c>
      <c r="S3659" t="s">
        <v>8219</v>
      </c>
      <c r="T3659" s="16">
        <f t="shared" si="347"/>
        <v>42522.904166666667</v>
      </c>
      <c r="U3659" s="16">
        <f t="shared" si="346"/>
        <v>42499.629849537043</v>
      </c>
      <c r="V3659" s="17">
        <v>42499.629849537043</v>
      </c>
      <c r="W3659" s="18">
        <v>42499.629849537043</v>
      </c>
    </row>
    <row r="3660" spans="1:23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9">
        <f t="shared" si="343"/>
        <v>75.5</v>
      </c>
      <c r="Q3660" t="str">
        <f t="shared" si="344"/>
        <v>theater</v>
      </c>
      <c r="R3660" t="str">
        <f t="shared" si="345"/>
        <v>plays</v>
      </c>
      <c r="S3660" t="s">
        <v>8219</v>
      </c>
      <c r="T3660" s="16">
        <f t="shared" si="347"/>
        <v>41822.165972222225</v>
      </c>
      <c r="U3660" s="16">
        <f t="shared" si="346"/>
        <v>41775.858564814815</v>
      </c>
      <c r="V3660" s="17">
        <v>41775.858564814815</v>
      </c>
      <c r="W3660" s="18">
        <v>41775.858564814815</v>
      </c>
    </row>
    <row r="3661" spans="1:23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9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t="s">
        <v>8219</v>
      </c>
      <c r="T3661" s="16">
        <f t="shared" si="347"/>
        <v>42082.610416666663</v>
      </c>
      <c r="U3661" s="16">
        <f t="shared" si="346"/>
        <v>42055.277199074073</v>
      </c>
      <c r="V3661" s="17">
        <v>42055.277199074073</v>
      </c>
      <c r="W3661" s="18">
        <v>42055.277199074073</v>
      </c>
    </row>
    <row r="3662" spans="1:23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9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t="s">
        <v>8219</v>
      </c>
      <c r="T3662" s="16">
        <f t="shared" si="347"/>
        <v>41996.881076388891</v>
      </c>
      <c r="U3662" s="16">
        <f t="shared" si="346"/>
        <v>41971.881076388891</v>
      </c>
      <c r="V3662" s="17">
        <v>41971.881076388891</v>
      </c>
      <c r="W3662" s="18">
        <v>41971.881076388891</v>
      </c>
    </row>
    <row r="3663" spans="1:23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9">
        <f t="shared" si="343"/>
        <v>92.5</v>
      </c>
      <c r="Q3663" t="str">
        <f t="shared" si="344"/>
        <v>theater</v>
      </c>
      <c r="R3663" t="str">
        <f t="shared" si="345"/>
        <v>plays</v>
      </c>
      <c r="S3663" t="s">
        <v>8219</v>
      </c>
      <c r="T3663" s="16">
        <f t="shared" si="347"/>
        <v>42470.166666666672</v>
      </c>
      <c r="U3663" s="16">
        <f t="shared" si="346"/>
        <v>42447.896666666667</v>
      </c>
      <c r="V3663" s="17">
        <v>42447.896666666667</v>
      </c>
      <c r="W3663" s="18">
        <v>42447.896666666667</v>
      </c>
    </row>
    <row r="3664" spans="1:23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9">
        <f t="shared" si="343"/>
        <v>202.85</v>
      </c>
      <c r="Q3664" t="str">
        <f t="shared" si="344"/>
        <v>theater</v>
      </c>
      <c r="R3664" t="str">
        <f t="shared" si="345"/>
        <v>plays</v>
      </c>
      <c r="S3664" t="s">
        <v>8219</v>
      </c>
      <c r="T3664" s="16">
        <f t="shared" si="347"/>
        <v>42094.178402777776</v>
      </c>
      <c r="U3664" s="16">
        <f t="shared" si="346"/>
        <v>42064.220069444447</v>
      </c>
      <c r="V3664" s="17">
        <v>42064.220069444447</v>
      </c>
      <c r="W3664" s="18">
        <v>42064.220069444447</v>
      </c>
    </row>
    <row r="3665" spans="1:23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9">
        <f t="shared" si="343"/>
        <v>26</v>
      </c>
      <c r="Q3665" t="str">
        <f t="shared" si="344"/>
        <v>theater</v>
      </c>
      <c r="R3665" t="str">
        <f t="shared" si="345"/>
        <v>plays</v>
      </c>
      <c r="S3665" t="s">
        <v>8219</v>
      </c>
      <c r="T3665" s="16">
        <f t="shared" si="347"/>
        <v>42725.493402777778</v>
      </c>
      <c r="U3665" s="16">
        <f t="shared" si="346"/>
        <v>42665.451736111107</v>
      </c>
      <c r="V3665" s="17">
        <v>42665.451736111107</v>
      </c>
      <c r="W3665" s="18">
        <v>42665.451736111107</v>
      </c>
    </row>
    <row r="3666" spans="1:23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9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t="s">
        <v>8219</v>
      </c>
      <c r="T3666" s="16">
        <f t="shared" si="347"/>
        <v>42537.248715277776</v>
      </c>
      <c r="U3666" s="16">
        <f t="shared" si="346"/>
        <v>42523.248715277776</v>
      </c>
      <c r="V3666" s="17">
        <v>42523.248715277776</v>
      </c>
      <c r="W3666" s="18">
        <v>42523.248715277776</v>
      </c>
    </row>
    <row r="3667" spans="1:23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 s="9">
        <f t="shared" si="343"/>
        <v>51</v>
      </c>
      <c r="Q3667" t="str">
        <f t="shared" si="344"/>
        <v>theater</v>
      </c>
      <c r="R3667" t="str">
        <f t="shared" si="345"/>
        <v>plays</v>
      </c>
      <c r="S3667" t="s">
        <v>8219</v>
      </c>
      <c r="T3667" s="16">
        <f t="shared" si="347"/>
        <v>42305.829166666663</v>
      </c>
      <c r="U3667" s="16">
        <f t="shared" si="346"/>
        <v>42294.808124999996</v>
      </c>
      <c r="V3667" s="17">
        <v>42294.808124999996</v>
      </c>
      <c r="W3667" s="18">
        <v>42294.808124999996</v>
      </c>
    </row>
    <row r="3668" spans="1:23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9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t="s">
        <v>8219</v>
      </c>
      <c r="T3668" s="16">
        <f t="shared" si="347"/>
        <v>41844.291666666664</v>
      </c>
      <c r="U3668" s="16">
        <f t="shared" si="346"/>
        <v>41822.90488425926</v>
      </c>
      <c r="V3668" s="17">
        <v>41822.90488425926</v>
      </c>
      <c r="W3668" s="18">
        <v>41822.90488425926</v>
      </c>
    </row>
    <row r="3669" spans="1:23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 s="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t="s">
        <v>8219</v>
      </c>
      <c r="T3669" s="16">
        <f t="shared" si="347"/>
        <v>42203.970127314817</v>
      </c>
      <c r="U3669" s="16">
        <f t="shared" si="346"/>
        <v>42173.970127314817</v>
      </c>
      <c r="V3669" s="17">
        <v>42173.970127314817</v>
      </c>
      <c r="W3669" s="18">
        <v>42173.970127314817</v>
      </c>
    </row>
    <row r="3670" spans="1:23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 s="9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t="s">
        <v>8219</v>
      </c>
      <c r="T3670" s="16">
        <f t="shared" si="347"/>
        <v>42208.772916666669</v>
      </c>
      <c r="U3670" s="16">
        <f t="shared" si="346"/>
        <v>42185.556157407409</v>
      </c>
      <c r="V3670" s="17">
        <v>42185.556157407409</v>
      </c>
      <c r="W3670" s="18">
        <v>42185.556157407409</v>
      </c>
    </row>
    <row r="3671" spans="1:23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 s="9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t="s">
        <v>8219</v>
      </c>
      <c r="T3671" s="16">
        <f t="shared" si="347"/>
        <v>42166.675196759257</v>
      </c>
      <c r="U3671" s="16">
        <f t="shared" si="346"/>
        <v>42136.675196759257</v>
      </c>
      <c r="V3671" s="17">
        <v>42136.675196759257</v>
      </c>
      <c r="W3671" s="18">
        <v>42136.675196759257</v>
      </c>
    </row>
    <row r="3672" spans="1:23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 s="9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t="s">
        <v>8219</v>
      </c>
      <c r="T3672" s="16">
        <f t="shared" si="347"/>
        <v>42155.958333333328</v>
      </c>
      <c r="U3672" s="16">
        <f t="shared" si="346"/>
        <v>42142.514016203699</v>
      </c>
      <c r="V3672" s="17">
        <v>42142.514016203699</v>
      </c>
      <c r="W3672" s="18">
        <v>42142.514016203699</v>
      </c>
    </row>
    <row r="3673" spans="1:23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 s="9">
        <f t="shared" si="343"/>
        <v>88.25</v>
      </c>
      <c r="Q3673" t="str">
        <f t="shared" si="344"/>
        <v>theater</v>
      </c>
      <c r="R3673" t="str">
        <f t="shared" si="345"/>
        <v>plays</v>
      </c>
      <c r="S3673" t="s">
        <v>8219</v>
      </c>
      <c r="T3673" s="16">
        <f t="shared" si="347"/>
        <v>41841.165972222225</v>
      </c>
      <c r="U3673" s="16">
        <f t="shared" si="346"/>
        <v>41820.62809027778</v>
      </c>
      <c r="V3673" s="17">
        <v>41820.62809027778</v>
      </c>
      <c r="W3673" s="18">
        <v>41820.62809027778</v>
      </c>
    </row>
    <row r="3674" spans="1:23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 s="9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t="s">
        <v>8219</v>
      </c>
      <c r="T3674" s="16">
        <f t="shared" si="347"/>
        <v>41908.946574074071</v>
      </c>
      <c r="U3674" s="16">
        <f t="shared" si="346"/>
        <v>41878.946574074071</v>
      </c>
      <c r="V3674" s="17">
        <v>41878.946574074071</v>
      </c>
      <c r="W3674" s="18">
        <v>41878.946574074071</v>
      </c>
    </row>
    <row r="3675" spans="1:23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 s="9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t="s">
        <v>8219</v>
      </c>
      <c r="T3675" s="16">
        <f t="shared" si="347"/>
        <v>41948.536111111112</v>
      </c>
      <c r="U3675" s="16">
        <f t="shared" si="346"/>
        <v>41914.295104166667</v>
      </c>
      <c r="V3675" s="17">
        <v>41914.295104166667</v>
      </c>
      <c r="W3675" s="18">
        <v>41914.295104166667</v>
      </c>
    </row>
    <row r="3676" spans="1:23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9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t="s">
        <v>8219</v>
      </c>
      <c r="T3676" s="16">
        <f t="shared" si="347"/>
        <v>42616.873020833329</v>
      </c>
      <c r="U3676" s="16">
        <f t="shared" si="346"/>
        <v>42556.873020833329</v>
      </c>
      <c r="V3676" s="17">
        <v>42556.873020833329</v>
      </c>
      <c r="W3676" s="18">
        <v>42556.873020833329</v>
      </c>
    </row>
    <row r="3677" spans="1:23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9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t="s">
        <v>8219</v>
      </c>
      <c r="T3677" s="16">
        <f t="shared" si="347"/>
        <v>42505.958333333328</v>
      </c>
      <c r="U3677" s="16">
        <f t="shared" si="346"/>
        <v>42493.597013888888</v>
      </c>
      <c r="V3677" s="17">
        <v>42493.597013888888</v>
      </c>
      <c r="W3677" s="18">
        <v>42493.597013888888</v>
      </c>
    </row>
    <row r="3678" spans="1:23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 s="9">
        <f t="shared" si="343"/>
        <v>64.375</v>
      </c>
      <c r="Q3678" t="str">
        <f t="shared" si="344"/>
        <v>theater</v>
      </c>
      <c r="R3678" t="str">
        <f t="shared" si="345"/>
        <v>plays</v>
      </c>
      <c r="S3678" t="s">
        <v>8219</v>
      </c>
      <c r="T3678" s="16">
        <f t="shared" si="347"/>
        <v>41894.815787037034</v>
      </c>
      <c r="U3678" s="16">
        <f t="shared" si="346"/>
        <v>41876.815787037034</v>
      </c>
      <c r="V3678" s="17">
        <v>41876.815787037034</v>
      </c>
      <c r="W3678" s="18">
        <v>41876.815787037034</v>
      </c>
    </row>
    <row r="3679" spans="1:23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 s="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t="s">
        <v>8219</v>
      </c>
      <c r="T3679" s="16">
        <f t="shared" si="347"/>
        <v>41823.165972222225</v>
      </c>
      <c r="U3679" s="16">
        <f t="shared" si="346"/>
        <v>41802.574282407404</v>
      </c>
      <c r="V3679" s="17">
        <v>41802.574282407404</v>
      </c>
      <c r="W3679" s="18">
        <v>41802.574282407404</v>
      </c>
    </row>
    <row r="3680" spans="1:23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 s="9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t="s">
        <v>8219</v>
      </c>
      <c r="T3680" s="16">
        <f t="shared" si="347"/>
        <v>42155.531226851846</v>
      </c>
      <c r="U3680" s="16">
        <f t="shared" si="346"/>
        <v>42120.531226851846</v>
      </c>
      <c r="V3680" s="17">
        <v>42120.531226851846</v>
      </c>
      <c r="W3680" s="18">
        <v>42120.531226851846</v>
      </c>
    </row>
    <row r="3681" spans="1:23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 s="9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t="s">
        <v>8219</v>
      </c>
      <c r="T3681" s="16">
        <f t="shared" si="347"/>
        <v>41821.207638888889</v>
      </c>
      <c r="U3681" s="16">
        <f t="shared" si="346"/>
        <v>41786.761354166665</v>
      </c>
      <c r="V3681" s="17">
        <v>41786.761354166665</v>
      </c>
      <c r="W3681" s="18">
        <v>41786.761354166665</v>
      </c>
    </row>
    <row r="3682" spans="1:23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 s="9">
        <f t="shared" si="343"/>
        <v>99.5</v>
      </c>
      <c r="Q3682" t="str">
        <f t="shared" si="344"/>
        <v>theater</v>
      </c>
      <c r="R3682" t="str">
        <f t="shared" si="345"/>
        <v>plays</v>
      </c>
      <c r="S3682" t="s">
        <v>8219</v>
      </c>
      <c r="T3682" s="16">
        <f t="shared" si="347"/>
        <v>42648.454097222217</v>
      </c>
      <c r="U3682" s="16">
        <f t="shared" si="346"/>
        <v>42627.454097222217</v>
      </c>
      <c r="V3682" s="17">
        <v>42627.454097222217</v>
      </c>
      <c r="W3682" s="18">
        <v>42627.454097222217</v>
      </c>
    </row>
    <row r="3683" spans="1:23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 s="9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t="s">
        <v>8219</v>
      </c>
      <c r="T3683" s="16">
        <f t="shared" si="347"/>
        <v>42384.651504629626</v>
      </c>
      <c r="U3683" s="16">
        <f t="shared" si="346"/>
        <v>42374.651504629626</v>
      </c>
      <c r="V3683" s="17">
        <v>42374.651504629626</v>
      </c>
      <c r="W3683" s="18">
        <v>42374.651504629626</v>
      </c>
    </row>
    <row r="3684" spans="1:23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 s="9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t="s">
        <v>8219</v>
      </c>
      <c r="T3684" s="16">
        <f t="shared" si="347"/>
        <v>41806.290972222225</v>
      </c>
      <c r="U3684" s="16">
        <f t="shared" si="346"/>
        <v>41772.685393518521</v>
      </c>
      <c r="V3684" s="17">
        <v>41772.685393518521</v>
      </c>
      <c r="W3684" s="18">
        <v>41772.685393518521</v>
      </c>
    </row>
    <row r="3685" spans="1:23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 s="9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t="s">
        <v>8219</v>
      </c>
      <c r="T3685" s="16">
        <f t="shared" si="347"/>
        <v>42663.116851851853</v>
      </c>
      <c r="U3685" s="16">
        <f t="shared" si="346"/>
        <v>42633.116851851853</v>
      </c>
      <c r="V3685" s="17">
        <v>42633.116851851853</v>
      </c>
      <c r="W3685" s="18">
        <v>42633.116851851853</v>
      </c>
    </row>
    <row r="3686" spans="1:23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 s="9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t="s">
        <v>8219</v>
      </c>
      <c r="T3686" s="16">
        <f t="shared" si="347"/>
        <v>42249.180393518516</v>
      </c>
      <c r="U3686" s="16">
        <f t="shared" si="346"/>
        <v>42219.180393518516</v>
      </c>
      <c r="V3686" s="17">
        <v>42219.180393518516</v>
      </c>
      <c r="W3686" s="18">
        <v>42219.180393518516</v>
      </c>
    </row>
    <row r="3687" spans="1:23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 s="9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t="s">
        <v>8219</v>
      </c>
      <c r="T3687" s="16">
        <f t="shared" si="347"/>
        <v>41778.875</v>
      </c>
      <c r="U3687" s="16">
        <f t="shared" si="346"/>
        <v>41753.593275462961</v>
      </c>
      <c r="V3687" s="17">
        <v>41753.593275462961</v>
      </c>
      <c r="W3687" s="18">
        <v>41753.593275462961</v>
      </c>
    </row>
    <row r="3688" spans="1:23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 s="9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t="s">
        <v>8219</v>
      </c>
      <c r="T3688" s="16">
        <f t="shared" si="347"/>
        <v>42245.165972222225</v>
      </c>
      <c r="U3688" s="16">
        <f t="shared" si="346"/>
        <v>42230.662731481483</v>
      </c>
      <c r="V3688" s="17">
        <v>42230.662731481483</v>
      </c>
      <c r="W3688" s="18">
        <v>42230.662731481483</v>
      </c>
    </row>
    <row r="3689" spans="1:23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 s="9">
        <f t="shared" si="343"/>
        <v>200.49</v>
      </c>
      <c r="Q3689" t="str">
        <f t="shared" si="344"/>
        <v>theater</v>
      </c>
      <c r="R3689" t="str">
        <f t="shared" si="345"/>
        <v>plays</v>
      </c>
      <c r="S3689" t="s">
        <v>8219</v>
      </c>
      <c r="T3689" s="16">
        <f t="shared" si="347"/>
        <v>41817.218229166669</v>
      </c>
      <c r="U3689" s="16">
        <f t="shared" si="346"/>
        <v>41787.218229166669</v>
      </c>
      <c r="V3689" s="17">
        <v>41787.218229166669</v>
      </c>
      <c r="W3689" s="18">
        <v>41787.218229166669</v>
      </c>
    </row>
    <row r="3690" spans="1:23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 s="9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t="s">
        <v>8219</v>
      </c>
      <c r="T3690" s="16">
        <f t="shared" si="347"/>
        <v>41859.787083333329</v>
      </c>
      <c r="U3690" s="16">
        <f t="shared" si="346"/>
        <v>41829.787083333329</v>
      </c>
      <c r="V3690" s="17">
        <v>41829.787083333329</v>
      </c>
      <c r="W3690" s="18">
        <v>41829.787083333329</v>
      </c>
    </row>
    <row r="3691" spans="1:23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 s="9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t="s">
        <v>8219</v>
      </c>
      <c r="T3691" s="16">
        <f t="shared" si="347"/>
        <v>42176.934027777781</v>
      </c>
      <c r="U3691" s="16">
        <f t="shared" si="346"/>
        <v>42147.826840277776</v>
      </c>
      <c r="V3691" s="17">
        <v>42147.826840277776</v>
      </c>
      <c r="W3691" s="18">
        <v>42147.826840277776</v>
      </c>
    </row>
    <row r="3692" spans="1:23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9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t="s">
        <v>8219</v>
      </c>
      <c r="T3692" s="16">
        <f t="shared" si="347"/>
        <v>41970.639849537038</v>
      </c>
      <c r="U3692" s="16">
        <f t="shared" si="346"/>
        <v>41940.598182870373</v>
      </c>
      <c r="V3692" s="17">
        <v>41940.598182870373</v>
      </c>
      <c r="W3692" s="18">
        <v>41940.598182870373</v>
      </c>
    </row>
    <row r="3693" spans="1:23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 s="9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t="s">
        <v>8219</v>
      </c>
      <c r="T3693" s="16">
        <f t="shared" si="347"/>
        <v>42065.207638888889</v>
      </c>
      <c r="U3693" s="16">
        <f t="shared" si="346"/>
        <v>42020.700567129628</v>
      </c>
      <c r="V3693" s="17">
        <v>42020.700567129628</v>
      </c>
      <c r="W3693" s="18">
        <v>42020.700567129628</v>
      </c>
    </row>
    <row r="3694" spans="1:23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9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t="s">
        <v>8219</v>
      </c>
      <c r="T3694" s="16">
        <f t="shared" si="347"/>
        <v>41901</v>
      </c>
      <c r="U3694" s="16">
        <f t="shared" si="346"/>
        <v>41891.96503472222</v>
      </c>
      <c r="V3694" s="17">
        <v>41891.96503472222</v>
      </c>
      <c r="W3694" s="18">
        <v>41891.96503472222</v>
      </c>
    </row>
    <row r="3695" spans="1:23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 s="9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t="s">
        <v>8219</v>
      </c>
      <c r="T3695" s="16">
        <f t="shared" si="347"/>
        <v>42338.9375</v>
      </c>
      <c r="U3695" s="16">
        <f t="shared" si="346"/>
        <v>42309.191307870366</v>
      </c>
      <c r="V3695" s="17">
        <v>42309.191307870366</v>
      </c>
      <c r="W3695" s="18">
        <v>42309.191307870366</v>
      </c>
    </row>
    <row r="3696" spans="1:23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 s="9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t="s">
        <v>8219</v>
      </c>
      <c r="T3696" s="16">
        <f t="shared" si="347"/>
        <v>42527.083333333328</v>
      </c>
      <c r="U3696" s="16">
        <f t="shared" si="346"/>
        <v>42490.133877314816</v>
      </c>
      <c r="V3696" s="17">
        <v>42490.133877314816</v>
      </c>
      <c r="W3696" s="18">
        <v>42490.133877314816</v>
      </c>
    </row>
    <row r="3697" spans="1:23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 s="9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t="s">
        <v>8219</v>
      </c>
      <c r="T3697" s="16">
        <f t="shared" si="347"/>
        <v>42015.870486111111</v>
      </c>
      <c r="U3697" s="16">
        <f t="shared" si="346"/>
        <v>41995.870486111111</v>
      </c>
      <c r="V3697" s="17">
        <v>41995.870486111111</v>
      </c>
      <c r="W3697" s="18">
        <v>41995.870486111111</v>
      </c>
    </row>
    <row r="3698" spans="1:23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9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t="s">
        <v>8219</v>
      </c>
      <c r="T3698" s="16">
        <f t="shared" si="347"/>
        <v>42048.617083333331</v>
      </c>
      <c r="U3698" s="16">
        <f t="shared" si="346"/>
        <v>41988.617083333331</v>
      </c>
      <c r="V3698" s="17">
        <v>41988.617083333331</v>
      </c>
      <c r="W3698" s="18">
        <v>41988.617083333331</v>
      </c>
    </row>
    <row r="3699" spans="1:23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9">
        <f t="shared" si="343"/>
        <v>72</v>
      </c>
      <c r="Q3699" t="str">
        <f t="shared" si="344"/>
        <v>theater</v>
      </c>
      <c r="R3699" t="str">
        <f t="shared" si="345"/>
        <v>plays</v>
      </c>
      <c r="S3699" t="s">
        <v>8219</v>
      </c>
      <c r="T3699" s="16">
        <f t="shared" si="347"/>
        <v>42500.465833333335</v>
      </c>
      <c r="U3699" s="16">
        <f t="shared" si="346"/>
        <v>42479.465833333335</v>
      </c>
      <c r="V3699" s="17">
        <v>42479.465833333335</v>
      </c>
      <c r="W3699" s="18">
        <v>42479.465833333335</v>
      </c>
    </row>
    <row r="3700" spans="1:23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 s="9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t="s">
        <v>8219</v>
      </c>
      <c r="T3700" s="16">
        <f t="shared" si="347"/>
        <v>42431.806562500002</v>
      </c>
      <c r="U3700" s="16">
        <f t="shared" si="346"/>
        <v>42401.806562500002</v>
      </c>
      <c r="V3700" s="17">
        <v>42401.806562500002</v>
      </c>
      <c r="W3700" s="18">
        <v>42401.806562500002</v>
      </c>
    </row>
    <row r="3701" spans="1:23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 s="9">
        <f t="shared" si="343"/>
        <v>63</v>
      </c>
      <c r="Q3701" t="str">
        <f t="shared" si="344"/>
        <v>theater</v>
      </c>
      <c r="R3701" t="str">
        <f t="shared" si="345"/>
        <v>plays</v>
      </c>
      <c r="S3701" t="s">
        <v>8219</v>
      </c>
      <c r="T3701" s="16">
        <f t="shared" si="347"/>
        <v>41927.602037037039</v>
      </c>
      <c r="U3701" s="16">
        <f t="shared" si="346"/>
        <v>41897.602037037039</v>
      </c>
      <c r="V3701" s="17">
        <v>41897.602037037039</v>
      </c>
      <c r="W3701" s="18">
        <v>41897.602037037039</v>
      </c>
    </row>
    <row r="3702" spans="1:23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 s="9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t="s">
        <v>8219</v>
      </c>
      <c r="T3702" s="16">
        <f t="shared" si="347"/>
        <v>41912.666666666664</v>
      </c>
      <c r="U3702" s="16">
        <f t="shared" si="346"/>
        <v>41882.585648148146</v>
      </c>
      <c r="V3702" s="17">
        <v>41882.585648148146</v>
      </c>
      <c r="W3702" s="18">
        <v>41882.585648148146</v>
      </c>
    </row>
    <row r="3703" spans="1:23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 s="9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t="s">
        <v>8219</v>
      </c>
      <c r="T3703" s="16">
        <f t="shared" si="347"/>
        <v>42159.541585648149</v>
      </c>
      <c r="U3703" s="16">
        <f t="shared" si="346"/>
        <v>42129.541585648149</v>
      </c>
      <c r="V3703" s="17">
        <v>42129.541585648149</v>
      </c>
      <c r="W3703" s="18">
        <v>42129.541585648149</v>
      </c>
    </row>
    <row r="3704" spans="1:23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 s="9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t="s">
        <v>8219</v>
      </c>
      <c r="T3704" s="16">
        <f t="shared" si="347"/>
        <v>42561.957638888889</v>
      </c>
      <c r="U3704" s="16">
        <f t="shared" si="346"/>
        <v>42524.53800925926</v>
      </c>
      <c r="V3704" s="17">
        <v>42524.53800925926</v>
      </c>
      <c r="W3704" s="18">
        <v>42524.53800925926</v>
      </c>
    </row>
    <row r="3705" spans="1:23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 s="9">
        <f t="shared" si="343"/>
        <v>43.2</v>
      </c>
      <c r="Q3705" t="str">
        <f t="shared" si="344"/>
        <v>theater</v>
      </c>
      <c r="R3705" t="str">
        <f t="shared" si="345"/>
        <v>plays</v>
      </c>
      <c r="S3705" t="s">
        <v>8219</v>
      </c>
      <c r="T3705" s="16">
        <f t="shared" si="347"/>
        <v>42595.290972222225</v>
      </c>
      <c r="U3705" s="16">
        <f t="shared" si="346"/>
        <v>42556.504490740743</v>
      </c>
      <c r="V3705" s="17">
        <v>42556.504490740743</v>
      </c>
      <c r="W3705" s="18">
        <v>42556.504490740743</v>
      </c>
    </row>
    <row r="3706" spans="1:23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 s="9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t="s">
        <v>8219</v>
      </c>
      <c r="T3706" s="16">
        <f t="shared" si="347"/>
        <v>42521.689745370371</v>
      </c>
      <c r="U3706" s="16">
        <f t="shared" si="346"/>
        <v>42461.689745370371</v>
      </c>
      <c r="V3706" s="17">
        <v>42461.689745370371</v>
      </c>
      <c r="W3706" s="18">
        <v>42461.689745370371</v>
      </c>
    </row>
    <row r="3707" spans="1:23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 s="9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t="s">
        <v>8219</v>
      </c>
      <c r="T3707" s="16">
        <f t="shared" si="347"/>
        <v>41813.75</v>
      </c>
      <c r="U3707" s="16">
        <f t="shared" si="346"/>
        <v>41792.542986111112</v>
      </c>
      <c r="V3707" s="17">
        <v>41792.542986111112</v>
      </c>
      <c r="W3707" s="18">
        <v>41792.542986111112</v>
      </c>
    </row>
    <row r="3708" spans="1:23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 s="9">
        <f t="shared" si="343"/>
        <v>140</v>
      </c>
      <c r="Q3708" t="str">
        <f t="shared" si="344"/>
        <v>theater</v>
      </c>
      <c r="R3708" t="str">
        <f t="shared" si="345"/>
        <v>plays</v>
      </c>
      <c r="S3708" t="s">
        <v>8219</v>
      </c>
      <c r="T3708" s="16">
        <f t="shared" si="347"/>
        <v>41894.913761574076</v>
      </c>
      <c r="U3708" s="16">
        <f t="shared" si="346"/>
        <v>41879.913761574076</v>
      </c>
      <c r="V3708" s="17">
        <v>41879.913761574076</v>
      </c>
      <c r="W3708" s="18">
        <v>41879.913761574076</v>
      </c>
    </row>
    <row r="3709" spans="1:23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 s="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t="s">
        <v>8219</v>
      </c>
      <c r="T3709" s="16">
        <f t="shared" si="347"/>
        <v>42573.226388888885</v>
      </c>
      <c r="U3709" s="16">
        <f t="shared" si="346"/>
        <v>42552.048356481479</v>
      </c>
      <c r="V3709" s="17">
        <v>42552.048356481479</v>
      </c>
      <c r="W3709" s="18">
        <v>42552.048356481479</v>
      </c>
    </row>
    <row r="3710" spans="1:23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9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t="s">
        <v>8219</v>
      </c>
      <c r="T3710" s="16">
        <f t="shared" si="347"/>
        <v>41824.142199074071</v>
      </c>
      <c r="U3710" s="16">
        <f t="shared" si="346"/>
        <v>41810.142199074071</v>
      </c>
      <c r="V3710" s="17">
        <v>41810.142199074071</v>
      </c>
      <c r="W3710" s="18">
        <v>41810.142199074071</v>
      </c>
    </row>
    <row r="3711" spans="1:23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 s="9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t="s">
        <v>8219</v>
      </c>
      <c r="T3711" s="16">
        <f t="shared" si="347"/>
        <v>41815.707708333335</v>
      </c>
      <c r="U3711" s="16">
        <f t="shared" si="346"/>
        <v>41785.707708333335</v>
      </c>
      <c r="V3711" s="17">
        <v>41785.707708333335</v>
      </c>
      <c r="W3711" s="18">
        <v>41785.707708333335</v>
      </c>
    </row>
    <row r="3712" spans="1:23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 s="9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t="s">
        <v>8219</v>
      </c>
      <c r="T3712" s="16">
        <f t="shared" si="347"/>
        <v>42097.576249999998</v>
      </c>
      <c r="U3712" s="16">
        <f t="shared" si="346"/>
        <v>42072.576249999998</v>
      </c>
      <c r="V3712" s="17">
        <v>42072.576249999998</v>
      </c>
      <c r="W3712" s="18">
        <v>42072.576249999998</v>
      </c>
    </row>
    <row r="3713" spans="1:23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 s="9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t="s">
        <v>8219</v>
      </c>
      <c r="T3713" s="16">
        <f t="shared" si="347"/>
        <v>41805.666666666664</v>
      </c>
      <c r="U3713" s="16">
        <f t="shared" si="346"/>
        <v>41779.724224537036</v>
      </c>
      <c r="V3713" s="17">
        <v>41779.724224537036</v>
      </c>
      <c r="W3713" s="18">
        <v>41779.724224537036</v>
      </c>
    </row>
    <row r="3714" spans="1:23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 s="9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t="s">
        <v>8219</v>
      </c>
      <c r="T3714" s="16">
        <f t="shared" si="347"/>
        <v>42155.290972222225</v>
      </c>
      <c r="U3714" s="16">
        <f t="shared" si="346"/>
        <v>42134.172071759262</v>
      </c>
      <c r="V3714" s="17">
        <v>42134.172071759262</v>
      </c>
      <c r="W3714" s="18">
        <v>42134.172071759262</v>
      </c>
    </row>
    <row r="3715" spans="1:23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</f>
        <v>1.0149999999999999</v>
      </c>
      <c r="P3715" s="9">
        <f t="shared" ref="P3715:P3778" si="349">IF(ISERROR(E3715/L3715),0,(E3715/L3715))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t="s">
        <v>8219</v>
      </c>
      <c r="T3715" s="16">
        <f t="shared" si="347"/>
        <v>42525.738032407404</v>
      </c>
      <c r="U3715" s="16">
        <f t="shared" ref="U3715:U3778" si="352">(((J3715/60)/60)/24)+DATE(1970,1,1)</f>
        <v>42505.738032407404</v>
      </c>
      <c r="V3715" s="17">
        <v>42505.738032407404</v>
      </c>
      <c r="W3715" s="18">
        <v>42505.738032407404</v>
      </c>
    </row>
    <row r="3716" spans="1:23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9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t="s">
        <v>8219</v>
      </c>
      <c r="T3716" s="16">
        <f t="shared" ref="T3716:T3779" si="353">(((I3716/60)/60)/24)+DATE(1970,1,1)</f>
        <v>42150.165972222225</v>
      </c>
      <c r="U3716" s="16">
        <f t="shared" si="352"/>
        <v>42118.556331018524</v>
      </c>
      <c r="V3716" s="17">
        <v>42118.556331018524</v>
      </c>
      <c r="W3716" s="18">
        <v>42118.556331018524</v>
      </c>
    </row>
    <row r="3717" spans="1:23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9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t="s">
        <v>8219</v>
      </c>
      <c r="T3717" s="16">
        <f t="shared" si="353"/>
        <v>42094.536111111112</v>
      </c>
      <c r="U3717" s="16">
        <f t="shared" si="352"/>
        <v>42036.995590277773</v>
      </c>
      <c r="V3717" s="17">
        <v>42036.995590277773</v>
      </c>
      <c r="W3717" s="18">
        <v>42036.995590277773</v>
      </c>
    </row>
    <row r="3718" spans="1:23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9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t="s">
        <v>8219</v>
      </c>
      <c r="T3718" s="16">
        <f t="shared" si="353"/>
        <v>42390.887835648144</v>
      </c>
      <c r="U3718" s="16">
        <f t="shared" si="352"/>
        <v>42360.887835648144</v>
      </c>
      <c r="V3718" s="17">
        <v>42360.887835648144</v>
      </c>
      <c r="W3718" s="18">
        <v>42360.887835648144</v>
      </c>
    </row>
    <row r="3719" spans="1:23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9">
        <f t="shared" si="349"/>
        <v>310</v>
      </c>
      <c r="Q3719" t="str">
        <f t="shared" si="350"/>
        <v>theater</v>
      </c>
      <c r="R3719" t="str">
        <f t="shared" si="351"/>
        <v>plays</v>
      </c>
      <c r="S3719" t="s">
        <v>8219</v>
      </c>
      <c r="T3719" s="16">
        <f t="shared" si="353"/>
        <v>42133.866307870368</v>
      </c>
      <c r="U3719" s="16">
        <f t="shared" si="352"/>
        <v>42102.866307870368</v>
      </c>
      <c r="V3719" s="17">
        <v>42102.866307870368</v>
      </c>
      <c r="W3719" s="18">
        <v>42102.866307870368</v>
      </c>
    </row>
    <row r="3720" spans="1:23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9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t="s">
        <v>8219</v>
      </c>
      <c r="T3720" s="16">
        <f t="shared" si="353"/>
        <v>42062.716145833328</v>
      </c>
      <c r="U3720" s="16">
        <f t="shared" si="352"/>
        <v>42032.716145833328</v>
      </c>
      <c r="V3720" s="17">
        <v>42032.716145833328</v>
      </c>
      <c r="W3720" s="18">
        <v>42032.716145833328</v>
      </c>
    </row>
    <row r="3721" spans="1:23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9">
        <f t="shared" si="349"/>
        <v>105</v>
      </c>
      <c r="Q3721" t="str">
        <f t="shared" si="350"/>
        <v>theater</v>
      </c>
      <c r="R3721" t="str">
        <f t="shared" si="351"/>
        <v>plays</v>
      </c>
      <c r="S3721" t="s">
        <v>8219</v>
      </c>
      <c r="T3721" s="16">
        <f t="shared" si="353"/>
        <v>42177.729930555557</v>
      </c>
      <c r="U3721" s="16">
        <f t="shared" si="352"/>
        <v>42147.729930555557</v>
      </c>
      <c r="V3721" s="17">
        <v>42147.729930555557</v>
      </c>
      <c r="W3721" s="18">
        <v>42147.729930555557</v>
      </c>
    </row>
    <row r="3722" spans="1:23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9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t="s">
        <v>8219</v>
      </c>
      <c r="T3722" s="16">
        <f t="shared" si="353"/>
        <v>42187.993125000001</v>
      </c>
      <c r="U3722" s="16">
        <f t="shared" si="352"/>
        <v>42165.993125000001</v>
      </c>
      <c r="V3722" s="17">
        <v>42165.993125000001</v>
      </c>
      <c r="W3722" s="18">
        <v>42165.993125000001</v>
      </c>
    </row>
    <row r="3723" spans="1:23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9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t="s">
        <v>8219</v>
      </c>
      <c r="T3723" s="16">
        <f t="shared" si="353"/>
        <v>41948.977824074071</v>
      </c>
      <c r="U3723" s="16">
        <f t="shared" si="352"/>
        <v>41927.936157407406</v>
      </c>
      <c r="V3723" s="17">
        <v>41927.936157407406</v>
      </c>
      <c r="W3723" s="18">
        <v>41927.936157407406</v>
      </c>
    </row>
    <row r="3724" spans="1:23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9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t="s">
        <v>8219</v>
      </c>
      <c r="T3724" s="16">
        <f t="shared" si="353"/>
        <v>42411.957638888889</v>
      </c>
      <c r="U3724" s="16">
        <f t="shared" si="352"/>
        <v>42381.671840277777</v>
      </c>
      <c r="V3724" s="17">
        <v>42381.671840277777</v>
      </c>
      <c r="W3724" s="18">
        <v>42381.671840277777</v>
      </c>
    </row>
    <row r="3725" spans="1:23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9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t="s">
        <v>8219</v>
      </c>
      <c r="T3725" s="16">
        <f t="shared" si="353"/>
        <v>41973.794699074075</v>
      </c>
      <c r="U3725" s="16">
        <f t="shared" si="352"/>
        <v>41943.753032407411</v>
      </c>
      <c r="V3725" s="17">
        <v>41943.753032407411</v>
      </c>
      <c r="W3725" s="18">
        <v>41943.753032407411</v>
      </c>
    </row>
    <row r="3726" spans="1:23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9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t="s">
        <v>8219</v>
      </c>
      <c r="T3726" s="16">
        <f t="shared" si="353"/>
        <v>42494.958333333328</v>
      </c>
      <c r="U3726" s="16">
        <f t="shared" si="352"/>
        <v>42465.491435185191</v>
      </c>
      <c r="V3726" s="17">
        <v>42465.491435185191</v>
      </c>
      <c r="W3726" s="18">
        <v>42465.491435185191</v>
      </c>
    </row>
    <row r="3727" spans="1:23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9">
        <f t="shared" si="349"/>
        <v>25.4</v>
      </c>
      <c r="Q3727" t="str">
        <f t="shared" si="350"/>
        <v>theater</v>
      </c>
      <c r="R3727" t="str">
        <f t="shared" si="351"/>
        <v>plays</v>
      </c>
      <c r="S3727" t="s">
        <v>8219</v>
      </c>
      <c r="T3727" s="16">
        <f t="shared" si="353"/>
        <v>42418.895833333328</v>
      </c>
      <c r="U3727" s="16">
        <f t="shared" si="352"/>
        <v>42401.945219907408</v>
      </c>
      <c r="V3727" s="17">
        <v>42401.945219907408</v>
      </c>
      <c r="W3727" s="18">
        <v>42401.945219907408</v>
      </c>
    </row>
    <row r="3728" spans="1:23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9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t="s">
        <v>8219</v>
      </c>
      <c r="T3728" s="16">
        <f t="shared" si="353"/>
        <v>42489.875</v>
      </c>
      <c r="U3728" s="16">
        <f t="shared" si="352"/>
        <v>42462.140868055561</v>
      </c>
      <c r="V3728" s="17">
        <v>42462.140868055561</v>
      </c>
      <c r="W3728" s="18">
        <v>42462.140868055561</v>
      </c>
    </row>
    <row r="3729" spans="1:23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t="s">
        <v>8219</v>
      </c>
      <c r="T3729" s="16">
        <f t="shared" si="353"/>
        <v>42663.204861111109</v>
      </c>
      <c r="U3729" s="16">
        <f t="shared" si="352"/>
        <v>42632.348310185189</v>
      </c>
      <c r="V3729" s="17">
        <v>42632.348310185189</v>
      </c>
      <c r="W3729" s="18">
        <v>42632.348310185189</v>
      </c>
    </row>
    <row r="3730" spans="1:23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9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t="s">
        <v>8221</v>
      </c>
      <c r="T3730" s="16">
        <f t="shared" si="353"/>
        <v>42235.171018518522</v>
      </c>
      <c r="U3730" s="16">
        <f t="shared" si="352"/>
        <v>42205.171018518522</v>
      </c>
      <c r="V3730" s="17">
        <v>42205.171018518522</v>
      </c>
      <c r="W3730" s="18">
        <v>42205.171018518522</v>
      </c>
    </row>
    <row r="3731" spans="1:23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 s="9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t="s">
        <v>8221</v>
      </c>
      <c r="T3731" s="16">
        <f t="shared" si="353"/>
        <v>42086.16333333333</v>
      </c>
      <c r="U3731" s="16">
        <f t="shared" si="352"/>
        <v>42041.205000000002</v>
      </c>
      <c r="V3731" s="17">
        <v>42041.205000000002</v>
      </c>
      <c r="W3731" s="18">
        <v>42041.205000000002</v>
      </c>
    </row>
    <row r="3732" spans="1:23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 s="9">
        <f t="shared" si="349"/>
        <v>100</v>
      </c>
      <c r="Q3732" t="str">
        <f t="shared" si="350"/>
        <v>theater</v>
      </c>
      <c r="R3732" t="str">
        <f t="shared" si="351"/>
        <v>plays</v>
      </c>
      <c r="S3732" t="s">
        <v>8221</v>
      </c>
      <c r="T3732" s="16">
        <f t="shared" si="353"/>
        <v>42233.677766203706</v>
      </c>
      <c r="U3732" s="16">
        <f t="shared" si="352"/>
        <v>42203.677766203706</v>
      </c>
      <c r="V3732" s="17">
        <v>42203.677766203706</v>
      </c>
      <c r="W3732" s="18">
        <v>42203.677766203706</v>
      </c>
    </row>
    <row r="3733" spans="1:23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 s="9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t="s">
        <v>8221</v>
      </c>
      <c r="T3733" s="16">
        <f t="shared" si="353"/>
        <v>42014.140972222223</v>
      </c>
      <c r="U3733" s="16">
        <f t="shared" si="352"/>
        <v>41983.752847222218</v>
      </c>
      <c r="V3733" s="17">
        <v>41983.752847222218</v>
      </c>
      <c r="W3733" s="18">
        <v>41983.752847222218</v>
      </c>
    </row>
    <row r="3734" spans="1:23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 s="9">
        <f t="shared" si="349"/>
        <v>32.75</v>
      </c>
      <c r="Q3734" t="str">
        <f t="shared" si="350"/>
        <v>theater</v>
      </c>
      <c r="R3734" t="str">
        <f t="shared" si="351"/>
        <v>plays</v>
      </c>
      <c r="S3734" t="s">
        <v>8221</v>
      </c>
      <c r="T3734" s="16">
        <f t="shared" si="353"/>
        <v>42028.5</v>
      </c>
      <c r="U3734" s="16">
        <f t="shared" si="352"/>
        <v>41968.677465277782</v>
      </c>
      <c r="V3734" s="17">
        <v>41968.677465277782</v>
      </c>
      <c r="W3734" s="18">
        <v>41968.677465277782</v>
      </c>
    </row>
    <row r="3735" spans="1:23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9">
        <f t="shared" si="349"/>
        <v>0</v>
      </c>
      <c r="Q3735" t="str">
        <f t="shared" si="350"/>
        <v>theater</v>
      </c>
      <c r="R3735" t="str">
        <f t="shared" si="351"/>
        <v>plays</v>
      </c>
      <c r="S3735" t="s">
        <v>8221</v>
      </c>
      <c r="T3735" s="16">
        <f t="shared" si="353"/>
        <v>42112.9375</v>
      </c>
      <c r="U3735" s="16">
        <f t="shared" si="352"/>
        <v>42103.024398148147</v>
      </c>
      <c r="V3735" s="17">
        <v>42103.024398148147</v>
      </c>
      <c r="W3735" s="18">
        <v>42103.024398148147</v>
      </c>
    </row>
    <row r="3736" spans="1:23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 s="9">
        <f t="shared" si="349"/>
        <v>61</v>
      </c>
      <c r="Q3736" t="str">
        <f t="shared" si="350"/>
        <v>theater</v>
      </c>
      <c r="R3736" t="str">
        <f t="shared" si="351"/>
        <v>plays</v>
      </c>
      <c r="S3736" t="s">
        <v>8221</v>
      </c>
      <c r="T3736" s="16">
        <f t="shared" si="353"/>
        <v>42149.901574074072</v>
      </c>
      <c r="U3736" s="16">
        <f t="shared" si="352"/>
        <v>42089.901574074072</v>
      </c>
      <c r="V3736" s="17">
        <v>42089.901574074072</v>
      </c>
      <c r="W3736" s="18">
        <v>42089.901574074072</v>
      </c>
    </row>
    <row r="3737" spans="1:23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 s="9">
        <f t="shared" si="349"/>
        <v>10</v>
      </c>
      <c r="Q3737" t="str">
        <f t="shared" si="350"/>
        <v>theater</v>
      </c>
      <c r="R3737" t="str">
        <f t="shared" si="351"/>
        <v>plays</v>
      </c>
      <c r="S3737" t="s">
        <v>8221</v>
      </c>
      <c r="T3737" s="16">
        <f t="shared" si="353"/>
        <v>42152.693159722221</v>
      </c>
      <c r="U3737" s="16">
        <f t="shared" si="352"/>
        <v>42122.693159722221</v>
      </c>
      <c r="V3737" s="17">
        <v>42122.693159722221</v>
      </c>
      <c r="W3737" s="18">
        <v>42122.693159722221</v>
      </c>
    </row>
    <row r="3738" spans="1:23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 s="9">
        <f t="shared" si="349"/>
        <v>10</v>
      </c>
      <c r="Q3738" t="str">
        <f t="shared" si="350"/>
        <v>theater</v>
      </c>
      <c r="R3738" t="str">
        <f t="shared" si="351"/>
        <v>plays</v>
      </c>
      <c r="S3738" t="s">
        <v>8221</v>
      </c>
      <c r="T3738" s="16">
        <f t="shared" si="353"/>
        <v>42086.75</v>
      </c>
      <c r="U3738" s="16">
        <f t="shared" si="352"/>
        <v>42048.711724537032</v>
      </c>
      <c r="V3738" s="17">
        <v>42048.711724537032</v>
      </c>
      <c r="W3738" s="18">
        <v>42048.711724537032</v>
      </c>
    </row>
    <row r="3739" spans="1:23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 s="9">
        <f t="shared" si="349"/>
        <v>37.5</v>
      </c>
      <c r="Q3739" t="str">
        <f t="shared" si="350"/>
        <v>theater</v>
      </c>
      <c r="R3739" t="str">
        <f t="shared" si="351"/>
        <v>plays</v>
      </c>
      <c r="S3739" t="s">
        <v>8221</v>
      </c>
      <c r="T3739" s="16">
        <f t="shared" si="353"/>
        <v>42320.290972222225</v>
      </c>
      <c r="U3739" s="16">
        <f t="shared" si="352"/>
        <v>42297.691006944442</v>
      </c>
      <c r="V3739" s="17">
        <v>42297.691006944442</v>
      </c>
      <c r="W3739" s="18">
        <v>42297.691006944442</v>
      </c>
    </row>
    <row r="3740" spans="1:23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 s="9">
        <f t="shared" si="349"/>
        <v>45</v>
      </c>
      <c r="Q3740" t="str">
        <f t="shared" si="350"/>
        <v>theater</v>
      </c>
      <c r="R3740" t="str">
        <f t="shared" si="351"/>
        <v>plays</v>
      </c>
      <c r="S3740" t="s">
        <v>8221</v>
      </c>
      <c r="T3740" s="16">
        <f t="shared" si="353"/>
        <v>41835.916666666664</v>
      </c>
      <c r="U3740" s="16">
        <f t="shared" si="352"/>
        <v>41813.938715277778</v>
      </c>
      <c r="V3740" s="17">
        <v>41813.938715277778</v>
      </c>
      <c r="W3740" s="18">
        <v>41813.938715277778</v>
      </c>
    </row>
    <row r="3741" spans="1:23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 s="9">
        <f t="shared" si="349"/>
        <v>100.625</v>
      </c>
      <c r="Q3741" t="str">
        <f t="shared" si="350"/>
        <v>theater</v>
      </c>
      <c r="R3741" t="str">
        <f t="shared" si="351"/>
        <v>plays</v>
      </c>
      <c r="S3741" t="s">
        <v>8221</v>
      </c>
      <c r="T3741" s="16">
        <f t="shared" si="353"/>
        <v>42568.449861111112</v>
      </c>
      <c r="U3741" s="16">
        <f t="shared" si="352"/>
        <v>42548.449861111112</v>
      </c>
      <c r="V3741" s="17">
        <v>42548.449861111112</v>
      </c>
      <c r="W3741" s="18">
        <v>42548.449861111112</v>
      </c>
    </row>
    <row r="3742" spans="1:23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 s="9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t="s">
        <v>8221</v>
      </c>
      <c r="T3742" s="16">
        <f t="shared" si="353"/>
        <v>41863.079143518517</v>
      </c>
      <c r="U3742" s="16">
        <f t="shared" si="352"/>
        <v>41833.089756944442</v>
      </c>
      <c r="V3742" s="17">
        <v>41833.089756944442</v>
      </c>
      <c r="W3742" s="18">
        <v>41833.089756944442</v>
      </c>
    </row>
    <row r="3743" spans="1:23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9">
        <f t="shared" si="349"/>
        <v>0</v>
      </c>
      <c r="Q3743" t="str">
        <f t="shared" si="350"/>
        <v>theater</v>
      </c>
      <c r="R3743" t="str">
        <f t="shared" si="351"/>
        <v>plays</v>
      </c>
      <c r="S3743" t="s">
        <v>8221</v>
      </c>
      <c r="T3743" s="16">
        <f t="shared" si="353"/>
        <v>42355.920717592591</v>
      </c>
      <c r="U3743" s="16">
        <f t="shared" si="352"/>
        <v>42325.920717592591</v>
      </c>
      <c r="V3743" s="17">
        <v>42325.920717592591</v>
      </c>
      <c r="W3743" s="18">
        <v>42325.920717592591</v>
      </c>
    </row>
    <row r="3744" spans="1:23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 s="9">
        <f t="shared" si="349"/>
        <v>25</v>
      </c>
      <c r="Q3744" t="str">
        <f t="shared" si="350"/>
        <v>theater</v>
      </c>
      <c r="R3744" t="str">
        <f t="shared" si="351"/>
        <v>plays</v>
      </c>
      <c r="S3744" t="s">
        <v>8221</v>
      </c>
      <c r="T3744" s="16">
        <f t="shared" si="353"/>
        <v>41888.214629629627</v>
      </c>
      <c r="U3744" s="16">
        <f t="shared" si="352"/>
        <v>41858.214629629627</v>
      </c>
      <c r="V3744" s="17">
        <v>41858.214629629627</v>
      </c>
      <c r="W3744" s="18">
        <v>41858.214629629627</v>
      </c>
    </row>
    <row r="3745" spans="1:23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9">
        <f t="shared" si="349"/>
        <v>0</v>
      </c>
      <c r="Q3745" t="str">
        <f t="shared" si="350"/>
        <v>theater</v>
      </c>
      <c r="R3745" t="str">
        <f t="shared" si="351"/>
        <v>plays</v>
      </c>
      <c r="S3745" t="s">
        <v>8221</v>
      </c>
      <c r="T3745" s="16">
        <f t="shared" si="353"/>
        <v>41823.710231481484</v>
      </c>
      <c r="U3745" s="16">
        <f t="shared" si="352"/>
        <v>41793.710231481484</v>
      </c>
      <c r="V3745" s="17">
        <v>41793.710231481484</v>
      </c>
      <c r="W3745" s="18">
        <v>41793.710231481484</v>
      </c>
    </row>
    <row r="3746" spans="1:23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9">
        <f t="shared" si="349"/>
        <v>0</v>
      </c>
      <c r="Q3746" t="str">
        <f t="shared" si="350"/>
        <v>theater</v>
      </c>
      <c r="R3746" t="str">
        <f t="shared" si="351"/>
        <v>plays</v>
      </c>
      <c r="S3746" t="s">
        <v>8221</v>
      </c>
      <c r="T3746" s="16">
        <f t="shared" si="353"/>
        <v>41825.165972222225</v>
      </c>
      <c r="U3746" s="16">
        <f t="shared" si="352"/>
        <v>41793.814259259263</v>
      </c>
      <c r="V3746" s="17">
        <v>41793.814259259263</v>
      </c>
      <c r="W3746" s="18">
        <v>41793.814259259263</v>
      </c>
    </row>
    <row r="3747" spans="1:23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 s="9">
        <f t="shared" si="349"/>
        <v>10</v>
      </c>
      <c r="Q3747" t="str">
        <f t="shared" si="350"/>
        <v>theater</v>
      </c>
      <c r="R3747" t="str">
        <f t="shared" si="351"/>
        <v>plays</v>
      </c>
      <c r="S3747" t="s">
        <v>8221</v>
      </c>
      <c r="T3747" s="16">
        <f t="shared" si="353"/>
        <v>41861.697939814818</v>
      </c>
      <c r="U3747" s="16">
        <f t="shared" si="352"/>
        <v>41831.697939814818</v>
      </c>
      <c r="V3747" s="17">
        <v>41831.697939814818</v>
      </c>
      <c r="W3747" s="18">
        <v>41831.697939814818</v>
      </c>
    </row>
    <row r="3748" spans="1:23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 s="9">
        <f t="shared" si="349"/>
        <v>202</v>
      </c>
      <c r="Q3748" t="str">
        <f t="shared" si="350"/>
        <v>theater</v>
      </c>
      <c r="R3748" t="str">
        <f t="shared" si="351"/>
        <v>plays</v>
      </c>
      <c r="S3748" t="s">
        <v>8221</v>
      </c>
      <c r="T3748" s="16">
        <f t="shared" si="353"/>
        <v>42651.389340277776</v>
      </c>
      <c r="U3748" s="16">
        <f t="shared" si="352"/>
        <v>42621.389340277776</v>
      </c>
      <c r="V3748" s="17">
        <v>42621.389340277776</v>
      </c>
      <c r="W3748" s="18">
        <v>42621.389340277776</v>
      </c>
    </row>
    <row r="3749" spans="1:23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 s="9">
        <f t="shared" si="349"/>
        <v>25</v>
      </c>
      <c r="Q3749" t="str">
        <f t="shared" si="350"/>
        <v>theater</v>
      </c>
      <c r="R3749" t="str">
        <f t="shared" si="351"/>
        <v>plays</v>
      </c>
      <c r="S3749" t="s">
        <v>8221</v>
      </c>
      <c r="T3749" s="16">
        <f t="shared" si="353"/>
        <v>42190.957638888889</v>
      </c>
      <c r="U3749" s="16">
        <f t="shared" si="352"/>
        <v>42164.299722222218</v>
      </c>
      <c r="V3749" s="17">
        <v>42164.299722222218</v>
      </c>
      <c r="W3749" s="18">
        <v>42164.299722222218</v>
      </c>
    </row>
    <row r="3750" spans="1:23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 s="9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t="s">
        <v>8219</v>
      </c>
      <c r="T3750" s="16">
        <f t="shared" si="353"/>
        <v>42416.249305555553</v>
      </c>
      <c r="U3750" s="16">
        <f t="shared" si="352"/>
        <v>42395.706435185188</v>
      </c>
      <c r="V3750" s="17">
        <v>42395.706435185188</v>
      </c>
      <c r="W3750" s="18">
        <v>42395.706435185188</v>
      </c>
    </row>
    <row r="3751" spans="1:23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 s="9">
        <f t="shared" si="349"/>
        <v>75</v>
      </c>
      <c r="Q3751" t="str">
        <f t="shared" si="350"/>
        <v>theater</v>
      </c>
      <c r="R3751" t="str">
        <f t="shared" si="351"/>
        <v>musical</v>
      </c>
      <c r="S3751" t="s">
        <v>8219</v>
      </c>
      <c r="T3751" s="16">
        <f t="shared" si="353"/>
        <v>42489.165972222225</v>
      </c>
      <c r="U3751" s="16">
        <f t="shared" si="352"/>
        <v>42458.127175925925</v>
      </c>
      <c r="V3751" s="17">
        <v>42458.127175925925</v>
      </c>
      <c r="W3751" s="18">
        <v>42458.127175925925</v>
      </c>
    </row>
    <row r="3752" spans="1:23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 s="9">
        <f t="shared" si="349"/>
        <v>215.25</v>
      </c>
      <c r="Q3752" t="str">
        <f t="shared" si="350"/>
        <v>theater</v>
      </c>
      <c r="R3752" t="str">
        <f t="shared" si="351"/>
        <v>musical</v>
      </c>
      <c r="S3752" t="s">
        <v>8219</v>
      </c>
      <c r="T3752" s="16">
        <f t="shared" si="353"/>
        <v>42045.332638888889</v>
      </c>
      <c r="U3752" s="16">
        <f t="shared" si="352"/>
        <v>42016.981574074074</v>
      </c>
      <c r="V3752" s="17">
        <v>42016.981574074074</v>
      </c>
      <c r="W3752" s="18">
        <v>42016.981574074074</v>
      </c>
    </row>
    <row r="3753" spans="1:23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 s="9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t="s">
        <v>8219</v>
      </c>
      <c r="T3753" s="16">
        <f t="shared" si="353"/>
        <v>42462.993900462956</v>
      </c>
      <c r="U3753" s="16">
        <f t="shared" si="352"/>
        <v>42403.035567129627</v>
      </c>
      <c r="V3753" s="17">
        <v>42403.035567129627</v>
      </c>
      <c r="W3753" s="18">
        <v>42403.035567129627</v>
      </c>
    </row>
    <row r="3754" spans="1:23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 s="9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t="s">
        <v>8219</v>
      </c>
      <c r="T3754" s="16">
        <f t="shared" si="353"/>
        <v>42659.875</v>
      </c>
      <c r="U3754" s="16">
        <f t="shared" si="352"/>
        <v>42619.802488425921</v>
      </c>
      <c r="V3754" s="17">
        <v>42619.802488425921</v>
      </c>
      <c r="W3754" s="18">
        <v>42619.802488425921</v>
      </c>
    </row>
    <row r="3755" spans="1:23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 s="9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t="s">
        <v>8219</v>
      </c>
      <c r="T3755" s="16">
        <f t="shared" si="353"/>
        <v>42158</v>
      </c>
      <c r="U3755" s="16">
        <f t="shared" si="352"/>
        <v>42128.824074074073</v>
      </c>
      <c r="V3755" s="17">
        <v>42128.824074074073</v>
      </c>
      <c r="W3755" s="18">
        <v>42128.824074074073</v>
      </c>
    </row>
    <row r="3756" spans="1:23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 s="9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t="s">
        <v>8219</v>
      </c>
      <c r="T3756" s="16">
        <f t="shared" si="353"/>
        <v>41846.207638888889</v>
      </c>
      <c r="U3756" s="16">
        <f t="shared" si="352"/>
        <v>41808.881215277775</v>
      </c>
      <c r="V3756" s="17">
        <v>41808.881215277775</v>
      </c>
      <c r="W3756" s="18">
        <v>41808.881215277775</v>
      </c>
    </row>
    <row r="3757" spans="1:23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 s="9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t="s">
        <v>8219</v>
      </c>
      <c r="T3757" s="16">
        <f t="shared" si="353"/>
        <v>42475.866979166662</v>
      </c>
      <c r="U3757" s="16">
        <f t="shared" si="352"/>
        <v>42445.866979166662</v>
      </c>
      <c r="V3757" s="17">
        <v>42445.866979166662</v>
      </c>
      <c r="W3757" s="18">
        <v>42445.866979166662</v>
      </c>
    </row>
    <row r="3758" spans="1:23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 s="9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t="s">
        <v>8219</v>
      </c>
      <c r="T3758" s="16">
        <f t="shared" si="353"/>
        <v>41801.814791666664</v>
      </c>
      <c r="U3758" s="16">
        <f t="shared" si="352"/>
        <v>41771.814791666664</v>
      </c>
      <c r="V3758" s="17">
        <v>41771.814791666664</v>
      </c>
      <c r="W3758" s="18">
        <v>41771.814791666664</v>
      </c>
    </row>
    <row r="3759" spans="1:23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 s="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t="s">
        <v>8219</v>
      </c>
      <c r="T3759" s="16">
        <f t="shared" si="353"/>
        <v>41974.850868055553</v>
      </c>
      <c r="U3759" s="16">
        <f t="shared" si="352"/>
        <v>41954.850868055553</v>
      </c>
      <c r="V3759" s="17">
        <v>41954.850868055553</v>
      </c>
      <c r="W3759" s="18">
        <v>41954.850868055553</v>
      </c>
    </row>
    <row r="3760" spans="1:23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 s="9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t="s">
        <v>8219</v>
      </c>
      <c r="T3760" s="16">
        <f t="shared" si="353"/>
        <v>41778.208333333336</v>
      </c>
      <c r="U3760" s="16">
        <f t="shared" si="352"/>
        <v>41747.471504629626</v>
      </c>
      <c r="V3760" s="17">
        <v>41747.471504629626</v>
      </c>
      <c r="W3760" s="18">
        <v>41747.471504629626</v>
      </c>
    </row>
    <row r="3761" spans="1:23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 s="9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t="s">
        <v>8219</v>
      </c>
      <c r="T3761" s="16">
        <f t="shared" si="353"/>
        <v>42242.108252314814</v>
      </c>
      <c r="U3761" s="16">
        <f t="shared" si="352"/>
        <v>42182.108252314814</v>
      </c>
      <c r="V3761" s="17">
        <v>42182.108252314814</v>
      </c>
      <c r="W3761" s="18">
        <v>42182.108252314814</v>
      </c>
    </row>
    <row r="3762" spans="1:23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 s="9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t="s">
        <v>8219</v>
      </c>
      <c r="T3762" s="16">
        <f t="shared" si="353"/>
        <v>41764.525300925925</v>
      </c>
      <c r="U3762" s="16">
        <f t="shared" si="352"/>
        <v>41739.525300925925</v>
      </c>
      <c r="V3762" s="17">
        <v>41739.525300925925</v>
      </c>
      <c r="W3762" s="18">
        <v>41739.525300925925</v>
      </c>
    </row>
    <row r="3763" spans="1:23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9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t="s">
        <v>8219</v>
      </c>
      <c r="T3763" s="16">
        <f t="shared" si="353"/>
        <v>42226.958333333328</v>
      </c>
      <c r="U3763" s="16">
        <f t="shared" si="352"/>
        <v>42173.466863425929</v>
      </c>
      <c r="V3763" s="17">
        <v>42173.466863425929</v>
      </c>
      <c r="W3763" s="18">
        <v>42173.466863425929</v>
      </c>
    </row>
    <row r="3764" spans="1:23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 s="9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t="s">
        <v>8219</v>
      </c>
      <c r="T3764" s="16">
        <f t="shared" si="353"/>
        <v>42218.813530092593</v>
      </c>
      <c r="U3764" s="16">
        <f t="shared" si="352"/>
        <v>42193.813530092593</v>
      </c>
      <c r="V3764" s="17">
        <v>42193.813530092593</v>
      </c>
      <c r="W3764" s="18">
        <v>42193.813530092593</v>
      </c>
    </row>
    <row r="3765" spans="1:23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9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t="s">
        <v>8219</v>
      </c>
      <c r="T3765" s="16">
        <f t="shared" si="353"/>
        <v>42095.708634259259</v>
      </c>
      <c r="U3765" s="16">
        <f t="shared" si="352"/>
        <v>42065.750300925924</v>
      </c>
      <c r="V3765" s="17">
        <v>42065.750300925924</v>
      </c>
      <c r="W3765" s="18">
        <v>42065.750300925924</v>
      </c>
    </row>
    <row r="3766" spans="1:23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9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t="s">
        <v>8219</v>
      </c>
      <c r="T3766" s="16">
        <f t="shared" si="353"/>
        <v>42519.024999999994</v>
      </c>
      <c r="U3766" s="16">
        <f t="shared" si="352"/>
        <v>42499.842962962968</v>
      </c>
      <c r="V3766" s="17">
        <v>42499.842962962968</v>
      </c>
      <c r="W3766" s="18">
        <v>42499.842962962968</v>
      </c>
    </row>
    <row r="3767" spans="1:23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 s="9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t="s">
        <v>8219</v>
      </c>
      <c r="T3767" s="16">
        <f t="shared" si="353"/>
        <v>41850.776412037041</v>
      </c>
      <c r="U3767" s="16">
        <f t="shared" si="352"/>
        <v>41820.776412037041</v>
      </c>
      <c r="V3767" s="17">
        <v>41820.776412037041</v>
      </c>
      <c r="W3767" s="18">
        <v>41820.776412037041</v>
      </c>
    </row>
    <row r="3768" spans="1:23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 s="9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t="s">
        <v>8219</v>
      </c>
      <c r="T3768" s="16">
        <f t="shared" si="353"/>
        <v>41823.167187500003</v>
      </c>
      <c r="U3768" s="16">
        <f t="shared" si="352"/>
        <v>41788.167187500003</v>
      </c>
      <c r="V3768" s="17">
        <v>41788.167187500003</v>
      </c>
      <c r="W3768" s="18">
        <v>41788.167187500003</v>
      </c>
    </row>
    <row r="3769" spans="1:23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 s="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t="s">
        <v>8219</v>
      </c>
      <c r="T3769" s="16">
        <f t="shared" si="353"/>
        <v>42064.207638888889</v>
      </c>
      <c r="U3769" s="16">
        <f t="shared" si="352"/>
        <v>42050.019641203704</v>
      </c>
      <c r="V3769" s="17">
        <v>42050.019641203704</v>
      </c>
      <c r="W3769" s="18">
        <v>42050.019641203704</v>
      </c>
    </row>
    <row r="3770" spans="1:23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 s="9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t="s">
        <v>8219</v>
      </c>
      <c r="T3770" s="16">
        <f t="shared" si="353"/>
        <v>41802.727893518517</v>
      </c>
      <c r="U3770" s="16">
        <f t="shared" si="352"/>
        <v>41772.727893518517</v>
      </c>
      <c r="V3770" s="17">
        <v>41772.727893518517</v>
      </c>
      <c r="W3770" s="18">
        <v>41772.727893518517</v>
      </c>
    </row>
    <row r="3771" spans="1:23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9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t="s">
        <v>8219</v>
      </c>
      <c r="T3771" s="16">
        <f t="shared" si="353"/>
        <v>42475.598136574074</v>
      </c>
      <c r="U3771" s="16">
        <f t="shared" si="352"/>
        <v>42445.598136574074</v>
      </c>
      <c r="V3771" s="17">
        <v>42445.598136574074</v>
      </c>
      <c r="W3771" s="18">
        <v>42445.598136574074</v>
      </c>
    </row>
    <row r="3772" spans="1:23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9">
        <f t="shared" si="349"/>
        <v>100</v>
      </c>
      <c r="Q3772" t="str">
        <f t="shared" si="350"/>
        <v>theater</v>
      </c>
      <c r="R3772" t="str">
        <f t="shared" si="351"/>
        <v>musical</v>
      </c>
      <c r="S3772" t="s">
        <v>8219</v>
      </c>
      <c r="T3772" s="16">
        <f t="shared" si="353"/>
        <v>42168.930671296301</v>
      </c>
      <c r="U3772" s="16">
        <f t="shared" si="352"/>
        <v>42138.930671296301</v>
      </c>
      <c r="V3772" s="17">
        <v>42138.930671296301</v>
      </c>
      <c r="W3772" s="18">
        <v>42138.930671296301</v>
      </c>
    </row>
    <row r="3773" spans="1:23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 s="9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t="s">
        <v>8219</v>
      </c>
      <c r="T3773" s="16">
        <f t="shared" si="353"/>
        <v>42508</v>
      </c>
      <c r="U3773" s="16">
        <f t="shared" si="352"/>
        <v>42493.857083333336</v>
      </c>
      <c r="V3773" s="17">
        <v>42493.857083333336</v>
      </c>
      <c r="W3773" s="18">
        <v>42493.857083333336</v>
      </c>
    </row>
    <row r="3774" spans="1:23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 s="9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t="s">
        <v>8219</v>
      </c>
      <c r="T3774" s="16">
        <f t="shared" si="353"/>
        <v>42703.25</v>
      </c>
      <c r="U3774" s="16">
        <f t="shared" si="352"/>
        <v>42682.616967592592</v>
      </c>
      <c r="V3774" s="17">
        <v>42682.616967592592</v>
      </c>
      <c r="W3774" s="18">
        <v>42682.616967592592</v>
      </c>
    </row>
    <row r="3775" spans="1:23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 s="9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t="s">
        <v>8219</v>
      </c>
      <c r="T3775" s="16">
        <f t="shared" si="353"/>
        <v>42689.088888888888</v>
      </c>
      <c r="U3775" s="16">
        <f t="shared" si="352"/>
        <v>42656.005173611105</v>
      </c>
      <c r="V3775" s="17">
        <v>42656.005173611105</v>
      </c>
      <c r="W3775" s="18">
        <v>42656.005173611105</v>
      </c>
    </row>
    <row r="3776" spans="1:23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9">
        <f t="shared" si="349"/>
        <v>100</v>
      </c>
      <c r="Q3776" t="str">
        <f t="shared" si="350"/>
        <v>theater</v>
      </c>
      <c r="R3776" t="str">
        <f t="shared" si="351"/>
        <v>musical</v>
      </c>
      <c r="S3776" t="s">
        <v>8219</v>
      </c>
      <c r="T3776" s="16">
        <f t="shared" si="353"/>
        <v>42103.792303240742</v>
      </c>
      <c r="U3776" s="16">
        <f t="shared" si="352"/>
        <v>42087.792303240742</v>
      </c>
      <c r="V3776" s="17">
        <v>42087.792303240742</v>
      </c>
      <c r="W3776" s="18">
        <v>42087.792303240742</v>
      </c>
    </row>
    <row r="3777" spans="1:23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 s="9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t="s">
        <v>8219</v>
      </c>
      <c r="T3777" s="16">
        <f t="shared" si="353"/>
        <v>42103.166666666672</v>
      </c>
      <c r="U3777" s="16">
        <f t="shared" si="352"/>
        <v>42075.942627314813</v>
      </c>
      <c r="V3777" s="17">
        <v>42075.942627314813</v>
      </c>
      <c r="W3777" s="18">
        <v>42075.942627314813</v>
      </c>
    </row>
    <row r="3778" spans="1:23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 s="9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t="s">
        <v>8219</v>
      </c>
      <c r="T3778" s="16">
        <f t="shared" si="353"/>
        <v>41852.041666666664</v>
      </c>
      <c r="U3778" s="16">
        <f t="shared" si="352"/>
        <v>41814.367800925924</v>
      </c>
      <c r="V3778" s="17">
        <v>41814.367800925924</v>
      </c>
      <c r="W3778" s="18">
        <v>41814.367800925924</v>
      </c>
    </row>
    <row r="3779" spans="1:23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</f>
        <v>1.4319999999999999</v>
      </c>
      <c r="P3779" s="9">
        <f t="shared" ref="P3779:P3842" si="355">IF(ISERROR(E3779/L3779),0,(E3779/L3779))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t="s">
        <v>8219</v>
      </c>
      <c r="T3779" s="16">
        <f t="shared" si="353"/>
        <v>41909.166666666664</v>
      </c>
      <c r="U3779" s="16">
        <f t="shared" ref="U3779:U3842" si="358">(((J3779/60)/60)/24)+DATE(1970,1,1)</f>
        <v>41887.111354166671</v>
      </c>
      <c r="V3779" s="17">
        <v>41887.111354166671</v>
      </c>
      <c r="W3779" s="18">
        <v>41887.111354166671</v>
      </c>
    </row>
    <row r="3780" spans="1:23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9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t="s">
        <v>8219</v>
      </c>
      <c r="T3780" s="16">
        <f t="shared" ref="T3780:T3843" si="359">(((I3780/60)/60)/24)+DATE(1970,1,1)</f>
        <v>42049.819212962961</v>
      </c>
      <c r="U3780" s="16">
        <f t="shared" si="358"/>
        <v>41989.819212962961</v>
      </c>
      <c r="V3780" s="17">
        <v>41989.819212962961</v>
      </c>
      <c r="W3780" s="18">
        <v>41989.819212962961</v>
      </c>
    </row>
    <row r="3781" spans="1:23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9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t="s">
        <v>8219</v>
      </c>
      <c r="T3781" s="16">
        <f t="shared" si="359"/>
        <v>42455.693750000006</v>
      </c>
      <c r="U3781" s="16">
        <f t="shared" si="358"/>
        <v>42425.735416666663</v>
      </c>
      <c r="V3781" s="17">
        <v>42425.735416666663</v>
      </c>
      <c r="W3781" s="18">
        <v>42425.735416666663</v>
      </c>
    </row>
    <row r="3782" spans="1:23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9">
        <f t="shared" si="355"/>
        <v>100</v>
      </c>
      <c r="Q3782" t="str">
        <f t="shared" si="356"/>
        <v>theater</v>
      </c>
      <c r="R3782" t="str">
        <f t="shared" si="357"/>
        <v>musical</v>
      </c>
      <c r="S3782" t="s">
        <v>8219</v>
      </c>
      <c r="T3782" s="16">
        <f t="shared" si="359"/>
        <v>42198.837499999994</v>
      </c>
      <c r="U3782" s="16">
        <f t="shared" si="358"/>
        <v>42166.219733796301</v>
      </c>
      <c r="V3782" s="17">
        <v>42166.219733796301</v>
      </c>
      <c r="W3782" s="18">
        <v>42166.219733796301</v>
      </c>
    </row>
    <row r="3783" spans="1:23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9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t="s">
        <v>8219</v>
      </c>
      <c r="T3783" s="16">
        <f t="shared" si="359"/>
        <v>41890.882928240739</v>
      </c>
      <c r="U3783" s="16">
        <f t="shared" si="358"/>
        <v>41865.882928240739</v>
      </c>
      <c r="V3783" s="17">
        <v>41865.882928240739</v>
      </c>
      <c r="W3783" s="18">
        <v>41865.882928240739</v>
      </c>
    </row>
    <row r="3784" spans="1:23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9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t="s">
        <v>8219</v>
      </c>
      <c r="T3784" s="16">
        <f t="shared" si="359"/>
        <v>42575.958333333328</v>
      </c>
      <c r="U3784" s="16">
        <f t="shared" si="358"/>
        <v>42546.862233796302</v>
      </c>
      <c r="V3784" s="17">
        <v>42546.862233796302</v>
      </c>
      <c r="W3784" s="18">
        <v>42546.862233796302</v>
      </c>
    </row>
    <row r="3785" spans="1:23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9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t="s">
        <v>8219</v>
      </c>
      <c r="T3785" s="16">
        <f t="shared" si="359"/>
        <v>42444.666666666672</v>
      </c>
      <c r="U3785" s="16">
        <f t="shared" si="358"/>
        <v>42420.140277777777</v>
      </c>
      <c r="V3785" s="17">
        <v>42420.140277777777</v>
      </c>
      <c r="W3785" s="18">
        <v>42420.140277777777</v>
      </c>
    </row>
    <row r="3786" spans="1:23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9">
        <f t="shared" si="355"/>
        <v>115</v>
      </c>
      <c r="Q3786" t="str">
        <f t="shared" si="356"/>
        <v>theater</v>
      </c>
      <c r="R3786" t="str">
        <f t="shared" si="357"/>
        <v>musical</v>
      </c>
      <c r="S3786" t="s">
        <v>8219</v>
      </c>
      <c r="T3786" s="16">
        <f t="shared" si="359"/>
        <v>42561.980694444443</v>
      </c>
      <c r="U3786" s="16">
        <f t="shared" si="358"/>
        <v>42531.980694444443</v>
      </c>
      <c r="V3786" s="17">
        <v>42531.980694444443</v>
      </c>
      <c r="W3786" s="18">
        <v>42531.980694444443</v>
      </c>
    </row>
    <row r="3787" spans="1:23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9">
        <f t="shared" si="355"/>
        <v>100.5</v>
      </c>
      <c r="Q3787" t="str">
        <f t="shared" si="356"/>
        <v>theater</v>
      </c>
      <c r="R3787" t="str">
        <f t="shared" si="357"/>
        <v>musical</v>
      </c>
      <c r="S3787" t="s">
        <v>8219</v>
      </c>
      <c r="T3787" s="16">
        <f t="shared" si="359"/>
        <v>42584.418749999997</v>
      </c>
      <c r="U3787" s="16">
        <f t="shared" si="358"/>
        <v>42548.63853009259</v>
      </c>
      <c r="V3787" s="17">
        <v>42548.63853009259</v>
      </c>
      <c r="W3787" s="18">
        <v>42548.63853009259</v>
      </c>
    </row>
    <row r="3788" spans="1:23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9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t="s">
        <v>8219</v>
      </c>
      <c r="T3788" s="16">
        <f t="shared" si="359"/>
        <v>42517.037905092591</v>
      </c>
      <c r="U3788" s="16">
        <f t="shared" si="358"/>
        <v>42487.037905092591</v>
      </c>
      <c r="V3788" s="17">
        <v>42487.037905092591</v>
      </c>
      <c r="W3788" s="18">
        <v>42487.037905092591</v>
      </c>
    </row>
    <row r="3789" spans="1:23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9">
        <f t="shared" si="355"/>
        <v>35.1</v>
      </c>
      <c r="Q3789" t="str">
        <f t="shared" si="356"/>
        <v>theater</v>
      </c>
      <c r="R3789" t="str">
        <f t="shared" si="357"/>
        <v>musical</v>
      </c>
      <c r="S3789" t="s">
        <v>8219</v>
      </c>
      <c r="T3789" s="16">
        <f t="shared" si="359"/>
        <v>42196.165972222225</v>
      </c>
      <c r="U3789" s="16">
        <f t="shared" si="358"/>
        <v>42167.534791666665</v>
      </c>
      <c r="V3789" s="17">
        <v>42167.534791666665</v>
      </c>
      <c r="W3789" s="18">
        <v>42167.534791666665</v>
      </c>
    </row>
    <row r="3790" spans="1:23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9">
        <f t="shared" si="355"/>
        <v>500</v>
      </c>
      <c r="Q3790" t="str">
        <f t="shared" si="356"/>
        <v>theater</v>
      </c>
      <c r="R3790" t="str">
        <f t="shared" si="357"/>
        <v>musical</v>
      </c>
      <c r="S3790" t="s">
        <v>8221</v>
      </c>
      <c r="T3790" s="16">
        <f t="shared" si="359"/>
        <v>42361.679166666669</v>
      </c>
      <c r="U3790" s="16">
        <f t="shared" si="358"/>
        <v>42333.695821759262</v>
      </c>
      <c r="V3790" s="17">
        <v>42333.695821759262</v>
      </c>
      <c r="W3790" s="18">
        <v>42333.695821759262</v>
      </c>
    </row>
    <row r="3791" spans="1:23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9">
        <f t="shared" si="355"/>
        <v>29</v>
      </c>
      <c r="Q3791" t="str">
        <f t="shared" si="356"/>
        <v>theater</v>
      </c>
      <c r="R3791" t="str">
        <f t="shared" si="357"/>
        <v>musical</v>
      </c>
      <c r="S3791" t="s">
        <v>8221</v>
      </c>
      <c r="T3791" s="16">
        <f t="shared" si="359"/>
        <v>42170.798819444448</v>
      </c>
      <c r="U3791" s="16">
        <f t="shared" si="358"/>
        <v>42138.798819444448</v>
      </c>
      <c r="V3791" s="17">
        <v>42138.798819444448</v>
      </c>
      <c r="W3791" s="18">
        <v>42138.798819444448</v>
      </c>
    </row>
    <row r="3792" spans="1:23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9">
        <f t="shared" si="355"/>
        <v>0</v>
      </c>
      <c r="Q3792" t="str">
        <f t="shared" si="356"/>
        <v>theater</v>
      </c>
      <c r="R3792" t="str">
        <f t="shared" si="357"/>
        <v>musical</v>
      </c>
      <c r="S3792" t="s">
        <v>8221</v>
      </c>
      <c r="T3792" s="16">
        <f t="shared" si="359"/>
        <v>42696.708599537036</v>
      </c>
      <c r="U3792" s="16">
        <f t="shared" si="358"/>
        <v>42666.666932870372</v>
      </c>
      <c r="V3792" s="17">
        <v>42666.666932870372</v>
      </c>
      <c r="W3792" s="18">
        <v>42666.666932870372</v>
      </c>
    </row>
    <row r="3793" spans="1:23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9">
        <f t="shared" si="355"/>
        <v>0</v>
      </c>
      <c r="Q3793" t="str">
        <f t="shared" si="356"/>
        <v>theater</v>
      </c>
      <c r="R3793" t="str">
        <f t="shared" si="357"/>
        <v>musical</v>
      </c>
      <c r="S3793" t="s">
        <v>8221</v>
      </c>
      <c r="T3793" s="16">
        <f t="shared" si="359"/>
        <v>41826.692037037035</v>
      </c>
      <c r="U3793" s="16">
        <f t="shared" si="358"/>
        <v>41766.692037037035</v>
      </c>
      <c r="V3793" s="17">
        <v>41766.692037037035</v>
      </c>
      <c r="W3793" s="18">
        <v>41766.692037037035</v>
      </c>
    </row>
    <row r="3794" spans="1:23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9">
        <f t="shared" si="355"/>
        <v>17.5</v>
      </c>
      <c r="Q3794" t="str">
        <f t="shared" si="356"/>
        <v>theater</v>
      </c>
      <c r="R3794" t="str">
        <f t="shared" si="357"/>
        <v>musical</v>
      </c>
      <c r="S3794" t="s">
        <v>8221</v>
      </c>
      <c r="T3794" s="16">
        <f t="shared" si="359"/>
        <v>42200.447013888886</v>
      </c>
      <c r="U3794" s="16">
        <f t="shared" si="358"/>
        <v>42170.447013888886</v>
      </c>
      <c r="V3794" s="17">
        <v>42170.447013888886</v>
      </c>
      <c r="W3794" s="18">
        <v>42170.447013888886</v>
      </c>
    </row>
    <row r="3795" spans="1:23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 s="9">
        <f t="shared" si="355"/>
        <v>174</v>
      </c>
      <c r="Q3795" t="str">
        <f t="shared" si="356"/>
        <v>theater</v>
      </c>
      <c r="R3795" t="str">
        <f t="shared" si="357"/>
        <v>musical</v>
      </c>
      <c r="S3795" t="s">
        <v>8221</v>
      </c>
      <c r="T3795" s="16">
        <f t="shared" si="359"/>
        <v>41989.938993055555</v>
      </c>
      <c r="U3795" s="16">
        <f t="shared" si="358"/>
        <v>41968.938993055555</v>
      </c>
      <c r="V3795" s="17">
        <v>41968.938993055555</v>
      </c>
      <c r="W3795" s="18">
        <v>41968.938993055555</v>
      </c>
    </row>
    <row r="3796" spans="1:23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 s="9">
        <f t="shared" si="355"/>
        <v>50</v>
      </c>
      <c r="Q3796" t="str">
        <f t="shared" si="356"/>
        <v>theater</v>
      </c>
      <c r="R3796" t="str">
        <f t="shared" si="357"/>
        <v>musical</v>
      </c>
      <c r="S3796" t="s">
        <v>8221</v>
      </c>
      <c r="T3796" s="16">
        <f t="shared" si="359"/>
        <v>42162.58048611111</v>
      </c>
      <c r="U3796" s="16">
        <f t="shared" si="358"/>
        <v>42132.58048611111</v>
      </c>
      <c r="V3796" s="17">
        <v>42132.58048611111</v>
      </c>
      <c r="W3796" s="18">
        <v>42132.58048611111</v>
      </c>
    </row>
    <row r="3797" spans="1:23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 s="9">
        <f t="shared" si="355"/>
        <v>5</v>
      </c>
      <c r="Q3797" t="str">
        <f t="shared" si="356"/>
        <v>theater</v>
      </c>
      <c r="R3797" t="str">
        <f t="shared" si="357"/>
        <v>musical</v>
      </c>
      <c r="S3797" t="s">
        <v>8221</v>
      </c>
      <c r="T3797" s="16">
        <f t="shared" si="359"/>
        <v>42244.9375</v>
      </c>
      <c r="U3797" s="16">
        <f t="shared" si="358"/>
        <v>42201.436226851853</v>
      </c>
      <c r="V3797" s="17">
        <v>42201.436226851853</v>
      </c>
      <c r="W3797" s="18">
        <v>42201.436226851853</v>
      </c>
    </row>
    <row r="3798" spans="1:23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 s="9">
        <f t="shared" si="355"/>
        <v>1</v>
      </c>
      <c r="Q3798" t="str">
        <f t="shared" si="356"/>
        <v>theater</v>
      </c>
      <c r="R3798" t="str">
        <f t="shared" si="357"/>
        <v>musical</v>
      </c>
      <c r="S3798" t="s">
        <v>8221</v>
      </c>
      <c r="T3798" s="16">
        <f t="shared" si="359"/>
        <v>42749.029583333337</v>
      </c>
      <c r="U3798" s="16">
        <f t="shared" si="358"/>
        <v>42689.029583333337</v>
      </c>
      <c r="V3798" s="17">
        <v>42689.029583333337</v>
      </c>
      <c r="W3798" s="18">
        <v>42689.029583333337</v>
      </c>
    </row>
    <row r="3799" spans="1:23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 s="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t="s">
        <v>8221</v>
      </c>
      <c r="T3799" s="16">
        <f t="shared" si="359"/>
        <v>42114.881539351853</v>
      </c>
      <c r="U3799" s="16">
        <f t="shared" si="358"/>
        <v>42084.881539351853</v>
      </c>
      <c r="V3799" s="17">
        <v>42084.881539351853</v>
      </c>
      <c r="W3799" s="18">
        <v>42084.881539351853</v>
      </c>
    </row>
    <row r="3800" spans="1:23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 s="9">
        <f t="shared" si="355"/>
        <v>205</v>
      </c>
      <c r="Q3800" t="str">
        <f t="shared" si="356"/>
        <v>theater</v>
      </c>
      <c r="R3800" t="str">
        <f t="shared" si="357"/>
        <v>musical</v>
      </c>
      <c r="S3800" t="s">
        <v>8221</v>
      </c>
      <c r="T3800" s="16">
        <f t="shared" si="359"/>
        <v>41861.722777777781</v>
      </c>
      <c r="U3800" s="16">
        <f t="shared" si="358"/>
        <v>41831.722777777781</v>
      </c>
      <c r="V3800" s="17">
        <v>41831.722777777781</v>
      </c>
      <c r="W3800" s="18">
        <v>41831.722777777781</v>
      </c>
    </row>
    <row r="3801" spans="1:23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 s="9">
        <f t="shared" si="355"/>
        <v>100.5</v>
      </c>
      <c r="Q3801" t="str">
        <f t="shared" si="356"/>
        <v>theater</v>
      </c>
      <c r="R3801" t="str">
        <f t="shared" si="357"/>
        <v>musical</v>
      </c>
      <c r="S3801" t="s">
        <v>8221</v>
      </c>
      <c r="T3801" s="16">
        <f t="shared" si="359"/>
        <v>42440.93105324074</v>
      </c>
      <c r="U3801" s="16">
        <f t="shared" si="358"/>
        <v>42410.93105324074</v>
      </c>
      <c r="V3801" s="17">
        <v>42410.93105324074</v>
      </c>
      <c r="W3801" s="18">
        <v>42410.93105324074</v>
      </c>
    </row>
    <row r="3802" spans="1:23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 s="9">
        <f t="shared" si="355"/>
        <v>55.0625</v>
      </c>
      <c r="Q3802" t="str">
        <f t="shared" si="356"/>
        <v>theater</v>
      </c>
      <c r="R3802" t="str">
        <f t="shared" si="357"/>
        <v>musical</v>
      </c>
      <c r="S3802" t="s">
        <v>8221</v>
      </c>
      <c r="T3802" s="16">
        <f t="shared" si="359"/>
        <v>42015.207638888889</v>
      </c>
      <c r="U3802" s="16">
        <f t="shared" si="358"/>
        <v>41982.737071759257</v>
      </c>
      <c r="V3802" s="17">
        <v>41982.737071759257</v>
      </c>
      <c r="W3802" s="18">
        <v>41982.737071759257</v>
      </c>
    </row>
    <row r="3803" spans="1:23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 s="9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t="s">
        <v>8221</v>
      </c>
      <c r="T3803" s="16">
        <f t="shared" si="359"/>
        <v>42006.676111111112</v>
      </c>
      <c r="U3803" s="16">
        <f t="shared" si="358"/>
        <v>41975.676111111112</v>
      </c>
      <c r="V3803" s="17">
        <v>41975.676111111112</v>
      </c>
      <c r="W3803" s="18">
        <v>41975.676111111112</v>
      </c>
    </row>
    <row r="3804" spans="1:23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9">
        <f t="shared" si="355"/>
        <v>0</v>
      </c>
      <c r="Q3804" t="str">
        <f t="shared" si="356"/>
        <v>theater</v>
      </c>
      <c r="R3804" t="str">
        <f t="shared" si="357"/>
        <v>musical</v>
      </c>
      <c r="S3804" t="s">
        <v>8221</v>
      </c>
      <c r="T3804" s="16">
        <f t="shared" si="359"/>
        <v>42299.126226851848</v>
      </c>
      <c r="U3804" s="16">
        <f t="shared" si="358"/>
        <v>42269.126226851848</v>
      </c>
      <c r="V3804" s="17">
        <v>42269.126226851848</v>
      </c>
      <c r="W3804" s="18">
        <v>42269.126226851848</v>
      </c>
    </row>
    <row r="3805" spans="1:23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 s="9">
        <f t="shared" si="355"/>
        <v>58.95</v>
      </c>
      <c r="Q3805" t="str">
        <f t="shared" si="356"/>
        <v>theater</v>
      </c>
      <c r="R3805" t="str">
        <f t="shared" si="357"/>
        <v>musical</v>
      </c>
      <c r="S3805" t="s">
        <v>8221</v>
      </c>
      <c r="T3805" s="16">
        <f t="shared" si="359"/>
        <v>42433.971851851849</v>
      </c>
      <c r="U3805" s="16">
        <f t="shared" si="358"/>
        <v>42403.971851851849</v>
      </c>
      <c r="V3805" s="17">
        <v>42403.971851851849</v>
      </c>
      <c r="W3805" s="18">
        <v>42403.971851851849</v>
      </c>
    </row>
    <row r="3806" spans="1:23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9">
        <f t="shared" si="355"/>
        <v>0</v>
      </c>
      <c r="Q3806" t="str">
        <f t="shared" si="356"/>
        <v>theater</v>
      </c>
      <c r="R3806" t="str">
        <f t="shared" si="357"/>
        <v>musical</v>
      </c>
      <c r="S3806" t="s">
        <v>8221</v>
      </c>
      <c r="T3806" s="16">
        <f t="shared" si="359"/>
        <v>42582.291666666672</v>
      </c>
      <c r="U3806" s="16">
        <f t="shared" si="358"/>
        <v>42527.00953703704</v>
      </c>
      <c r="V3806" s="17">
        <v>42527.00953703704</v>
      </c>
      <c r="W3806" s="18">
        <v>42527.00953703704</v>
      </c>
    </row>
    <row r="3807" spans="1:23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 s="9">
        <f t="shared" si="355"/>
        <v>1.5</v>
      </c>
      <c r="Q3807" t="str">
        <f t="shared" si="356"/>
        <v>theater</v>
      </c>
      <c r="R3807" t="str">
        <f t="shared" si="357"/>
        <v>musical</v>
      </c>
      <c r="S3807" t="s">
        <v>8221</v>
      </c>
      <c r="T3807" s="16">
        <f t="shared" si="359"/>
        <v>41909.887037037035</v>
      </c>
      <c r="U3807" s="16">
        <f t="shared" si="358"/>
        <v>41849.887037037035</v>
      </c>
      <c r="V3807" s="17">
        <v>41849.887037037035</v>
      </c>
      <c r="W3807" s="18">
        <v>41849.887037037035</v>
      </c>
    </row>
    <row r="3808" spans="1:23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 s="9">
        <f t="shared" si="355"/>
        <v>5</v>
      </c>
      <c r="Q3808" t="str">
        <f t="shared" si="356"/>
        <v>theater</v>
      </c>
      <c r="R3808" t="str">
        <f t="shared" si="357"/>
        <v>musical</v>
      </c>
      <c r="S3808" t="s">
        <v>8221</v>
      </c>
      <c r="T3808" s="16">
        <f t="shared" si="359"/>
        <v>41819.259039351848</v>
      </c>
      <c r="U3808" s="16">
        <f t="shared" si="358"/>
        <v>41799.259039351848</v>
      </c>
      <c r="V3808" s="17">
        <v>41799.259039351848</v>
      </c>
      <c r="W3808" s="18">
        <v>41799.259039351848</v>
      </c>
    </row>
    <row r="3809" spans="1:23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 s="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t="s">
        <v>8221</v>
      </c>
      <c r="T3809" s="16">
        <f t="shared" si="359"/>
        <v>42097.909016203703</v>
      </c>
      <c r="U3809" s="16">
        <f t="shared" si="358"/>
        <v>42090.909016203703</v>
      </c>
      <c r="V3809" s="17">
        <v>42090.909016203703</v>
      </c>
      <c r="W3809" s="18">
        <v>42090.909016203703</v>
      </c>
    </row>
    <row r="3810" spans="1:23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9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t="s">
        <v>8219</v>
      </c>
      <c r="T3810" s="16">
        <f t="shared" si="359"/>
        <v>42119.412256944444</v>
      </c>
      <c r="U3810" s="16">
        <f t="shared" si="358"/>
        <v>42059.453923611116</v>
      </c>
      <c r="V3810" s="17">
        <v>42059.453923611116</v>
      </c>
      <c r="W3810" s="18">
        <v>42059.453923611116</v>
      </c>
    </row>
    <row r="3811" spans="1:23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 s="9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t="s">
        <v>8219</v>
      </c>
      <c r="T3811" s="16">
        <f t="shared" si="359"/>
        <v>41850.958333333336</v>
      </c>
      <c r="U3811" s="16">
        <f t="shared" si="358"/>
        <v>41800.526701388888</v>
      </c>
      <c r="V3811" s="17">
        <v>41800.526701388888</v>
      </c>
      <c r="W3811" s="18">
        <v>41800.526701388888</v>
      </c>
    </row>
    <row r="3812" spans="1:23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 s="9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t="s">
        <v>8219</v>
      </c>
      <c r="T3812" s="16">
        <f t="shared" si="359"/>
        <v>42084.807384259257</v>
      </c>
      <c r="U3812" s="16">
        <f t="shared" si="358"/>
        <v>42054.849050925928</v>
      </c>
      <c r="V3812" s="17">
        <v>42054.849050925928</v>
      </c>
      <c r="W3812" s="18">
        <v>42054.849050925928</v>
      </c>
    </row>
    <row r="3813" spans="1:23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 s="9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t="s">
        <v>8219</v>
      </c>
      <c r="T3813" s="16">
        <f t="shared" si="359"/>
        <v>42521.458333333328</v>
      </c>
      <c r="U3813" s="16">
        <f t="shared" si="358"/>
        <v>42487.62700231481</v>
      </c>
      <c r="V3813" s="17">
        <v>42487.62700231481</v>
      </c>
      <c r="W3813" s="18">
        <v>42487.62700231481</v>
      </c>
    </row>
    <row r="3814" spans="1:23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 s="9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t="s">
        <v>8219</v>
      </c>
      <c r="T3814" s="16">
        <f t="shared" si="359"/>
        <v>42156.165972222225</v>
      </c>
      <c r="U3814" s="16">
        <f t="shared" si="358"/>
        <v>42109.751250000001</v>
      </c>
      <c r="V3814" s="17">
        <v>42109.751250000001</v>
      </c>
      <c r="W3814" s="18">
        <v>42109.751250000001</v>
      </c>
    </row>
    <row r="3815" spans="1:23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 s="9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t="s">
        <v>8219</v>
      </c>
      <c r="T3815" s="16">
        <f t="shared" si="359"/>
        <v>42535.904861111107</v>
      </c>
      <c r="U3815" s="16">
        <f t="shared" si="358"/>
        <v>42497.275706018518</v>
      </c>
      <c r="V3815" s="17">
        <v>42497.275706018518</v>
      </c>
      <c r="W3815" s="18">
        <v>42497.275706018518</v>
      </c>
    </row>
    <row r="3816" spans="1:23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 s="9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t="s">
        <v>8219</v>
      </c>
      <c r="T3816" s="16">
        <f t="shared" si="359"/>
        <v>42095.165972222225</v>
      </c>
      <c r="U3816" s="16">
        <f t="shared" si="358"/>
        <v>42058.904074074075</v>
      </c>
      <c r="V3816" s="17">
        <v>42058.904074074075</v>
      </c>
      <c r="W3816" s="18">
        <v>42058.904074074075</v>
      </c>
    </row>
    <row r="3817" spans="1:23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 s="9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t="s">
        <v>8219</v>
      </c>
      <c r="T3817" s="16">
        <f t="shared" si="359"/>
        <v>42236.958333333328</v>
      </c>
      <c r="U3817" s="16">
        <f t="shared" si="358"/>
        <v>42207.259918981479</v>
      </c>
      <c r="V3817" s="17">
        <v>42207.259918981479</v>
      </c>
      <c r="W3817" s="18">
        <v>42207.259918981479</v>
      </c>
    </row>
    <row r="3818" spans="1:23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 s="9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t="s">
        <v>8219</v>
      </c>
      <c r="T3818" s="16">
        <f t="shared" si="359"/>
        <v>41837.690081018518</v>
      </c>
      <c r="U3818" s="16">
        <f t="shared" si="358"/>
        <v>41807.690081018518</v>
      </c>
      <c r="V3818" s="17">
        <v>41807.690081018518</v>
      </c>
      <c r="W3818" s="18">
        <v>41807.690081018518</v>
      </c>
    </row>
    <row r="3819" spans="1:23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 s="9">
        <f t="shared" si="355"/>
        <v>107.25</v>
      </c>
      <c r="Q3819" t="str">
        <f t="shared" si="356"/>
        <v>theater</v>
      </c>
      <c r="R3819" t="str">
        <f t="shared" si="357"/>
        <v>plays</v>
      </c>
      <c r="S3819" t="s">
        <v>8219</v>
      </c>
      <c r="T3819" s="16">
        <f t="shared" si="359"/>
        <v>42301.165972222225</v>
      </c>
      <c r="U3819" s="16">
        <f t="shared" si="358"/>
        <v>42284.69694444444</v>
      </c>
      <c r="V3819" s="17">
        <v>42284.69694444444</v>
      </c>
      <c r="W3819" s="18">
        <v>42284.69694444444</v>
      </c>
    </row>
    <row r="3820" spans="1:23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 s="9">
        <f t="shared" si="355"/>
        <v>57</v>
      </c>
      <c r="Q3820" t="str">
        <f t="shared" si="356"/>
        <v>theater</v>
      </c>
      <c r="R3820" t="str">
        <f t="shared" si="357"/>
        <v>plays</v>
      </c>
      <c r="S3820" t="s">
        <v>8219</v>
      </c>
      <c r="T3820" s="16">
        <f t="shared" si="359"/>
        <v>42075.800717592589</v>
      </c>
      <c r="U3820" s="16">
        <f t="shared" si="358"/>
        <v>42045.84238425926</v>
      </c>
      <c r="V3820" s="17">
        <v>42045.84238425926</v>
      </c>
      <c r="W3820" s="18">
        <v>42045.84238425926</v>
      </c>
    </row>
    <row r="3821" spans="1:23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 s="9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t="s">
        <v>8219</v>
      </c>
      <c r="T3821" s="16">
        <f t="shared" si="359"/>
        <v>42202.876388888893</v>
      </c>
      <c r="U3821" s="16">
        <f t="shared" si="358"/>
        <v>42184.209537037037</v>
      </c>
      <c r="V3821" s="17">
        <v>42184.209537037037</v>
      </c>
      <c r="W3821" s="18">
        <v>42184.209537037037</v>
      </c>
    </row>
    <row r="3822" spans="1:23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 s="9">
        <f t="shared" si="355"/>
        <v>21.5</v>
      </c>
      <c r="Q3822" t="str">
        <f t="shared" si="356"/>
        <v>theater</v>
      </c>
      <c r="R3822" t="str">
        <f t="shared" si="357"/>
        <v>plays</v>
      </c>
      <c r="S3822" t="s">
        <v>8219</v>
      </c>
      <c r="T3822" s="16">
        <f t="shared" si="359"/>
        <v>42190.651817129634</v>
      </c>
      <c r="U3822" s="16">
        <f t="shared" si="358"/>
        <v>42160.651817129634</v>
      </c>
      <c r="V3822" s="17">
        <v>42160.651817129634</v>
      </c>
      <c r="W3822" s="18">
        <v>42160.651817129634</v>
      </c>
    </row>
    <row r="3823" spans="1:23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 s="9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t="s">
        <v>8219</v>
      </c>
      <c r="T3823" s="16">
        <f t="shared" si="359"/>
        <v>42373.180636574078</v>
      </c>
      <c r="U3823" s="16">
        <f t="shared" si="358"/>
        <v>42341.180636574078</v>
      </c>
      <c r="V3823" s="17">
        <v>42341.180636574078</v>
      </c>
      <c r="W3823" s="18">
        <v>42341.180636574078</v>
      </c>
    </row>
    <row r="3824" spans="1:23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 s="9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t="s">
        <v>8219</v>
      </c>
      <c r="T3824" s="16">
        <f t="shared" si="359"/>
        <v>42388.957638888889</v>
      </c>
      <c r="U3824" s="16">
        <f t="shared" si="358"/>
        <v>42329.838159722218</v>
      </c>
      <c r="V3824" s="17">
        <v>42329.838159722218</v>
      </c>
      <c r="W3824" s="18">
        <v>42329.838159722218</v>
      </c>
    </row>
    <row r="3825" spans="1:23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 s="9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t="s">
        <v>8219</v>
      </c>
      <c r="T3825" s="16">
        <f t="shared" si="359"/>
        <v>42205.165972222225</v>
      </c>
      <c r="U3825" s="16">
        <f t="shared" si="358"/>
        <v>42170.910231481481</v>
      </c>
      <c r="V3825" s="17">
        <v>42170.910231481481</v>
      </c>
      <c r="W3825" s="18">
        <v>42170.910231481481</v>
      </c>
    </row>
    <row r="3826" spans="1:23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 s="9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t="s">
        <v>8219</v>
      </c>
      <c r="T3826" s="16">
        <f t="shared" si="359"/>
        <v>42583.570138888885</v>
      </c>
      <c r="U3826" s="16">
        <f t="shared" si="358"/>
        <v>42571.626192129625</v>
      </c>
      <c r="V3826" s="17">
        <v>42571.626192129625</v>
      </c>
      <c r="W3826" s="18">
        <v>42571.626192129625</v>
      </c>
    </row>
    <row r="3827" spans="1:23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 s="9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t="s">
        <v>8219</v>
      </c>
      <c r="T3827" s="16">
        <f t="shared" si="359"/>
        <v>42172.069606481484</v>
      </c>
      <c r="U3827" s="16">
        <f t="shared" si="358"/>
        <v>42151.069606481484</v>
      </c>
      <c r="V3827" s="17">
        <v>42151.069606481484</v>
      </c>
      <c r="W3827" s="18">
        <v>42151.069606481484</v>
      </c>
    </row>
    <row r="3828" spans="1:23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 s="9">
        <f t="shared" si="355"/>
        <v>27.5</v>
      </c>
      <c r="Q3828" t="str">
        <f t="shared" si="356"/>
        <v>theater</v>
      </c>
      <c r="R3828" t="str">
        <f t="shared" si="357"/>
        <v>plays</v>
      </c>
      <c r="S3828" t="s">
        <v>8219</v>
      </c>
      <c r="T3828" s="16">
        <f t="shared" si="359"/>
        <v>42131.423541666663</v>
      </c>
      <c r="U3828" s="16">
        <f t="shared" si="358"/>
        <v>42101.423541666663</v>
      </c>
      <c r="V3828" s="17">
        <v>42101.423541666663</v>
      </c>
      <c r="W3828" s="18">
        <v>42101.423541666663</v>
      </c>
    </row>
    <row r="3829" spans="1:23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 s="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t="s">
        <v>8219</v>
      </c>
      <c r="T3829" s="16">
        <f t="shared" si="359"/>
        <v>42090</v>
      </c>
      <c r="U3829" s="16">
        <f t="shared" si="358"/>
        <v>42034.928252314814</v>
      </c>
      <c r="V3829" s="17">
        <v>42034.928252314814</v>
      </c>
      <c r="W3829" s="18">
        <v>42034.928252314814</v>
      </c>
    </row>
    <row r="3830" spans="1:23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9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t="s">
        <v>8219</v>
      </c>
      <c r="T3830" s="16">
        <f t="shared" si="359"/>
        <v>42004.569293981483</v>
      </c>
      <c r="U3830" s="16">
        <f t="shared" si="358"/>
        <v>41944.527627314819</v>
      </c>
      <c r="V3830" s="17">
        <v>41944.527627314819</v>
      </c>
      <c r="W3830" s="18">
        <v>41944.527627314819</v>
      </c>
    </row>
    <row r="3831" spans="1:23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 s="9">
        <f t="shared" si="355"/>
        <v>62.625</v>
      </c>
      <c r="Q3831" t="str">
        <f t="shared" si="356"/>
        <v>theater</v>
      </c>
      <c r="R3831" t="str">
        <f t="shared" si="357"/>
        <v>plays</v>
      </c>
      <c r="S3831" t="s">
        <v>8219</v>
      </c>
      <c r="T3831" s="16">
        <f t="shared" si="359"/>
        <v>42613.865405092598</v>
      </c>
      <c r="U3831" s="16">
        <f t="shared" si="358"/>
        <v>42593.865405092598</v>
      </c>
      <c r="V3831" s="17">
        <v>42593.865405092598</v>
      </c>
      <c r="W3831" s="18">
        <v>42593.865405092598</v>
      </c>
    </row>
    <row r="3832" spans="1:23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 s="9">
        <f t="shared" si="355"/>
        <v>75</v>
      </c>
      <c r="Q3832" t="str">
        <f t="shared" si="356"/>
        <v>theater</v>
      </c>
      <c r="R3832" t="str">
        <f t="shared" si="357"/>
        <v>plays</v>
      </c>
      <c r="S3832" t="s">
        <v>8219</v>
      </c>
      <c r="T3832" s="16">
        <f t="shared" si="359"/>
        <v>42517.740868055553</v>
      </c>
      <c r="U3832" s="16">
        <f t="shared" si="358"/>
        <v>42503.740868055553</v>
      </c>
      <c r="V3832" s="17">
        <v>42503.740868055553</v>
      </c>
      <c r="W3832" s="18">
        <v>42503.740868055553</v>
      </c>
    </row>
    <row r="3833" spans="1:23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 s="9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t="s">
        <v>8219</v>
      </c>
      <c r="T3833" s="16">
        <f t="shared" si="359"/>
        <v>41948.890567129631</v>
      </c>
      <c r="U3833" s="16">
        <f t="shared" si="358"/>
        <v>41927.848900462966</v>
      </c>
      <c r="V3833" s="17">
        <v>41927.848900462966</v>
      </c>
      <c r="W3833" s="18">
        <v>41927.848900462966</v>
      </c>
    </row>
    <row r="3834" spans="1:23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 s="9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t="s">
        <v>8219</v>
      </c>
      <c r="T3834" s="16">
        <f t="shared" si="359"/>
        <v>42420.114988425921</v>
      </c>
      <c r="U3834" s="16">
        <f t="shared" si="358"/>
        <v>42375.114988425921</v>
      </c>
      <c r="V3834" s="17">
        <v>42375.114988425921</v>
      </c>
      <c r="W3834" s="18">
        <v>42375.114988425921</v>
      </c>
    </row>
    <row r="3835" spans="1:23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 s="9">
        <f t="shared" si="355"/>
        <v>70</v>
      </c>
      <c r="Q3835" t="str">
        <f t="shared" si="356"/>
        <v>theater</v>
      </c>
      <c r="R3835" t="str">
        <f t="shared" si="357"/>
        <v>plays</v>
      </c>
      <c r="S3835" t="s">
        <v>8219</v>
      </c>
      <c r="T3835" s="16">
        <f t="shared" si="359"/>
        <v>41974.797916666663</v>
      </c>
      <c r="U3835" s="16">
        <f t="shared" si="358"/>
        <v>41963.872361111105</v>
      </c>
      <c r="V3835" s="17">
        <v>41963.872361111105</v>
      </c>
      <c r="W3835" s="18">
        <v>41963.872361111105</v>
      </c>
    </row>
    <row r="3836" spans="1:23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 s="9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t="s">
        <v>8219</v>
      </c>
      <c r="T3836" s="16">
        <f t="shared" si="359"/>
        <v>42173.445219907408</v>
      </c>
      <c r="U3836" s="16">
        <f t="shared" si="358"/>
        <v>42143.445219907408</v>
      </c>
      <c r="V3836" s="17">
        <v>42143.445219907408</v>
      </c>
      <c r="W3836" s="18">
        <v>42143.445219907408</v>
      </c>
    </row>
    <row r="3837" spans="1:23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 s="9">
        <f t="shared" si="355"/>
        <v>40</v>
      </c>
      <c r="Q3837" t="str">
        <f t="shared" si="356"/>
        <v>theater</v>
      </c>
      <c r="R3837" t="str">
        <f t="shared" si="357"/>
        <v>plays</v>
      </c>
      <c r="S3837" t="s">
        <v>8219</v>
      </c>
      <c r="T3837" s="16">
        <f t="shared" si="359"/>
        <v>42481.94222222222</v>
      </c>
      <c r="U3837" s="16">
        <f t="shared" si="358"/>
        <v>42460.94222222222</v>
      </c>
      <c r="V3837" s="17">
        <v>42460.94222222222</v>
      </c>
      <c r="W3837" s="18">
        <v>42460.94222222222</v>
      </c>
    </row>
    <row r="3838" spans="1:23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 s="9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t="s">
        <v>8219</v>
      </c>
      <c r="T3838" s="16">
        <f t="shared" si="359"/>
        <v>42585.172916666663</v>
      </c>
      <c r="U3838" s="16">
        <f t="shared" si="358"/>
        <v>42553.926527777774</v>
      </c>
      <c r="V3838" s="17">
        <v>42553.926527777774</v>
      </c>
      <c r="W3838" s="18">
        <v>42553.926527777774</v>
      </c>
    </row>
    <row r="3839" spans="1:23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 s="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t="s">
        <v>8219</v>
      </c>
      <c r="T3839" s="16">
        <f t="shared" si="359"/>
        <v>42188.765717592592</v>
      </c>
      <c r="U3839" s="16">
        <f t="shared" si="358"/>
        <v>42152.765717592592</v>
      </c>
      <c r="V3839" s="17">
        <v>42152.765717592592</v>
      </c>
      <c r="W3839" s="18">
        <v>42152.765717592592</v>
      </c>
    </row>
    <row r="3840" spans="1:23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 s="9">
        <f t="shared" si="355"/>
        <v>1008.24</v>
      </c>
      <c r="Q3840" t="str">
        <f t="shared" si="356"/>
        <v>theater</v>
      </c>
      <c r="R3840" t="str">
        <f t="shared" si="357"/>
        <v>plays</v>
      </c>
      <c r="S3840" t="s">
        <v>8219</v>
      </c>
      <c r="T3840" s="16">
        <f t="shared" si="359"/>
        <v>42146.710752314815</v>
      </c>
      <c r="U3840" s="16">
        <f t="shared" si="358"/>
        <v>42116.710752314815</v>
      </c>
      <c r="V3840" s="17">
        <v>42116.710752314815</v>
      </c>
      <c r="W3840" s="18">
        <v>42116.710752314815</v>
      </c>
    </row>
    <row r="3841" spans="1:23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 s="9">
        <f t="shared" si="355"/>
        <v>63.28125</v>
      </c>
      <c r="Q3841" t="str">
        <f t="shared" si="356"/>
        <v>theater</v>
      </c>
      <c r="R3841" t="str">
        <f t="shared" si="357"/>
        <v>plays</v>
      </c>
      <c r="S3841" t="s">
        <v>8219</v>
      </c>
      <c r="T3841" s="16">
        <f t="shared" si="359"/>
        <v>42215.142638888887</v>
      </c>
      <c r="U3841" s="16">
        <f t="shared" si="358"/>
        <v>42155.142638888887</v>
      </c>
      <c r="V3841" s="17">
        <v>42155.142638888887</v>
      </c>
      <c r="W3841" s="18">
        <v>42155.142638888887</v>
      </c>
    </row>
    <row r="3842" spans="1:23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 s="9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t="s">
        <v>8219</v>
      </c>
      <c r="T3842" s="16">
        <f t="shared" si="359"/>
        <v>42457.660057870366</v>
      </c>
      <c r="U3842" s="16">
        <f t="shared" si="358"/>
        <v>42432.701724537037</v>
      </c>
      <c r="V3842" s="17">
        <v>42432.701724537037</v>
      </c>
      <c r="W3842" s="18">
        <v>42432.701724537037</v>
      </c>
    </row>
    <row r="3843" spans="1:23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</f>
        <v>8.72E-2</v>
      </c>
      <c r="P3843" s="9">
        <f t="shared" ref="P3843:P3906" si="361">IF(ISERROR(E3843/L3843),0,(E3843/L3843))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t="s">
        <v>8221</v>
      </c>
      <c r="T3843" s="16">
        <f t="shared" si="359"/>
        <v>41840.785729166666</v>
      </c>
      <c r="U3843" s="16">
        <f t="shared" ref="U3843:U3906" si="364">(((J3843/60)/60)/24)+DATE(1970,1,1)</f>
        <v>41780.785729166666</v>
      </c>
      <c r="V3843" s="17">
        <v>41780.785729166666</v>
      </c>
      <c r="W3843" s="18">
        <v>41780.785729166666</v>
      </c>
    </row>
    <row r="3844" spans="1:23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9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t="s">
        <v>8221</v>
      </c>
      <c r="T3844" s="16">
        <f t="shared" ref="T3844:T3907" si="365">(((I3844/60)/60)/24)+DATE(1970,1,1)</f>
        <v>41770.493657407409</v>
      </c>
      <c r="U3844" s="16">
        <f t="shared" si="364"/>
        <v>41740.493657407409</v>
      </c>
      <c r="V3844" s="17">
        <v>41740.493657407409</v>
      </c>
      <c r="W3844" s="18">
        <v>41740.493657407409</v>
      </c>
    </row>
    <row r="3845" spans="1:23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9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t="s">
        <v>8221</v>
      </c>
      <c r="T3845" s="16">
        <f t="shared" si="365"/>
        <v>41791.072500000002</v>
      </c>
      <c r="U3845" s="16">
        <f t="shared" si="364"/>
        <v>41766.072500000002</v>
      </c>
      <c r="V3845" s="17">
        <v>41766.072500000002</v>
      </c>
      <c r="W3845" s="18">
        <v>41766.072500000002</v>
      </c>
    </row>
    <row r="3846" spans="1:23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9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t="s">
        <v>8221</v>
      </c>
      <c r="T3846" s="16">
        <f t="shared" si="365"/>
        <v>41793.290972222225</v>
      </c>
      <c r="U3846" s="16">
        <f t="shared" si="364"/>
        <v>41766.617291666669</v>
      </c>
      <c r="V3846" s="17">
        <v>41766.617291666669</v>
      </c>
      <c r="W3846" s="18">
        <v>41766.617291666669</v>
      </c>
    </row>
    <row r="3847" spans="1:23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9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t="s">
        <v>8221</v>
      </c>
      <c r="T3847" s="16">
        <f t="shared" si="365"/>
        <v>42278.627013888887</v>
      </c>
      <c r="U3847" s="16">
        <f t="shared" si="364"/>
        <v>42248.627013888887</v>
      </c>
      <c r="V3847" s="17">
        <v>42248.627013888887</v>
      </c>
      <c r="W3847" s="18">
        <v>42248.627013888887</v>
      </c>
    </row>
    <row r="3848" spans="1:23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9">
        <f t="shared" si="361"/>
        <v>23.625</v>
      </c>
      <c r="Q3848" t="str">
        <f t="shared" si="362"/>
        <v>theater</v>
      </c>
      <c r="R3848" t="str">
        <f t="shared" si="363"/>
        <v>plays</v>
      </c>
      <c r="S3848" t="s">
        <v>8221</v>
      </c>
      <c r="T3848" s="16">
        <f t="shared" si="365"/>
        <v>41916.290972222225</v>
      </c>
      <c r="U3848" s="16">
        <f t="shared" si="364"/>
        <v>41885.221550925926</v>
      </c>
      <c r="V3848" s="17">
        <v>41885.221550925926</v>
      </c>
      <c r="W3848" s="18">
        <v>41885.221550925926</v>
      </c>
    </row>
    <row r="3849" spans="1:23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t="s">
        <v>8221</v>
      </c>
      <c r="T3849" s="16">
        <f t="shared" si="365"/>
        <v>42204.224432870367</v>
      </c>
      <c r="U3849" s="16">
        <f t="shared" si="364"/>
        <v>42159.224432870367</v>
      </c>
      <c r="V3849" s="17">
        <v>42159.224432870367</v>
      </c>
      <c r="W3849" s="18">
        <v>42159.224432870367</v>
      </c>
    </row>
    <row r="3850" spans="1:23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9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t="s">
        <v>8221</v>
      </c>
      <c r="T3850" s="16">
        <f t="shared" si="365"/>
        <v>42295.817002314812</v>
      </c>
      <c r="U3850" s="16">
        <f t="shared" si="364"/>
        <v>42265.817002314812</v>
      </c>
      <c r="V3850" s="17">
        <v>42265.817002314812</v>
      </c>
      <c r="W3850" s="18">
        <v>42265.817002314812</v>
      </c>
    </row>
    <row r="3851" spans="1:23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9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t="s">
        <v>8221</v>
      </c>
      <c r="T3851" s="16">
        <f t="shared" si="365"/>
        <v>42166.767175925925</v>
      </c>
      <c r="U3851" s="16">
        <f t="shared" si="364"/>
        <v>42136.767175925925</v>
      </c>
      <c r="V3851" s="17">
        <v>42136.767175925925</v>
      </c>
      <c r="W3851" s="18">
        <v>42136.767175925925</v>
      </c>
    </row>
    <row r="3852" spans="1:23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9">
        <f t="shared" si="361"/>
        <v>9.5</v>
      </c>
      <c r="Q3852" t="str">
        <f t="shared" si="362"/>
        <v>theater</v>
      </c>
      <c r="R3852" t="str">
        <f t="shared" si="363"/>
        <v>plays</v>
      </c>
      <c r="S3852" t="s">
        <v>8221</v>
      </c>
      <c r="T3852" s="16">
        <f t="shared" si="365"/>
        <v>42005.124340277776</v>
      </c>
      <c r="U3852" s="16">
        <f t="shared" si="364"/>
        <v>41975.124340277776</v>
      </c>
      <c r="V3852" s="17">
        <v>41975.124340277776</v>
      </c>
      <c r="W3852" s="18">
        <v>41975.124340277776</v>
      </c>
    </row>
    <row r="3853" spans="1:23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9">
        <f t="shared" si="361"/>
        <v>35.5</v>
      </c>
      <c r="Q3853" t="str">
        <f t="shared" si="362"/>
        <v>theater</v>
      </c>
      <c r="R3853" t="str">
        <f t="shared" si="363"/>
        <v>plays</v>
      </c>
      <c r="S3853" t="s">
        <v>8221</v>
      </c>
      <c r="T3853" s="16">
        <f t="shared" si="365"/>
        <v>42202.439571759256</v>
      </c>
      <c r="U3853" s="16">
        <f t="shared" si="364"/>
        <v>42172.439571759256</v>
      </c>
      <c r="V3853" s="17">
        <v>42172.439571759256</v>
      </c>
      <c r="W3853" s="18">
        <v>42172.439571759256</v>
      </c>
    </row>
    <row r="3854" spans="1:23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9">
        <f t="shared" si="361"/>
        <v>10</v>
      </c>
      <c r="Q3854" t="str">
        <f t="shared" si="362"/>
        <v>theater</v>
      </c>
      <c r="R3854" t="str">
        <f t="shared" si="363"/>
        <v>plays</v>
      </c>
      <c r="S3854" t="s">
        <v>8221</v>
      </c>
      <c r="T3854" s="16">
        <f t="shared" si="365"/>
        <v>42090.149027777778</v>
      </c>
      <c r="U3854" s="16">
        <f t="shared" si="364"/>
        <v>42065.190694444449</v>
      </c>
      <c r="V3854" s="17">
        <v>42065.190694444449</v>
      </c>
      <c r="W3854" s="18">
        <v>42065.190694444449</v>
      </c>
    </row>
    <row r="3855" spans="1:23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9">
        <f t="shared" si="361"/>
        <v>13</v>
      </c>
      <c r="Q3855" t="str">
        <f t="shared" si="362"/>
        <v>theater</v>
      </c>
      <c r="R3855" t="str">
        <f t="shared" si="363"/>
        <v>plays</v>
      </c>
      <c r="S3855" t="s">
        <v>8221</v>
      </c>
      <c r="T3855" s="16">
        <f t="shared" si="365"/>
        <v>41883.84002314815</v>
      </c>
      <c r="U3855" s="16">
        <f t="shared" si="364"/>
        <v>41848.84002314815</v>
      </c>
      <c r="V3855" s="17">
        <v>41848.84002314815</v>
      </c>
      <c r="W3855" s="18">
        <v>41848.84002314815</v>
      </c>
    </row>
    <row r="3856" spans="1:23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9">
        <f t="shared" si="361"/>
        <v>89.4</v>
      </c>
      <c r="Q3856" t="str">
        <f t="shared" si="362"/>
        <v>theater</v>
      </c>
      <c r="R3856" t="str">
        <f t="shared" si="363"/>
        <v>plays</v>
      </c>
      <c r="S3856" t="s">
        <v>8221</v>
      </c>
      <c r="T3856" s="16">
        <f t="shared" si="365"/>
        <v>42133.884930555556</v>
      </c>
      <c r="U3856" s="16">
        <f t="shared" si="364"/>
        <v>42103.884930555556</v>
      </c>
      <c r="V3856" s="17">
        <v>42103.884930555556</v>
      </c>
      <c r="W3856" s="18">
        <v>42103.884930555556</v>
      </c>
    </row>
    <row r="3857" spans="1:23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9">
        <f t="shared" si="361"/>
        <v>25</v>
      </c>
      <c r="Q3857" t="str">
        <f t="shared" si="362"/>
        <v>theater</v>
      </c>
      <c r="R3857" t="str">
        <f t="shared" si="363"/>
        <v>plays</v>
      </c>
      <c r="S3857" t="s">
        <v>8221</v>
      </c>
      <c r="T3857" s="16">
        <f t="shared" si="365"/>
        <v>42089.929062499999</v>
      </c>
      <c r="U3857" s="16">
        <f t="shared" si="364"/>
        <v>42059.970729166671</v>
      </c>
      <c r="V3857" s="17">
        <v>42059.970729166671</v>
      </c>
      <c r="W3857" s="18">
        <v>42059.970729166671</v>
      </c>
    </row>
    <row r="3858" spans="1:23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9">
        <f t="shared" si="361"/>
        <v>1</v>
      </c>
      <c r="Q3858" t="str">
        <f t="shared" si="362"/>
        <v>theater</v>
      </c>
      <c r="R3858" t="str">
        <f t="shared" si="363"/>
        <v>plays</v>
      </c>
      <c r="S3858" t="s">
        <v>8221</v>
      </c>
      <c r="T3858" s="16">
        <f t="shared" si="365"/>
        <v>42071.701423611114</v>
      </c>
      <c r="U3858" s="16">
        <f t="shared" si="364"/>
        <v>42041.743090277778</v>
      </c>
      <c r="V3858" s="17">
        <v>42041.743090277778</v>
      </c>
      <c r="W3858" s="18">
        <v>42041.743090277778</v>
      </c>
    </row>
    <row r="3859" spans="1:23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 s="9">
        <f t="shared" si="361"/>
        <v>65</v>
      </c>
      <c r="Q3859" t="str">
        <f t="shared" si="362"/>
        <v>theater</v>
      </c>
      <c r="R3859" t="str">
        <f t="shared" si="363"/>
        <v>plays</v>
      </c>
      <c r="S3859" t="s">
        <v>8221</v>
      </c>
      <c r="T3859" s="16">
        <f t="shared" si="365"/>
        <v>41852.716666666667</v>
      </c>
      <c r="U3859" s="16">
        <f t="shared" si="364"/>
        <v>41829.73715277778</v>
      </c>
      <c r="V3859" s="17">
        <v>41829.73715277778</v>
      </c>
      <c r="W3859" s="18">
        <v>41829.73715277778</v>
      </c>
    </row>
    <row r="3860" spans="1:23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 s="9">
        <f t="shared" si="361"/>
        <v>10</v>
      </c>
      <c r="Q3860" t="str">
        <f t="shared" si="362"/>
        <v>theater</v>
      </c>
      <c r="R3860" t="str">
        <f t="shared" si="363"/>
        <v>plays</v>
      </c>
      <c r="S3860" t="s">
        <v>8221</v>
      </c>
      <c r="T3860" s="16">
        <f t="shared" si="365"/>
        <v>42146.875</v>
      </c>
      <c r="U3860" s="16">
        <f t="shared" si="364"/>
        <v>42128.431064814817</v>
      </c>
      <c r="V3860" s="17">
        <v>42128.431064814817</v>
      </c>
      <c r="W3860" s="18">
        <v>42128.431064814817</v>
      </c>
    </row>
    <row r="3861" spans="1:23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 s="9">
        <f t="shared" si="361"/>
        <v>1</v>
      </c>
      <c r="Q3861" t="str">
        <f t="shared" si="362"/>
        <v>theater</v>
      </c>
      <c r="R3861" t="str">
        <f t="shared" si="363"/>
        <v>plays</v>
      </c>
      <c r="S3861" t="s">
        <v>8221</v>
      </c>
      <c r="T3861" s="16">
        <f t="shared" si="365"/>
        <v>41815.875</v>
      </c>
      <c r="U3861" s="16">
        <f t="shared" si="364"/>
        <v>41789.893599537041</v>
      </c>
      <c r="V3861" s="17">
        <v>41789.893599537041</v>
      </c>
      <c r="W3861" s="18">
        <v>41789.893599537041</v>
      </c>
    </row>
    <row r="3862" spans="1:23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 s="9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t="s">
        <v>8221</v>
      </c>
      <c r="T3862" s="16">
        <f t="shared" si="365"/>
        <v>41863.660995370366</v>
      </c>
      <c r="U3862" s="16">
        <f t="shared" si="364"/>
        <v>41833.660995370366</v>
      </c>
      <c r="V3862" s="17">
        <v>41833.660995370366</v>
      </c>
      <c r="W3862" s="18">
        <v>41833.660995370366</v>
      </c>
    </row>
    <row r="3863" spans="1:23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 s="9">
        <f t="shared" si="361"/>
        <v>100</v>
      </c>
      <c r="Q3863" t="str">
        <f t="shared" si="362"/>
        <v>theater</v>
      </c>
      <c r="R3863" t="str">
        <f t="shared" si="363"/>
        <v>plays</v>
      </c>
      <c r="S3863" t="s">
        <v>8221</v>
      </c>
      <c r="T3863" s="16">
        <f t="shared" si="365"/>
        <v>41955.907638888893</v>
      </c>
      <c r="U3863" s="16">
        <f t="shared" si="364"/>
        <v>41914.590011574073</v>
      </c>
      <c r="V3863" s="17">
        <v>41914.590011574073</v>
      </c>
      <c r="W3863" s="18">
        <v>41914.590011574073</v>
      </c>
    </row>
    <row r="3864" spans="1:23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 s="9">
        <f t="shared" si="361"/>
        <v>1</v>
      </c>
      <c r="Q3864" t="str">
        <f t="shared" si="362"/>
        <v>theater</v>
      </c>
      <c r="R3864" t="str">
        <f t="shared" si="363"/>
        <v>plays</v>
      </c>
      <c r="S3864" t="s">
        <v>8221</v>
      </c>
      <c r="T3864" s="16">
        <f t="shared" si="365"/>
        <v>42625.707638888889</v>
      </c>
      <c r="U3864" s="16">
        <f t="shared" si="364"/>
        <v>42611.261064814811</v>
      </c>
      <c r="V3864" s="17">
        <v>42611.261064814811</v>
      </c>
      <c r="W3864" s="18">
        <v>42611.261064814811</v>
      </c>
    </row>
    <row r="3865" spans="1:23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9">
        <f t="shared" si="361"/>
        <v>0</v>
      </c>
      <c r="Q3865" t="str">
        <f t="shared" si="362"/>
        <v>theater</v>
      </c>
      <c r="R3865" t="str">
        <f t="shared" si="363"/>
        <v>plays</v>
      </c>
      <c r="S3865" t="s">
        <v>8221</v>
      </c>
      <c r="T3865" s="16">
        <f t="shared" si="365"/>
        <v>42313.674826388888</v>
      </c>
      <c r="U3865" s="16">
        <f t="shared" si="364"/>
        <v>42253.633159722223</v>
      </c>
      <c r="V3865" s="17">
        <v>42253.633159722223</v>
      </c>
      <c r="W3865" s="18">
        <v>42253.633159722223</v>
      </c>
    </row>
    <row r="3866" spans="1:23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 s="9">
        <f t="shared" si="361"/>
        <v>20</v>
      </c>
      <c r="Q3866" t="str">
        <f t="shared" si="362"/>
        <v>theater</v>
      </c>
      <c r="R3866" t="str">
        <f t="shared" si="363"/>
        <v>plays</v>
      </c>
      <c r="S3866" t="s">
        <v>8221</v>
      </c>
      <c r="T3866" s="16">
        <f t="shared" si="365"/>
        <v>42325.933495370366</v>
      </c>
      <c r="U3866" s="16">
        <f t="shared" si="364"/>
        <v>42295.891828703709</v>
      </c>
      <c r="V3866" s="17">
        <v>42295.891828703709</v>
      </c>
      <c r="W3866" s="18">
        <v>42295.891828703709</v>
      </c>
    </row>
    <row r="3867" spans="1:23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 s="9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t="s">
        <v>8221</v>
      </c>
      <c r="T3867" s="16">
        <f t="shared" si="365"/>
        <v>41881.229166666664</v>
      </c>
      <c r="U3867" s="16">
        <f t="shared" si="364"/>
        <v>41841.651597222226</v>
      </c>
      <c r="V3867" s="17">
        <v>41841.651597222226</v>
      </c>
      <c r="W3867" s="18">
        <v>41841.651597222226</v>
      </c>
    </row>
    <row r="3868" spans="1:23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 s="9">
        <f t="shared" si="361"/>
        <v>5.5</v>
      </c>
      <c r="Q3868" t="str">
        <f t="shared" si="362"/>
        <v>theater</v>
      </c>
      <c r="R3868" t="str">
        <f t="shared" si="363"/>
        <v>plays</v>
      </c>
      <c r="S3868" t="s">
        <v>8221</v>
      </c>
      <c r="T3868" s="16">
        <f t="shared" si="365"/>
        <v>42452.145138888889</v>
      </c>
      <c r="U3868" s="16">
        <f t="shared" si="364"/>
        <v>42402.947002314817</v>
      </c>
      <c r="V3868" s="17">
        <v>42402.947002314817</v>
      </c>
      <c r="W3868" s="18">
        <v>42402.947002314817</v>
      </c>
    </row>
    <row r="3869" spans="1:23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 s="9">
        <f t="shared" si="361"/>
        <v>50.2</v>
      </c>
      <c r="Q3869" t="str">
        <f t="shared" si="362"/>
        <v>theater</v>
      </c>
      <c r="R3869" t="str">
        <f t="shared" si="363"/>
        <v>plays</v>
      </c>
      <c r="S3869" t="s">
        <v>8221</v>
      </c>
      <c r="T3869" s="16">
        <f t="shared" si="365"/>
        <v>42539.814108796301</v>
      </c>
      <c r="U3869" s="16">
        <f t="shared" si="364"/>
        <v>42509.814108796301</v>
      </c>
      <c r="V3869" s="17">
        <v>42509.814108796301</v>
      </c>
      <c r="W3869" s="18">
        <v>42509.814108796301</v>
      </c>
    </row>
    <row r="3870" spans="1:23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 s="9">
        <f t="shared" si="361"/>
        <v>10</v>
      </c>
      <c r="Q3870" t="str">
        <f t="shared" si="362"/>
        <v>theater</v>
      </c>
      <c r="R3870" t="str">
        <f t="shared" si="363"/>
        <v>musical</v>
      </c>
      <c r="S3870" t="s">
        <v>8220</v>
      </c>
      <c r="T3870" s="16">
        <f t="shared" si="365"/>
        <v>41890.659780092588</v>
      </c>
      <c r="U3870" s="16">
        <f t="shared" si="364"/>
        <v>41865.659780092588</v>
      </c>
      <c r="V3870" s="17">
        <v>41865.659780092588</v>
      </c>
      <c r="W3870" s="18">
        <v>41865.659780092588</v>
      </c>
    </row>
    <row r="3871" spans="1:23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 s="9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t="s">
        <v>8220</v>
      </c>
      <c r="T3871" s="16">
        <f t="shared" si="365"/>
        <v>42077.132638888885</v>
      </c>
      <c r="U3871" s="16">
        <f t="shared" si="364"/>
        <v>42047.724444444444</v>
      </c>
      <c r="V3871" s="17">
        <v>42047.724444444444</v>
      </c>
      <c r="W3871" s="18">
        <v>42047.724444444444</v>
      </c>
    </row>
    <row r="3872" spans="1:23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 s="9">
        <f t="shared" si="361"/>
        <v>150</v>
      </c>
      <c r="Q3872" t="str">
        <f t="shared" si="362"/>
        <v>theater</v>
      </c>
      <c r="R3872" t="str">
        <f t="shared" si="363"/>
        <v>musical</v>
      </c>
      <c r="S3872" t="s">
        <v>8220</v>
      </c>
      <c r="T3872" s="16">
        <f t="shared" si="365"/>
        <v>41823.17219907407</v>
      </c>
      <c r="U3872" s="16">
        <f t="shared" si="364"/>
        <v>41793.17219907407</v>
      </c>
      <c r="V3872" s="17">
        <v>41793.17219907407</v>
      </c>
      <c r="W3872" s="18">
        <v>41793.17219907407</v>
      </c>
    </row>
    <row r="3873" spans="1:23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 s="9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t="s">
        <v>8220</v>
      </c>
      <c r="T3873" s="16">
        <f t="shared" si="365"/>
        <v>42823.739004629635</v>
      </c>
      <c r="U3873" s="16">
        <f t="shared" si="364"/>
        <v>42763.780671296292</v>
      </c>
      <c r="V3873" s="17">
        <v>42763.780671296292</v>
      </c>
      <c r="W3873" s="18">
        <v>42763.780671296292</v>
      </c>
    </row>
    <row r="3874" spans="1:23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9">
        <f t="shared" si="361"/>
        <v>0</v>
      </c>
      <c r="Q3874" t="str">
        <f t="shared" si="362"/>
        <v>theater</v>
      </c>
      <c r="R3874" t="str">
        <f t="shared" si="363"/>
        <v>musical</v>
      </c>
      <c r="S3874" t="s">
        <v>8220</v>
      </c>
      <c r="T3874" s="16">
        <f t="shared" si="365"/>
        <v>42230.145787037036</v>
      </c>
      <c r="U3874" s="16">
        <f t="shared" si="364"/>
        <v>42180.145787037036</v>
      </c>
      <c r="V3874" s="17">
        <v>42180.145787037036</v>
      </c>
      <c r="W3874" s="18">
        <v>42180.145787037036</v>
      </c>
    </row>
    <row r="3875" spans="1:23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9">
        <f t="shared" si="361"/>
        <v>0</v>
      </c>
      <c r="Q3875" t="str">
        <f t="shared" si="362"/>
        <v>theater</v>
      </c>
      <c r="R3875" t="str">
        <f t="shared" si="363"/>
        <v>musical</v>
      </c>
      <c r="S3875" t="s">
        <v>8220</v>
      </c>
      <c r="T3875" s="16">
        <f t="shared" si="365"/>
        <v>42285.696006944447</v>
      </c>
      <c r="U3875" s="16">
        <f t="shared" si="364"/>
        <v>42255.696006944447</v>
      </c>
      <c r="V3875" s="17">
        <v>42255.696006944447</v>
      </c>
      <c r="W3875" s="18">
        <v>42255.696006944447</v>
      </c>
    </row>
    <row r="3876" spans="1:23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9">
        <f t="shared" si="361"/>
        <v>0</v>
      </c>
      <c r="Q3876" t="str">
        <f t="shared" si="362"/>
        <v>theater</v>
      </c>
      <c r="R3876" t="str">
        <f t="shared" si="363"/>
        <v>musical</v>
      </c>
      <c r="S3876" t="s">
        <v>8220</v>
      </c>
      <c r="T3876" s="16">
        <f t="shared" si="365"/>
        <v>42028.041666666672</v>
      </c>
      <c r="U3876" s="16">
        <f t="shared" si="364"/>
        <v>42007.016458333332</v>
      </c>
      <c r="V3876" s="17">
        <v>42007.016458333332</v>
      </c>
      <c r="W3876" s="18">
        <v>42007.016458333332</v>
      </c>
    </row>
    <row r="3877" spans="1:23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9">
        <f t="shared" si="361"/>
        <v>0</v>
      </c>
      <c r="Q3877" t="str">
        <f t="shared" si="362"/>
        <v>theater</v>
      </c>
      <c r="R3877" t="str">
        <f t="shared" si="363"/>
        <v>musical</v>
      </c>
      <c r="S3877" t="s">
        <v>8220</v>
      </c>
      <c r="T3877" s="16">
        <f t="shared" si="365"/>
        <v>42616.416666666672</v>
      </c>
      <c r="U3877" s="16">
        <f t="shared" si="364"/>
        <v>42615.346817129626</v>
      </c>
      <c r="V3877" s="17">
        <v>42615.346817129626</v>
      </c>
      <c r="W3877" s="18">
        <v>42615.346817129626</v>
      </c>
    </row>
    <row r="3878" spans="1:23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 s="9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t="s">
        <v>8220</v>
      </c>
      <c r="T3878" s="16">
        <f t="shared" si="365"/>
        <v>42402.624166666668</v>
      </c>
      <c r="U3878" s="16">
        <f t="shared" si="364"/>
        <v>42372.624166666668</v>
      </c>
      <c r="V3878" s="17">
        <v>42372.624166666668</v>
      </c>
      <c r="W3878" s="18">
        <v>42372.624166666668</v>
      </c>
    </row>
    <row r="3879" spans="1:23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 s="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t="s">
        <v>8220</v>
      </c>
      <c r="T3879" s="16">
        <f t="shared" si="365"/>
        <v>42712.67768518519</v>
      </c>
      <c r="U3879" s="16">
        <f t="shared" si="364"/>
        <v>42682.67768518519</v>
      </c>
      <c r="V3879" s="17">
        <v>42682.67768518519</v>
      </c>
      <c r="W3879" s="18">
        <v>42682.67768518519</v>
      </c>
    </row>
    <row r="3880" spans="1:23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 s="9">
        <f t="shared" si="361"/>
        <v>10</v>
      </c>
      <c r="Q3880" t="str">
        <f t="shared" si="362"/>
        <v>theater</v>
      </c>
      <c r="R3880" t="str">
        <f t="shared" si="363"/>
        <v>musical</v>
      </c>
      <c r="S3880" t="s">
        <v>8220</v>
      </c>
      <c r="T3880" s="16">
        <f t="shared" si="365"/>
        <v>42185.165972222225</v>
      </c>
      <c r="U3880" s="16">
        <f t="shared" si="364"/>
        <v>42154.818819444445</v>
      </c>
      <c r="V3880" s="17">
        <v>42154.818819444445</v>
      </c>
      <c r="W3880" s="18">
        <v>42154.818819444445</v>
      </c>
    </row>
    <row r="3881" spans="1:23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9">
        <f t="shared" si="361"/>
        <v>0</v>
      </c>
      <c r="Q3881" t="str">
        <f t="shared" si="362"/>
        <v>theater</v>
      </c>
      <c r="R3881" t="str">
        <f t="shared" si="363"/>
        <v>musical</v>
      </c>
      <c r="S3881" t="s">
        <v>8220</v>
      </c>
      <c r="T3881" s="16">
        <f t="shared" si="365"/>
        <v>42029.861064814817</v>
      </c>
      <c r="U3881" s="16">
        <f t="shared" si="364"/>
        <v>41999.861064814817</v>
      </c>
      <c r="V3881" s="17">
        <v>41999.861064814817</v>
      </c>
      <c r="W3881" s="18">
        <v>41999.861064814817</v>
      </c>
    </row>
    <row r="3882" spans="1:23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 s="9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t="s">
        <v>8220</v>
      </c>
      <c r="T3882" s="16">
        <f t="shared" si="365"/>
        <v>41850.958333333336</v>
      </c>
      <c r="U3882" s="16">
        <f t="shared" si="364"/>
        <v>41815.815046296295</v>
      </c>
      <c r="V3882" s="17">
        <v>41815.815046296295</v>
      </c>
      <c r="W3882" s="18">
        <v>41815.815046296295</v>
      </c>
    </row>
    <row r="3883" spans="1:23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 s="9">
        <f t="shared" si="361"/>
        <v>25</v>
      </c>
      <c r="Q3883" t="str">
        <f t="shared" si="362"/>
        <v>theater</v>
      </c>
      <c r="R3883" t="str">
        <f t="shared" si="363"/>
        <v>musical</v>
      </c>
      <c r="S3883" t="s">
        <v>8220</v>
      </c>
      <c r="T3883" s="16">
        <f t="shared" si="365"/>
        <v>42786.018506944441</v>
      </c>
      <c r="U3883" s="16">
        <f t="shared" si="364"/>
        <v>42756.018506944441</v>
      </c>
      <c r="V3883" s="17">
        <v>42756.018506944441</v>
      </c>
      <c r="W3883" s="18">
        <v>42756.018506944441</v>
      </c>
    </row>
    <row r="3884" spans="1:23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9">
        <f t="shared" si="361"/>
        <v>0</v>
      </c>
      <c r="Q3884" t="str">
        <f t="shared" si="362"/>
        <v>theater</v>
      </c>
      <c r="R3884" t="str">
        <f t="shared" si="363"/>
        <v>musical</v>
      </c>
      <c r="S3884" t="s">
        <v>8220</v>
      </c>
      <c r="T3884" s="16">
        <f t="shared" si="365"/>
        <v>42400.960416666669</v>
      </c>
      <c r="U3884" s="16">
        <f t="shared" si="364"/>
        <v>42373.983449074076</v>
      </c>
      <c r="V3884" s="17">
        <v>42373.983449074076</v>
      </c>
      <c r="W3884" s="18">
        <v>42373.983449074076</v>
      </c>
    </row>
    <row r="3885" spans="1:23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9">
        <f t="shared" si="361"/>
        <v>0</v>
      </c>
      <c r="Q3885" t="str">
        <f t="shared" si="362"/>
        <v>theater</v>
      </c>
      <c r="R3885" t="str">
        <f t="shared" si="363"/>
        <v>musical</v>
      </c>
      <c r="S3885" t="s">
        <v>8220</v>
      </c>
      <c r="T3885" s="16">
        <f t="shared" si="365"/>
        <v>41884.602650462963</v>
      </c>
      <c r="U3885" s="16">
        <f t="shared" si="364"/>
        <v>41854.602650462963</v>
      </c>
      <c r="V3885" s="17">
        <v>41854.602650462963</v>
      </c>
      <c r="W3885" s="18">
        <v>41854.602650462963</v>
      </c>
    </row>
    <row r="3886" spans="1:23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9">
        <f t="shared" si="361"/>
        <v>0</v>
      </c>
      <c r="Q3886" t="str">
        <f t="shared" si="362"/>
        <v>theater</v>
      </c>
      <c r="R3886" t="str">
        <f t="shared" si="363"/>
        <v>musical</v>
      </c>
      <c r="S3886" t="s">
        <v>8220</v>
      </c>
      <c r="T3886" s="16">
        <f t="shared" si="365"/>
        <v>42090.749907407408</v>
      </c>
      <c r="U3886" s="16">
        <f t="shared" si="364"/>
        <v>42065.791574074072</v>
      </c>
      <c r="V3886" s="17">
        <v>42065.791574074072</v>
      </c>
      <c r="W3886" s="18">
        <v>42065.791574074072</v>
      </c>
    </row>
    <row r="3887" spans="1:23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9">
        <f t="shared" si="361"/>
        <v>0</v>
      </c>
      <c r="Q3887" t="str">
        <f t="shared" si="362"/>
        <v>theater</v>
      </c>
      <c r="R3887" t="str">
        <f t="shared" si="363"/>
        <v>musical</v>
      </c>
      <c r="S3887" t="s">
        <v>8220</v>
      </c>
      <c r="T3887" s="16">
        <f t="shared" si="365"/>
        <v>42499.951284722221</v>
      </c>
      <c r="U3887" s="16">
        <f t="shared" si="364"/>
        <v>42469.951284722221</v>
      </c>
      <c r="V3887" s="17">
        <v>42469.951284722221</v>
      </c>
      <c r="W3887" s="18">
        <v>42469.951284722221</v>
      </c>
    </row>
    <row r="3888" spans="1:23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9">
        <f t="shared" si="361"/>
        <v>0</v>
      </c>
      <c r="Q3888" t="str">
        <f t="shared" si="362"/>
        <v>theater</v>
      </c>
      <c r="R3888" t="str">
        <f t="shared" si="363"/>
        <v>musical</v>
      </c>
      <c r="S3888" t="s">
        <v>8220</v>
      </c>
      <c r="T3888" s="16">
        <f t="shared" si="365"/>
        <v>41984.228032407409</v>
      </c>
      <c r="U3888" s="16">
        <f t="shared" si="364"/>
        <v>41954.228032407409</v>
      </c>
      <c r="V3888" s="17">
        <v>41954.228032407409</v>
      </c>
      <c r="W3888" s="18">
        <v>41954.228032407409</v>
      </c>
    </row>
    <row r="3889" spans="1:23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 s="9">
        <f t="shared" si="361"/>
        <v>17.5</v>
      </c>
      <c r="Q3889" t="str">
        <f t="shared" si="362"/>
        <v>theater</v>
      </c>
      <c r="R3889" t="str">
        <f t="shared" si="363"/>
        <v>musical</v>
      </c>
      <c r="S3889" t="s">
        <v>8220</v>
      </c>
      <c r="T3889" s="16">
        <f t="shared" si="365"/>
        <v>42125.916666666672</v>
      </c>
      <c r="U3889" s="16">
        <f t="shared" si="364"/>
        <v>42079.857974537037</v>
      </c>
      <c r="V3889" s="17">
        <v>42079.857974537037</v>
      </c>
      <c r="W3889" s="18">
        <v>42079.857974537037</v>
      </c>
    </row>
    <row r="3890" spans="1:23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 s="9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t="s">
        <v>8221</v>
      </c>
      <c r="T3890" s="16">
        <f t="shared" si="365"/>
        <v>42792.545810185184</v>
      </c>
      <c r="U3890" s="16">
        <f t="shared" si="364"/>
        <v>42762.545810185184</v>
      </c>
      <c r="V3890" s="17">
        <v>42762.545810185184</v>
      </c>
      <c r="W3890" s="18">
        <v>42762.545810185184</v>
      </c>
    </row>
    <row r="3891" spans="1:23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 s="9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t="s">
        <v>8221</v>
      </c>
      <c r="T3891" s="16">
        <f t="shared" si="365"/>
        <v>42008.976388888885</v>
      </c>
      <c r="U3891" s="16">
        <f t="shared" si="364"/>
        <v>41977.004976851851</v>
      </c>
      <c r="V3891" s="17">
        <v>41977.004976851851</v>
      </c>
      <c r="W3891" s="18">
        <v>41977.004976851851</v>
      </c>
    </row>
    <row r="3892" spans="1:23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 s="9">
        <f t="shared" si="361"/>
        <v>315.5</v>
      </c>
      <c r="Q3892" t="str">
        <f t="shared" si="362"/>
        <v>theater</v>
      </c>
      <c r="R3892" t="str">
        <f t="shared" si="363"/>
        <v>plays</v>
      </c>
      <c r="S3892" t="s">
        <v>8221</v>
      </c>
      <c r="T3892" s="16">
        <f t="shared" si="365"/>
        <v>42231.758611111116</v>
      </c>
      <c r="U3892" s="16">
        <f t="shared" si="364"/>
        <v>42171.758611111116</v>
      </c>
      <c r="V3892" s="17">
        <v>42171.758611111116</v>
      </c>
      <c r="W3892" s="18">
        <v>42171.758611111116</v>
      </c>
    </row>
    <row r="3893" spans="1:23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 s="9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t="s">
        <v>8221</v>
      </c>
      <c r="T3893" s="16">
        <f t="shared" si="365"/>
        <v>42086.207638888889</v>
      </c>
      <c r="U3893" s="16">
        <f t="shared" si="364"/>
        <v>42056.1324537037</v>
      </c>
      <c r="V3893" s="17">
        <v>42056.1324537037</v>
      </c>
      <c r="W3893" s="18">
        <v>42056.1324537037</v>
      </c>
    </row>
    <row r="3894" spans="1:23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9">
        <f t="shared" si="361"/>
        <v>0</v>
      </c>
      <c r="Q3894" t="str">
        <f t="shared" si="362"/>
        <v>theater</v>
      </c>
      <c r="R3894" t="str">
        <f t="shared" si="363"/>
        <v>plays</v>
      </c>
      <c r="S3894" t="s">
        <v>8221</v>
      </c>
      <c r="T3894" s="16">
        <f t="shared" si="365"/>
        <v>41875.291666666664</v>
      </c>
      <c r="U3894" s="16">
        <f t="shared" si="364"/>
        <v>41867.652280092596</v>
      </c>
      <c r="V3894" s="17">
        <v>41867.652280092596</v>
      </c>
      <c r="W3894" s="18">
        <v>41867.652280092596</v>
      </c>
    </row>
    <row r="3895" spans="1:23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 s="9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t="s">
        <v>8221</v>
      </c>
      <c r="T3895" s="16">
        <f t="shared" si="365"/>
        <v>41821.25</v>
      </c>
      <c r="U3895" s="16">
        <f t="shared" si="364"/>
        <v>41779.657870370371</v>
      </c>
      <c r="V3895" s="17">
        <v>41779.657870370371</v>
      </c>
      <c r="W3895" s="18">
        <v>41779.657870370371</v>
      </c>
    </row>
    <row r="3896" spans="1:23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 s="9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t="s">
        <v>8221</v>
      </c>
      <c r="T3896" s="16">
        <f t="shared" si="365"/>
        <v>42710.207638888889</v>
      </c>
      <c r="U3896" s="16">
        <f t="shared" si="364"/>
        <v>42679.958472222221</v>
      </c>
      <c r="V3896" s="17">
        <v>42679.958472222221</v>
      </c>
      <c r="W3896" s="18">
        <v>42679.958472222221</v>
      </c>
    </row>
    <row r="3897" spans="1:23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 s="9">
        <f t="shared" si="361"/>
        <v>50</v>
      </c>
      <c r="Q3897" t="str">
        <f t="shared" si="362"/>
        <v>theater</v>
      </c>
      <c r="R3897" t="str">
        <f t="shared" si="363"/>
        <v>plays</v>
      </c>
      <c r="S3897" t="s">
        <v>8221</v>
      </c>
      <c r="T3897" s="16">
        <f t="shared" si="365"/>
        <v>42063.250208333338</v>
      </c>
      <c r="U3897" s="16">
        <f t="shared" si="364"/>
        <v>42032.250208333338</v>
      </c>
      <c r="V3897" s="17">
        <v>42032.250208333338</v>
      </c>
      <c r="W3897" s="18">
        <v>42032.250208333338</v>
      </c>
    </row>
    <row r="3898" spans="1:23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 s="9">
        <f t="shared" si="361"/>
        <v>42.5</v>
      </c>
      <c r="Q3898" t="str">
        <f t="shared" si="362"/>
        <v>theater</v>
      </c>
      <c r="R3898" t="str">
        <f t="shared" si="363"/>
        <v>plays</v>
      </c>
      <c r="S3898" t="s">
        <v>8221</v>
      </c>
      <c r="T3898" s="16">
        <f t="shared" si="365"/>
        <v>41807.191875000004</v>
      </c>
      <c r="U3898" s="16">
        <f t="shared" si="364"/>
        <v>41793.191875000004</v>
      </c>
      <c r="V3898" s="17">
        <v>41793.191875000004</v>
      </c>
      <c r="W3898" s="18">
        <v>41793.191875000004</v>
      </c>
    </row>
    <row r="3899" spans="1:23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 s="9">
        <f t="shared" si="361"/>
        <v>44</v>
      </c>
      <c r="Q3899" t="str">
        <f t="shared" si="362"/>
        <v>theater</v>
      </c>
      <c r="R3899" t="str">
        <f t="shared" si="363"/>
        <v>plays</v>
      </c>
      <c r="S3899" t="s">
        <v>8221</v>
      </c>
      <c r="T3899" s="16">
        <f t="shared" si="365"/>
        <v>42012.87364583333</v>
      </c>
      <c r="U3899" s="16">
        <f t="shared" si="364"/>
        <v>41982.87364583333</v>
      </c>
      <c r="V3899" s="17">
        <v>41982.87364583333</v>
      </c>
      <c r="W3899" s="18">
        <v>41982.87364583333</v>
      </c>
    </row>
    <row r="3900" spans="1:23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 s="9">
        <f t="shared" si="361"/>
        <v>50.875</v>
      </c>
      <c r="Q3900" t="str">
        <f t="shared" si="362"/>
        <v>theater</v>
      </c>
      <c r="R3900" t="str">
        <f t="shared" si="363"/>
        <v>plays</v>
      </c>
      <c r="S3900" t="s">
        <v>8221</v>
      </c>
      <c r="T3900" s="16">
        <f t="shared" si="365"/>
        <v>42233.666666666672</v>
      </c>
      <c r="U3900" s="16">
        <f t="shared" si="364"/>
        <v>42193.482291666667</v>
      </c>
      <c r="V3900" s="17">
        <v>42193.482291666667</v>
      </c>
      <c r="W3900" s="18">
        <v>42193.482291666667</v>
      </c>
    </row>
    <row r="3901" spans="1:23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 s="9">
        <f t="shared" si="361"/>
        <v>62.5</v>
      </c>
      <c r="Q3901" t="str">
        <f t="shared" si="362"/>
        <v>theater</v>
      </c>
      <c r="R3901" t="str">
        <f t="shared" si="363"/>
        <v>plays</v>
      </c>
      <c r="S3901" t="s">
        <v>8221</v>
      </c>
      <c r="T3901" s="16">
        <f t="shared" si="365"/>
        <v>41863.775011574071</v>
      </c>
      <c r="U3901" s="16">
        <f t="shared" si="364"/>
        <v>41843.775011574071</v>
      </c>
      <c r="V3901" s="17">
        <v>41843.775011574071</v>
      </c>
      <c r="W3901" s="18">
        <v>41843.775011574071</v>
      </c>
    </row>
    <row r="3902" spans="1:23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 s="9">
        <f t="shared" si="361"/>
        <v>27</v>
      </c>
      <c r="Q3902" t="str">
        <f t="shared" si="362"/>
        <v>theater</v>
      </c>
      <c r="R3902" t="str">
        <f t="shared" si="363"/>
        <v>plays</v>
      </c>
      <c r="S3902" t="s">
        <v>8221</v>
      </c>
      <c r="T3902" s="16">
        <f t="shared" si="365"/>
        <v>42166.092488425929</v>
      </c>
      <c r="U3902" s="16">
        <f t="shared" si="364"/>
        <v>42136.092488425929</v>
      </c>
      <c r="V3902" s="17">
        <v>42136.092488425929</v>
      </c>
      <c r="W3902" s="18">
        <v>42136.092488425929</v>
      </c>
    </row>
    <row r="3903" spans="1:23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 s="9">
        <f t="shared" si="361"/>
        <v>25</v>
      </c>
      <c r="Q3903" t="str">
        <f t="shared" si="362"/>
        <v>theater</v>
      </c>
      <c r="R3903" t="str">
        <f t="shared" si="363"/>
        <v>plays</v>
      </c>
      <c r="S3903" t="s">
        <v>8221</v>
      </c>
      <c r="T3903" s="16">
        <f t="shared" si="365"/>
        <v>42357.826377314821</v>
      </c>
      <c r="U3903" s="16">
        <f t="shared" si="364"/>
        <v>42317.826377314821</v>
      </c>
      <c r="V3903" s="17">
        <v>42317.826377314821</v>
      </c>
      <c r="W3903" s="18">
        <v>42317.826377314821</v>
      </c>
    </row>
    <row r="3904" spans="1:23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 s="9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t="s">
        <v>8221</v>
      </c>
      <c r="T3904" s="16">
        <f t="shared" si="365"/>
        <v>42688.509745370371</v>
      </c>
      <c r="U3904" s="16">
        <f t="shared" si="364"/>
        <v>42663.468078703707</v>
      </c>
      <c r="V3904" s="17">
        <v>42663.468078703707</v>
      </c>
      <c r="W3904" s="18">
        <v>42663.468078703707</v>
      </c>
    </row>
    <row r="3905" spans="1:23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9">
        <f t="shared" si="361"/>
        <v>0</v>
      </c>
      <c r="Q3905" t="str">
        <f t="shared" si="362"/>
        <v>theater</v>
      </c>
      <c r="R3905" t="str">
        <f t="shared" si="363"/>
        <v>plays</v>
      </c>
      <c r="S3905" t="s">
        <v>8221</v>
      </c>
      <c r="T3905" s="16">
        <f t="shared" si="365"/>
        <v>42230.818055555559</v>
      </c>
      <c r="U3905" s="16">
        <f t="shared" si="364"/>
        <v>42186.01116898148</v>
      </c>
      <c r="V3905" s="17">
        <v>42186.01116898148</v>
      </c>
      <c r="W3905" s="18">
        <v>42186.01116898148</v>
      </c>
    </row>
    <row r="3906" spans="1:23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 s="9">
        <f t="shared" si="361"/>
        <v>1.5</v>
      </c>
      <c r="Q3906" t="str">
        <f t="shared" si="362"/>
        <v>theater</v>
      </c>
      <c r="R3906" t="str">
        <f t="shared" si="363"/>
        <v>plays</v>
      </c>
      <c r="S3906" t="s">
        <v>8221</v>
      </c>
      <c r="T3906" s="16">
        <f t="shared" si="365"/>
        <v>42109.211111111115</v>
      </c>
      <c r="U3906" s="16">
        <f t="shared" si="364"/>
        <v>42095.229166666672</v>
      </c>
      <c r="V3906" s="17">
        <v>42095.229166666672</v>
      </c>
      <c r="W3906" s="18">
        <v>42095.229166666672</v>
      </c>
    </row>
    <row r="3907" spans="1:23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</f>
        <v>0.11533333333333333</v>
      </c>
      <c r="P3907" s="9">
        <f t="shared" ref="P3907:P3970" si="367">IF(ISERROR(E3907/L3907),0,(E3907/L3907))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t="s">
        <v>8221</v>
      </c>
      <c r="T3907" s="16">
        <f t="shared" si="365"/>
        <v>42166.958333333328</v>
      </c>
      <c r="U3907" s="16">
        <f t="shared" ref="U3907:U3970" si="370">(((J3907/60)/60)/24)+DATE(1970,1,1)</f>
        <v>42124.623877314814</v>
      </c>
      <c r="V3907" s="17">
        <v>42124.623877314814</v>
      </c>
      <c r="W3907" s="18">
        <v>42124.623877314814</v>
      </c>
    </row>
    <row r="3908" spans="1:23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9">
        <f t="shared" si="367"/>
        <v>63.125</v>
      </c>
      <c r="Q3908" t="str">
        <f t="shared" si="368"/>
        <v>theater</v>
      </c>
      <c r="R3908" t="str">
        <f t="shared" si="369"/>
        <v>plays</v>
      </c>
      <c r="S3908" t="s">
        <v>8221</v>
      </c>
      <c r="T3908" s="16">
        <f t="shared" ref="T3908:T3971" si="371">(((I3908/60)/60)/24)+DATE(1970,1,1)</f>
        <v>42181.559027777781</v>
      </c>
      <c r="U3908" s="16">
        <f t="shared" si="370"/>
        <v>42143.917743055557</v>
      </c>
      <c r="V3908" s="17">
        <v>42143.917743055557</v>
      </c>
      <c r="W3908" s="18">
        <v>42143.917743055557</v>
      </c>
    </row>
    <row r="3909" spans="1:23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9">
        <f t="shared" si="367"/>
        <v>38.25</v>
      </c>
      <c r="Q3909" t="str">
        <f t="shared" si="368"/>
        <v>theater</v>
      </c>
      <c r="R3909" t="str">
        <f t="shared" si="369"/>
        <v>plays</v>
      </c>
      <c r="S3909" t="s">
        <v>8221</v>
      </c>
      <c r="T3909" s="16">
        <f t="shared" si="371"/>
        <v>41938.838888888888</v>
      </c>
      <c r="U3909" s="16">
        <f t="shared" si="370"/>
        <v>41906.819513888891</v>
      </c>
      <c r="V3909" s="17">
        <v>41906.819513888891</v>
      </c>
      <c r="W3909" s="18">
        <v>41906.819513888891</v>
      </c>
    </row>
    <row r="3910" spans="1:23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9">
        <f t="shared" si="367"/>
        <v>16.25</v>
      </c>
      <c r="Q3910" t="str">
        <f t="shared" si="368"/>
        <v>theater</v>
      </c>
      <c r="R3910" t="str">
        <f t="shared" si="369"/>
        <v>plays</v>
      </c>
      <c r="S3910" t="s">
        <v>8221</v>
      </c>
      <c r="T3910" s="16">
        <f t="shared" si="371"/>
        <v>41849.135370370372</v>
      </c>
      <c r="U3910" s="16">
        <f t="shared" si="370"/>
        <v>41834.135370370372</v>
      </c>
      <c r="V3910" s="17">
        <v>41834.135370370372</v>
      </c>
      <c r="W3910" s="18">
        <v>41834.135370370372</v>
      </c>
    </row>
    <row r="3911" spans="1:23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9">
        <f t="shared" si="367"/>
        <v>33.75</v>
      </c>
      <c r="Q3911" t="str">
        <f t="shared" si="368"/>
        <v>theater</v>
      </c>
      <c r="R3911" t="str">
        <f t="shared" si="369"/>
        <v>plays</v>
      </c>
      <c r="S3911" t="s">
        <v>8221</v>
      </c>
      <c r="T3911" s="16">
        <f t="shared" si="371"/>
        <v>41893.359282407408</v>
      </c>
      <c r="U3911" s="16">
        <f t="shared" si="370"/>
        <v>41863.359282407408</v>
      </c>
      <c r="V3911" s="17">
        <v>41863.359282407408</v>
      </c>
      <c r="W3911" s="18">
        <v>41863.359282407408</v>
      </c>
    </row>
    <row r="3912" spans="1:23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9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t="s">
        <v>8221</v>
      </c>
      <c r="T3912" s="16">
        <f t="shared" si="371"/>
        <v>42254.756909722222</v>
      </c>
      <c r="U3912" s="16">
        <f t="shared" si="370"/>
        <v>42224.756909722222</v>
      </c>
      <c r="V3912" s="17">
        <v>42224.756909722222</v>
      </c>
      <c r="W3912" s="18">
        <v>42224.756909722222</v>
      </c>
    </row>
    <row r="3913" spans="1:23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9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t="s">
        <v>8221</v>
      </c>
      <c r="T3913" s="16">
        <f t="shared" si="371"/>
        <v>41969.853900462964</v>
      </c>
      <c r="U3913" s="16">
        <f t="shared" si="370"/>
        <v>41939.8122337963</v>
      </c>
      <c r="V3913" s="17">
        <v>41939.8122337963</v>
      </c>
      <c r="W3913" s="18">
        <v>41939.8122337963</v>
      </c>
    </row>
    <row r="3914" spans="1:23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9">
        <f t="shared" si="367"/>
        <v>1</v>
      </c>
      <c r="Q3914" t="str">
        <f t="shared" si="368"/>
        <v>theater</v>
      </c>
      <c r="R3914" t="str">
        <f t="shared" si="369"/>
        <v>plays</v>
      </c>
      <c r="S3914" t="s">
        <v>8221</v>
      </c>
      <c r="T3914" s="16">
        <f t="shared" si="371"/>
        <v>42119.190972222219</v>
      </c>
      <c r="U3914" s="16">
        <f t="shared" si="370"/>
        <v>42059.270023148143</v>
      </c>
      <c r="V3914" s="17">
        <v>42059.270023148143</v>
      </c>
      <c r="W3914" s="18">
        <v>42059.270023148143</v>
      </c>
    </row>
    <row r="3915" spans="1:23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9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t="s">
        <v>8221</v>
      </c>
      <c r="T3915" s="16">
        <f t="shared" si="371"/>
        <v>42338.252881944441</v>
      </c>
      <c r="U3915" s="16">
        <f t="shared" si="370"/>
        <v>42308.211215277777</v>
      </c>
      <c r="V3915" s="17">
        <v>42308.211215277777</v>
      </c>
      <c r="W3915" s="18">
        <v>42308.211215277777</v>
      </c>
    </row>
    <row r="3916" spans="1:23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9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t="s">
        <v>8221</v>
      </c>
      <c r="T3916" s="16">
        <f t="shared" si="371"/>
        <v>42134.957638888889</v>
      </c>
      <c r="U3916" s="16">
        <f t="shared" si="370"/>
        <v>42114.818935185183</v>
      </c>
      <c r="V3916" s="17">
        <v>42114.818935185183</v>
      </c>
      <c r="W3916" s="18">
        <v>42114.818935185183</v>
      </c>
    </row>
    <row r="3917" spans="1:23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9">
        <f t="shared" si="367"/>
        <v>5</v>
      </c>
      <c r="Q3917" t="str">
        <f t="shared" si="368"/>
        <v>theater</v>
      </c>
      <c r="R3917" t="str">
        <f t="shared" si="369"/>
        <v>plays</v>
      </c>
      <c r="S3917" t="s">
        <v>8221</v>
      </c>
      <c r="T3917" s="16">
        <f t="shared" si="371"/>
        <v>42522.98505787037</v>
      </c>
      <c r="U3917" s="16">
        <f t="shared" si="370"/>
        <v>42492.98505787037</v>
      </c>
      <c r="V3917" s="17">
        <v>42492.98505787037</v>
      </c>
      <c r="W3917" s="18">
        <v>42492.98505787037</v>
      </c>
    </row>
    <row r="3918" spans="1:23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9">
        <f t="shared" si="367"/>
        <v>0</v>
      </c>
      <c r="Q3918" t="str">
        <f t="shared" si="368"/>
        <v>theater</v>
      </c>
      <c r="R3918" t="str">
        <f t="shared" si="369"/>
        <v>plays</v>
      </c>
      <c r="S3918" t="s">
        <v>8221</v>
      </c>
      <c r="T3918" s="16">
        <f t="shared" si="371"/>
        <v>42524.471666666665</v>
      </c>
      <c r="U3918" s="16">
        <f t="shared" si="370"/>
        <v>42494.471666666665</v>
      </c>
      <c r="V3918" s="17">
        <v>42494.471666666665</v>
      </c>
      <c r="W3918" s="18">
        <v>42494.471666666665</v>
      </c>
    </row>
    <row r="3919" spans="1:23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9">
        <f t="shared" si="367"/>
        <v>10</v>
      </c>
      <c r="Q3919" t="str">
        <f t="shared" si="368"/>
        <v>theater</v>
      </c>
      <c r="R3919" t="str">
        <f t="shared" si="369"/>
        <v>plays</v>
      </c>
      <c r="S3919" t="s">
        <v>8221</v>
      </c>
      <c r="T3919" s="16">
        <f t="shared" si="371"/>
        <v>41893.527326388888</v>
      </c>
      <c r="U3919" s="16">
        <f t="shared" si="370"/>
        <v>41863.527326388888</v>
      </c>
      <c r="V3919" s="17">
        <v>41863.527326388888</v>
      </c>
      <c r="W3919" s="18">
        <v>41863.527326388888</v>
      </c>
    </row>
    <row r="3920" spans="1:23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9">
        <f t="shared" si="367"/>
        <v>40</v>
      </c>
      <c r="Q3920" t="str">
        <f t="shared" si="368"/>
        <v>theater</v>
      </c>
      <c r="R3920" t="str">
        <f t="shared" si="369"/>
        <v>plays</v>
      </c>
      <c r="S3920" t="s">
        <v>8221</v>
      </c>
      <c r="T3920" s="16">
        <f t="shared" si="371"/>
        <v>41855.666666666664</v>
      </c>
      <c r="U3920" s="16">
        <f t="shared" si="370"/>
        <v>41843.664618055554</v>
      </c>
      <c r="V3920" s="17">
        <v>41843.664618055554</v>
      </c>
      <c r="W3920" s="18">
        <v>41843.664618055554</v>
      </c>
    </row>
    <row r="3921" spans="1:23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9">
        <f t="shared" si="367"/>
        <v>30</v>
      </c>
      <c r="Q3921" t="str">
        <f t="shared" si="368"/>
        <v>theater</v>
      </c>
      <c r="R3921" t="str">
        <f t="shared" si="369"/>
        <v>plays</v>
      </c>
      <c r="S3921" t="s">
        <v>8221</v>
      </c>
      <c r="T3921" s="16">
        <f t="shared" si="371"/>
        <v>42387</v>
      </c>
      <c r="U3921" s="16">
        <f t="shared" si="370"/>
        <v>42358.684872685189</v>
      </c>
      <c r="V3921" s="17">
        <v>42358.684872685189</v>
      </c>
      <c r="W3921" s="18">
        <v>42358.684872685189</v>
      </c>
    </row>
    <row r="3922" spans="1:23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9">
        <f t="shared" si="367"/>
        <v>45</v>
      </c>
      <c r="Q3922" t="str">
        <f t="shared" si="368"/>
        <v>theater</v>
      </c>
      <c r="R3922" t="str">
        <f t="shared" si="369"/>
        <v>plays</v>
      </c>
      <c r="S3922" t="s">
        <v>8221</v>
      </c>
      <c r="T3922" s="16">
        <f t="shared" si="371"/>
        <v>42687.428935185191</v>
      </c>
      <c r="U3922" s="16">
        <f t="shared" si="370"/>
        <v>42657.38726851852</v>
      </c>
      <c r="V3922" s="17">
        <v>42657.38726851852</v>
      </c>
      <c r="W3922" s="18">
        <v>42657.38726851852</v>
      </c>
    </row>
    <row r="3923" spans="1:23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9">
        <f t="shared" si="367"/>
        <v>0</v>
      </c>
      <c r="Q3923" t="str">
        <f t="shared" si="368"/>
        <v>theater</v>
      </c>
      <c r="R3923" t="str">
        <f t="shared" si="369"/>
        <v>plays</v>
      </c>
      <c r="S3923" t="s">
        <v>8221</v>
      </c>
      <c r="T3923" s="16">
        <f t="shared" si="371"/>
        <v>41938.75</v>
      </c>
      <c r="U3923" s="16">
        <f t="shared" si="370"/>
        <v>41926.542303240742</v>
      </c>
      <c r="V3923" s="17">
        <v>41926.542303240742</v>
      </c>
      <c r="W3923" s="18">
        <v>41926.542303240742</v>
      </c>
    </row>
    <row r="3924" spans="1:23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 s="9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t="s">
        <v>8221</v>
      </c>
      <c r="T3924" s="16">
        <f t="shared" si="371"/>
        <v>42065.958333333328</v>
      </c>
      <c r="U3924" s="16">
        <f t="shared" si="370"/>
        <v>42020.768634259264</v>
      </c>
      <c r="V3924" s="17">
        <v>42020.768634259264</v>
      </c>
      <c r="W3924" s="18">
        <v>42020.768634259264</v>
      </c>
    </row>
    <row r="3925" spans="1:23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 s="9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t="s">
        <v>8221</v>
      </c>
      <c r="T3925" s="16">
        <f t="shared" si="371"/>
        <v>42103.979988425926</v>
      </c>
      <c r="U3925" s="16">
        <f t="shared" si="370"/>
        <v>42075.979988425926</v>
      </c>
      <c r="V3925" s="17">
        <v>42075.979988425926</v>
      </c>
      <c r="W3925" s="18">
        <v>42075.979988425926</v>
      </c>
    </row>
    <row r="3926" spans="1:23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 s="9">
        <f t="shared" si="367"/>
        <v>57.25</v>
      </c>
      <c r="Q3926" t="str">
        <f t="shared" si="368"/>
        <v>theater</v>
      </c>
      <c r="R3926" t="str">
        <f t="shared" si="369"/>
        <v>plays</v>
      </c>
      <c r="S3926" t="s">
        <v>8221</v>
      </c>
      <c r="T3926" s="16">
        <f t="shared" si="371"/>
        <v>41816.959745370368</v>
      </c>
      <c r="U3926" s="16">
        <f t="shared" si="370"/>
        <v>41786.959745370368</v>
      </c>
      <c r="V3926" s="17">
        <v>41786.959745370368</v>
      </c>
      <c r="W3926" s="18">
        <v>41786.959745370368</v>
      </c>
    </row>
    <row r="3927" spans="1:23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 s="9">
        <f t="shared" si="367"/>
        <v>5</v>
      </c>
      <c r="Q3927" t="str">
        <f t="shared" si="368"/>
        <v>theater</v>
      </c>
      <c r="R3927" t="str">
        <f t="shared" si="369"/>
        <v>plays</v>
      </c>
      <c r="S3927" t="s">
        <v>8221</v>
      </c>
      <c r="T3927" s="16">
        <f t="shared" si="371"/>
        <v>41850.870821759258</v>
      </c>
      <c r="U3927" s="16">
        <f t="shared" si="370"/>
        <v>41820.870821759258</v>
      </c>
      <c r="V3927" s="17">
        <v>41820.870821759258</v>
      </c>
      <c r="W3927" s="18">
        <v>41820.870821759258</v>
      </c>
    </row>
    <row r="3928" spans="1:23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 s="9">
        <f t="shared" si="367"/>
        <v>15</v>
      </c>
      <c r="Q3928" t="str">
        <f t="shared" si="368"/>
        <v>theater</v>
      </c>
      <c r="R3928" t="str">
        <f t="shared" si="369"/>
        <v>plays</v>
      </c>
      <c r="S3928" t="s">
        <v>8221</v>
      </c>
      <c r="T3928" s="16">
        <f t="shared" si="371"/>
        <v>42000.085046296299</v>
      </c>
      <c r="U3928" s="16">
        <f t="shared" si="370"/>
        <v>41970.085046296299</v>
      </c>
      <c r="V3928" s="17">
        <v>41970.085046296299</v>
      </c>
      <c r="W3928" s="18">
        <v>41970.085046296299</v>
      </c>
    </row>
    <row r="3929" spans="1:23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 s="9">
        <f t="shared" si="367"/>
        <v>12.5</v>
      </c>
      <c r="Q3929" t="str">
        <f t="shared" si="368"/>
        <v>theater</v>
      </c>
      <c r="R3929" t="str">
        <f t="shared" si="369"/>
        <v>plays</v>
      </c>
      <c r="S3929" t="s">
        <v>8221</v>
      </c>
      <c r="T3929" s="16">
        <f t="shared" si="371"/>
        <v>41860.267407407409</v>
      </c>
      <c r="U3929" s="16">
        <f t="shared" si="370"/>
        <v>41830.267407407409</v>
      </c>
      <c r="V3929" s="17">
        <v>41830.267407407409</v>
      </c>
      <c r="W3929" s="18">
        <v>41830.267407407409</v>
      </c>
    </row>
    <row r="3930" spans="1:23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 s="9">
        <f t="shared" si="367"/>
        <v>93</v>
      </c>
      <c r="Q3930" t="str">
        <f t="shared" si="368"/>
        <v>theater</v>
      </c>
      <c r="R3930" t="str">
        <f t="shared" si="369"/>
        <v>plays</v>
      </c>
      <c r="S3930" t="s">
        <v>8221</v>
      </c>
      <c r="T3930" s="16">
        <f t="shared" si="371"/>
        <v>42293.207638888889</v>
      </c>
      <c r="U3930" s="16">
        <f t="shared" si="370"/>
        <v>42265.683182870373</v>
      </c>
      <c r="V3930" s="17">
        <v>42265.683182870373</v>
      </c>
      <c r="W3930" s="18">
        <v>42265.683182870373</v>
      </c>
    </row>
    <row r="3931" spans="1:23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 s="9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t="s">
        <v>8221</v>
      </c>
      <c r="T3931" s="16">
        <f t="shared" si="371"/>
        <v>42631.827141203699</v>
      </c>
      <c r="U3931" s="16">
        <f t="shared" si="370"/>
        <v>42601.827141203699</v>
      </c>
      <c r="V3931" s="17">
        <v>42601.827141203699</v>
      </c>
      <c r="W3931" s="18">
        <v>42601.827141203699</v>
      </c>
    </row>
    <row r="3932" spans="1:23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9">
        <f t="shared" si="367"/>
        <v>0</v>
      </c>
      <c r="Q3932" t="str">
        <f t="shared" si="368"/>
        <v>theater</v>
      </c>
      <c r="R3932" t="str">
        <f t="shared" si="369"/>
        <v>plays</v>
      </c>
      <c r="S3932" t="s">
        <v>8221</v>
      </c>
      <c r="T3932" s="16">
        <f t="shared" si="371"/>
        <v>42461.25</v>
      </c>
      <c r="U3932" s="16">
        <f t="shared" si="370"/>
        <v>42433.338749999995</v>
      </c>
      <c r="V3932" s="17">
        <v>42433.338749999995</v>
      </c>
      <c r="W3932" s="18">
        <v>42433.338749999995</v>
      </c>
    </row>
    <row r="3933" spans="1:23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9">
        <f t="shared" si="367"/>
        <v>0</v>
      </c>
      <c r="Q3933" t="str">
        <f t="shared" si="368"/>
        <v>theater</v>
      </c>
      <c r="R3933" t="str">
        <f t="shared" si="369"/>
        <v>plays</v>
      </c>
      <c r="S3933" t="s">
        <v>8221</v>
      </c>
      <c r="T3933" s="16">
        <f t="shared" si="371"/>
        <v>42253.151701388888</v>
      </c>
      <c r="U3933" s="16">
        <f t="shared" si="370"/>
        <v>42228.151701388888</v>
      </c>
      <c r="V3933" s="17">
        <v>42228.151701388888</v>
      </c>
      <c r="W3933" s="18">
        <v>42228.151701388888</v>
      </c>
    </row>
    <row r="3934" spans="1:23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 s="9">
        <f t="shared" si="367"/>
        <v>1</v>
      </c>
      <c r="Q3934" t="str">
        <f t="shared" si="368"/>
        <v>theater</v>
      </c>
      <c r="R3934" t="str">
        <f t="shared" si="369"/>
        <v>plays</v>
      </c>
      <c r="S3934" t="s">
        <v>8221</v>
      </c>
      <c r="T3934" s="16">
        <f t="shared" si="371"/>
        <v>42445.126898148148</v>
      </c>
      <c r="U3934" s="16">
        <f t="shared" si="370"/>
        <v>42415.168564814812</v>
      </c>
      <c r="V3934" s="17">
        <v>42415.168564814812</v>
      </c>
      <c r="W3934" s="18">
        <v>42415.168564814812</v>
      </c>
    </row>
    <row r="3935" spans="1:23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 s="9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t="s">
        <v>8221</v>
      </c>
      <c r="T3935" s="16">
        <f t="shared" si="371"/>
        <v>42568.029861111107</v>
      </c>
      <c r="U3935" s="16">
        <f t="shared" si="370"/>
        <v>42538.968310185184</v>
      </c>
      <c r="V3935" s="17">
        <v>42538.968310185184</v>
      </c>
      <c r="W3935" s="18">
        <v>42538.968310185184</v>
      </c>
    </row>
    <row r="3936" spans="1:23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 s="9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t="s">
        <v>8221</v>
      </c>
      <c r="T3936" s="16">
        <f t="shared" si="371"/>
        <v>42278.541666666672</v>
      </c>
      <c r="U3936" s="16">
        <f t="shared" si="370"/>
        <v>42233.671747685185</v>
      </c>
      <c r="V3936" s="17">
        <v>42233.671747685185</v>
      </c>
      <c r="W3936" s="18">
        <v>42233.671747685185</v>
      </c>
    </row>
    <row r="3937" spans="1:23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 s="9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t="s">
        <v>8221</v>
      </c>
      <c r="T3937" s="16">
        <f t="shared" si="371"/>
        <v>42281.656782407401</v>
      </c>
      <c r="U3937" s="16">
        <f t="shared" si="370"/>
        <v>42221.656782407401</v>
      </c>
      <c r="V3937" s="17">
        <v>42221.656782407401</v>
      </c>
      <c r="W3937" s="18">
        <v>42221.656782407401</v>
      </c>
    </row>
    <row r="3938" spans="1:23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9">
        <f t="shared" si="367"/>
        <v>0</v>
      </c>
      <c r="Q3938" t="str">
        <f t="shared" si="368"/>
        <v>theater</v>
      </c>
      <c r="R3938" t="str">
        <f t="shared" si="369"/>
        <v>plays</v>
      </c>
      <c r="S3938" t="s">
        <v>8221</v>
      </c>
      <c r="T3938" s="16">
        <f t="shared" si="371"/>
        <v>42705.304629629631</v>
      </c>
      <c r="U3938" s="16">
        <f t="shared" si="370"/>
        <v>42675.262962962966</v>
      </c>
      <c r="V3938" s="17">
        <v>42675.262962962966</v>
      </c>
      <c r="W3938" s="18">
        <v>42675.262962962966</v>
      </c>
    </row>
    <row r="3939" spans="1:23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 s="9">
        <f t="shared" si="367"/>
        <v>248.5</v>
      </c>
      <c r="Q3939" t="str">
        <f t="shared" si="368"/>
        <v>theater</v>
      </c>
      <c r="R3939" t="str">
        <f t="shared" si="369"/>
        <v>plays</v>
      </c>
      <c r="S3939" t="s">
        <v>8221</v>
      </c>
      <c r="T3939" s="16">
        <f t="shared" si="371"/>
        <v>42562.631481481483</v>
      </c>
      <c r="U3939" s="16">
        <f t="shared" si="370"/>
        <v>42534.631481481483</v>
      </c>
      <c r="V3939" s="17">
        <v>42534.631481481483</v>
      </c>
      <c r="W3939" s="18">
        <v>42534.631481481483</v>
      </c>
    </row>
    <row r="3940" spans="1:23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 s="9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t="s">
        <v>8221</v>
      </c>
      <c r="T3940" s="16">
        <f t="shared" si="371"/>
        <v>42182.905717592599</v>
      </c>
      <c r="U3940" s="16">
        <f t="shared" si="370"/>
        <v>42151.905717592599</v>
      </c>
      <c r="V3940" s="17">
        <v>42151.905717592599</v>
      </c>
      <c r="W3940" s="18">
        <v>42151.905717592599</v>
      </c>
    </row>
    <row r="3941" spans="1:23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 s="9">
        <f t="shared" si="367"/>
        <v>5</v>
      </c>
      <c r="Q3941" t="str">
        <f t="shared" si="368"/>
        <v>theater</v>
      </c>
      <c r="R3941" t="str">
        <f t="shared" si="369"/>
        <v>plays</v>
      </c>
      <c r="S3941" t="s">
        <v>8221</v>
      </c>
      <c r="T3941" s="16">
        <f t="shared" si="371"/>
        <v>41919.1875</v>
      </c>
      <c r="U3941" s="16">
        <f t="shared" si="370"/>
        <v>41915.400219907409</v>
      </c>
      <c r="V3941" s="17">
        <v>41915.400219907409</v>
      </c>
      <c r="W3941" s="18">
        <v>41915.400219907409</v>
      </c>
    </row>
    <row r="3942" spans="1:23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 s="9">
        <f t="shared" si="367"/>
        <v>5.5</v>
      </c>
      <c r="Q3942" t="str">
        <f t="shared" si="368"/>
        <v>theater</v>
      </c>
      <c r="R3942" t="str">
        <f t="shared" si="369"/>
        <v>plays</v>
      </c>
      <c r="S3942" t="s">
        <v>8221</v>
      </c>
      <c r="T3942" s="16">
        <f t="shared" si="371"/>
        <v>42006.492488425924</v>
      </c>
      <c r="U3942" s="16">
        <f t="shared" si="370"/>
        <v>41961.492488425924</v>
      </c>
      <c r="V3942" s="17">
        <v>41961.492488425924</v>
      </c>
      <c r="W3942" s="18">
        <v>41961.492488425924</v>
      </c>
    </row>
    <row r="3943" spans="1:23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 s="9">
        <f t="shared" si="367"/>
        <v>25</v>
      </c>
      <c r="Q3943" t="str">
        <f t="shared" si="368"/>
        <v>theater</v>
      </c>
      <c r="R3943" t="str">
        <f t="shared" si="369"/>
        <v>plays</v>
      </c>
      <c r="S3943" t="s">
        <v>8221</v>
      </c>
      <c r="T3943" s="16">
        <f t="shared" si="371"/>
        <v>41968.041666666672</v>
      </c>
      <c r="U3943" s="16">
        <f t="shared" si="370"/>
        <v>41940.587233796294</v>
      </c>
      <c r="V3943" s="17">
        <v>41940.587233796294</v>
      </c>
      <c r="W3943" s="18">
        <v>41940.587233796294</v>
      </c>
    </row>
    <row r="3944" spans="1:23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9">
        <f t="shared" si="367"/>
        <v>0</v>
      </c>
      <c r="Q3944" t="str">
        <f t="shared" si="368"/>
        <v>theater</v>
      </c>
      <c r="R3944" t="str">
        <f t="shared" si="369"/>
        <v>plays</v>
      </c>
      <c r="S3944" t="s">
        <v>8221</v>
      </c>
      <c r="T3944" s="16">
        <f t="shared" si="371"/>
        <v>42171.904097222221</v>
      </c>
      <c r="U3944" s="16">
        <f t="shared" si="370"/>
        <v>42111.904097222221</v>
      </c>
      <c r="V3944" s="17">
        <v>42111.904097222221</v>
      </c>
      <c r="W3944" s="18">
        <v>42111.904097222221</v>
      </c>
    </row>
    <row r="3945" spans="1:23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 s="9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t="s">
        <v>8221</v>
      </c>
      <c r="T3945" s="16">
        <f t="shared" si="371"/>
        <v>42310.701388888891</v>
      </c>
      <c r="U3945" s="16">
        <f t="shared" si="370"/>
        <v>42279.778564814813</v>
      </c>
      <c r="V3945" s="17">
        <v>42279.778564814813</v>
      </c>
      <c r="W3945" s="18">
        <v>42279.778564814813</v>
      </c>
    </row>
    <row r="3946" spans="1:23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9">
        <f t="shared" si="367"/>
        <v>0</v>
      </c>
      <c r="Q3946" t="str">
        <f t="shared" si="368"/>
        <v>theater</v>
      </c>
      <c r="R3946" t="str">
        <f t="shared" si="369"/>
        <v>plays</v>
      </c>
      <c r="S3946" t="s">
        <v>8221</v>
      </c>
      <c r="T3946" s="16">
        <f t="shared" si="371"/>
        <v>42243.662905092591</v>
      </c>
      <c r="U3946" s="16">
        <f t="shared" si="370"/>
        <v>42213.662905092591</v>
      </c>
      <c r="V3946" s="17">
        <v>42213.662905092591</v>
      </c>
      <c r="W3946" s="18">
        <v>42213.662905092591</v>
      </c>
    </row>
    <row r="3947" spans="1:23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 s="9">
        <f t="shared" si="367"/>
        <v>5</v>
      </c>
      <c r="Q3947" t="str">
        <f t="shared" si="368"/>
        <v>theater</v>
      </c>
      <c r="R3947" t="str">
        <f t="shared" si="369"/>
        <v>plays</v>
      </c>
      <c r="S3947" t="s">
        <v>8221</v>
      </c>
      <c r="T3947" s="16">
        <f t="shared" si="371"/>
        <v>42139.801712962959</v>
      </c>
      <c r="U3947" s="16">
        <f t="shared" si="370"/>
        <v>42109.801712962959</v>
      </c>
      <c r="V3947" s="17">
        <v>42109.801712962959</v>
      </c>
      <c r="W3947" s="18">
        <v>42109.801712962959</v>
      </c>
    </row>
    <row r="3948" spans="1:23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 s="9">
        <f t="shared" si="367"/>
        <v>39</v>
      </c>
      <c r="Q3948" t="str">
        <f t="shared" si="368"/>
        <v>theater</v>
      </c>
      <c r="R3948" t="str">
        <f t="shared" si="369"/>
        <v>plays</v>
      </c>
      <c r="S3948" t="s">
        <v>8221</v>
      </c>
      <c r="T3948" s="16">
        <f t="shared" si="371"/>
        <v>42063.333333333328</v>
      </c>
      <c r="U3948" s="16">
        <f t="shared" si="370"/>
        <v>42031.833587962959</v>
      </c>
      <c r="V3948" s="17">
        <v>42031.833587962959</v>
      </c>
      <c r="W3948" s="18">
        <v>42031.833587962959</v>
      </c>
    </row>
    <row r="3949" spans="1:23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 s="9">
        <f t="shared" si="367"/>
        <v>50.5</v>
      </c>
      <c r="Q3949" t="str">
        <f t="shared" si="368"/>
        <v>theater</v>
      </c>
      <c r="R3949" t="str">
        <f t="shared" si="369"/>
        <v>plays</v>
      </c>
      <c r="S3949" t="s">
        <v>8221</v>
      </c>
      <c r="T3949" s="16">
        <f t="shared" si="371"/>
        <v>42645.142870370371</v>
      </c>
      <c r="U3949" s="16">
        <f t="shared" si="370"/>
        <v>42615.142870370371</v>
      </c>
      <c r="V3949" s="17">
        <v>42615.142870370371</v>
      </c>
      <c r="W3949" s="18">
        <v>42615.142870370371</v>
      </c>
    </row>
    <row r="3950" spans="1:23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9">
        <f t="shared" si="367"/>
        <v>0</v>
      </c>
      <c r="Q3950" t="str">
        <f t="shared" si="368"/>
        <v>theater</v>
      </c>
      <c r="R3950" t="str">
        <f t="shared" si="369"/>
        <v>plays</v>
      </c>
      <c r="S3950" t="s">
        <v>8221</v>
      </c>
      <c r="T3950" s="16">
        <f t="shared" si="371"/>
        <v>41889.325497685182</v>
      </c>
      <c r="U3950" s="16">
        <f t="shared" si="370"/>
        <v>41829.325497685182</v>
      </c>
      <c r="V3950" s="17">
        <v>41829.325497685182</v>
      </c>
      <c r="W3950" s="18">
        <v>41829.325497685182</v>
      </c>
    </row>
    <row r="3951" spans="1:23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 s="9">
        <f t="shared" si="367"/>
        <v>49.28125</v>
      </c>
      <c r="Q3951" t="str">
        <f t="shared" si="368"/>
        <v>theater</v>
      </c>
      <c r="R3951" t="str">
        <f t="shared" si="369"/>
        <v>plays</v>
      </c>
      <c r="S3951" t="s">
        <v>8221</v>
      </c>
      <c r="T3951" s="16">
        <f t="shared" si="371"/>
        <v>42046.120613425926</v>
      </c>
      <c r="U3951" s="16">
        <f t="shared" si="370"/>
        <v>42016.120613425926</v>
      </c>
      <c r="V3951" s="17">
        <v>42016.120613425926</v>
      </c>
      <c r="W3951" s="18">
        <v>42016.120613425926</v>
      </c>
    </row>
    <row r="3952" spans="1:23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 s="9">
        <f t="shared" si="367"/>
        <v>25</v>
      </c>
      <c r="Q3952" t="str">
        <f t="shared" si="368"/>
        <v>theater</v>
      </c>
      <c r="R3952" t="str">
        <f t="shared" si="369"/>
        <v>plays</v>
      </c>
      <c r="S3952" t="s">
        <v>8221</v>
      </c>
      <c r="T3952" s="16">
        <f t="shared" si="371"/>
        <v>42468.774305555555</v>
      </c>
      <c r="U3952" s="16">
        <f t="shared" si="370"/>
        <v>42439.702314814815</v>
      </c>
      <c r="V3952" s="17">
        <v>42439.702314814815</v>
      </c>
      <c r="W3952" s="18">
        <v>42439.702314814815</v>
      </c>
    </row>
    <row r="3953" spans="1:23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 s="9">
        <f t="shared" si="367"/>
        <v>1</v>
      </c>
      <c r="Q3953" t="str">
        <f t="shared" si="368"/>
        <v>theater</v>
      </c>
      <c r="R3953" t="str">
        <f t="shared" si="369"/>
        <v>plays</v>
      </c>
      <c r="S3953" t="s">
        <v>8221</v>
      </c>
      <c r="T3953" s="16">
        <f t="shared" si="371"/>
        <v>42493.784050925926</v>
      </c>
      <c r="U3953" s="16">
        <f t="shared" si="370"/>
        <v>42433.825717592597</v>
      </c>
      <c r="V3953" s="17">
        <v>42433.825717592597</v>
      </c>
      <c r="W3953" s="18">
        <v>42433.825717592597</v>
      </c>
    </row>
    <row r="3954" spans="1:23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 s="9">
        <f t="shared" si="367"/>
        <v>25</v>
      </c>
      <c r="Q3954" t="str">
        <f t="shared" si="368"/>
        <v>theater</v>
      </c>
      <c r="R3954" t="str">
        <f t="shared" si="369"/>
        <v>plays</v>
      </c>
      <c r="S3954" t="s">
        <v>8221</v>
      </c>
      <c r="T3954" s="16">
        <f t="shared" si="371"/>
        <v>42303.790393518517</v>
      </c>
      <c r="U3954" s="16">
        <f t="shared" si="370"/>
        <v>42243.790393518517</v>
      </c>
      <c r="V3954" s="17">
        <v>42243.790393518517</v>
      </c>
      <c r="W3954" s="18">
        <v>42243.790393518517</v>
      </c>
    </row>
    <row r="3955" spans="1:23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9">
        <f t="shared" si="367"/>
        <v>0</v>
      </c>
      <c r="Q3955" t="str">
        <f t="shared" si="368"/>
        <v>theater</v>
      </c>
      <c r="R3955" t="str">
        <f t="shared" si="369"/>
        <v>plays</v>
      </c>
      <c r="S3955" t="s">
        <v>8221</v>
      </c>
      <c r="T3955" s="16">
        <f t="shared" si="371"/>
        <v>42580.978472222225</v>
      </c>
      <c r="U3955" s="16">
        <f t="shared" si="370"/>
        <v>42550.048449074078</v>
      </c>
      <c r="V3955" s="17">
        <v>42550.048449074078</v>
      </c>
      <c r="W3955" s="18">
        <v>42550.048449074078</v>
      </c>
    </row>
    <row r="3956" spans="1:23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9">
        <f t="shared" si="367"/>
        <v>0</v>
      </c>
      <c r="Q3956" t="str">
        <f t="shared" si="368"/>
        <v>theater</v>
      </c>
      <c r="R3956" t="str">
        <f t="shared" si="369"/>
        <v>plays</v>
      </c>
      <c r="S3956" t="s">
        <v>8221</v>
      </c>
      <c r="T3956" s="16">
        <f t="shared" si="371"/>
        <v>41834.651203703703</v>
      </c>
      <c r="U3956" s="16">
        <f t="shared" si="370"/>
        <v>41774.651203703703</v>
      </c>
      <c r="V3956" s="17">
        <v>41774.651203703703</v>
      </c>
      <c r="W3956" s="18">
        <v>41774.651203703703</v>
      </c>
    </row>
    <row r="3957" spans="1:23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 s="9">
        <f t="shared" si="367"/>
        <v>53.125</v>
      </c>
      <c r="Q3957" t="str">
        <f t="shared" si="368"/>
        <v>theater</v>
      </c>
      <c r="R3957" t="str">
        <f t="shared" si="369"/>
        <v>plays</v>
      </c>
      <c r="S3957" t="s">
        <v>8221</v>
      </c>
      <c r="T3957" s="16">
        <f t="shared" si="371"/>
        <v>42336.890520833331</v>
      </c>
      <c r="U3957" s="16">
        <f t="shared" si="370"/>
        <v>42306.848854166667</v>
      </c>
      <c r="V3957" s="17">
        <v>42306.848854166667</v>
      </c>
      <c r="W3957" s="18">
        <v>42306.848854166667</v>
      </c>
    </row>
    <row r="3958" spans="1:23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9">
        <f t="shared" si="367"/>
        <v>0</v>
      </c>
      <c r="Q3958" t="str">
        <f t="shared" si="368"/>
        <v>theater</v>
      </c>
      <c r="R3958" t="str">
        <f t="shared" si="369"/>
        <v>plays</v>
      </c>
      <c r="S3958" t="s">
        <v>8221</v>
      </c>
      <c r="T3958" s="16">
        <f t="shared" si="371"/>
        <v>42485.013888888891</v>
      </c>
      <c r="U3958" s="16">
        <f t="shared" si="370"/>
        <v>42457.932025462964</v>
      </c>
      <c r="V3958" s="17">
        <v>42457.932025462964</v>
      </c>
      <c r="W3958" s="18">
        <v>42457.932025462964</v>
      </c>
    </row>
    <row r="3959" spans="1:23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 s="9">
        <f t="shared" si="367"/>
        <v>7</v>
      </c>
      <c r="Q3959" t="str">
        <f t="shared" si="368"/>
        <v>theater</v>
      </c>
      <c r="R3959" t="str">
        <f t="shared" si="369"/>
        <v>plays</v>
      </c>
      <c r="S3959" t="s">
        <v>8221</v>
      </c>
      <c r="T3959" s="16">
        <f t="shared" si="371"/>
        <v>42559.976319444439</v>
      </c>
      <c r="U3959" s="16">
        <f t="shared" si="370"/>
        <v>42513.976319444439</v>
      </c>
      <c r="V3959" s="17">
        <v>42513.976319444439</v>
      </c>
      <c r="W3959" s="18">
        <v>42513.976319444439</v>
      </c>
    </row>
    <row r="3960" spans="1:23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 s="9">
        <f t="shared" si="367"/>
        <v>40.0625</v>
      </c>
      <c r="Q3960" t="str">
        <f t="shared" si="368"/>
        <v>theater</v>
      </c>
      <c r="R3960" t="str">
        <f t="shared" si="369"/>
        <v>plays</v>
      </c>
      <c r="S3960" t="s">
        <v>8221</v>
      </c>
      <c r="T3960" s="16">
        <f t="shared" si="371"/>
        <v>41853.583333333336</v>
      </c>
      <c r="U3960" s="16">
        <f t="shared" si="370"/>
        <v>41816.950370370374</v>
      </c>
      <c r="V3960" s="17">
        <v>41816.950370370374</v>
      </c>
      <c r="W3960" s="18">
        <v>41816.950370370374</v>
      </c>
    </row>
    <row r="3961" spans="1:23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 s="9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t="s">
        <v>8221</v>
      </c>
      <c r="T3961" s="16">
        <f t="shared" si="371"/>
        <v>41910.788842592592</v>
      </c>
      <c r="U3961" s="16">
        <f t="shared" si="370"/>
        <v>41880.788842592592</v>
      </c>
      <c r="V3961" s="17">
        <v>41880.788842592592</v>
      </c>
      <c r="W3961" s="18">
        <v>41880.788842592592</v>
      </c>
    </row>
    <row r="3962" spans="1:23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 s="9">
        <f t="shared" si="367"/>
        <v>11.25</v>
      </c>
      <c r="Q3962" t="str">
        <f t="shared" si="368"/>
        <v>theater</v>
      </c>
      <c r="R3962" t="str">
        <f t="shared" si="369"/>
        <v>plays</v>
      </c>
      <c r="S3962" t="s">
        <v>8221</v>
      </c>
      <c r="T3962" s="16">
        <f t="shared" si="371"/>
        <v>42372.845555555556</v>
      </c>
      <c r="U3962" s="16">
        <f t="shared" si="370"/>
        <v>42342.845555555556</v>
      </c>
      <c r="V3962" s="17">
        <v>42342.845555555556</v>
      </c>
      <c r="W3962" s="18">
        <v>42342.845555555556</v>
      </c>
    </row>
    <row r="3963" spans="1:23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 s="9">
        <f t="shared" si="367"/>
        <v>10.5</v>
      </c>
      <c r="Q3963" t="str">
        <f t="shared" si="368"/>
        <v>theater</v>
      </c>
      <c r="R3963" t="str">
        <f t="shared" si="369"/>
        <v>plays</v>
      </c>
      <c r="S3963" t="s">
        <v>8221</v>
      </c>
      <c r="T3963" s="16">
        <f t="shared" si="371"/>
        <v>41767.891319444447</v>
      </c>
      <c r="U3963" s="16">
        <f t="shared" si="370"/>
        <v>41745.891319444447</v>
      </c>
      <c r="V3963" s="17">
        <v>41745.891319444447</v>
      </c>
      <c r="W3963" s="18">
        <v>41745.891319444447</v>
      </c>
    </row>
    <row r="3964" spans="1:23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 s="9">
        <f t="shared" si="367"/>
        <v>15</v>
      </c>
      <c r="Q3964" t="str">
        <f t="shared" si="368"/>
        <v>theater</v>
      </c>
      <c r="R3964" t="str">
        <f t="shared" si="369"/>
        <v>plays</v>
      </c>
      <c r="S3964" t="s">
        <v>8221</v>
      </c>
      <c r="T3964" s="16">
        <f t="shared" si="371"/>
        <v>42336.621458333335</v>
      </c>
      <c r="U3964" s="16">
        <f t="shared" si="370"/>
        <v>42311.621458333335</v>
      </c>
      <c r="V3964" s="17">
        <v>42311.621458333335</v>
      </c>
      <c r="W3964" s="18">
        <v>42311.621458333335</v>
      </c>
    </row>
    <row r="3965" spans="1:23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9">
        <f t="shared" si="367"/>
        <v>0</v>
      </c>
      <c r="Q3965" t="str">
        <f t="shared" si="368"/>
        <v>theater</v>
      </c>
      <c r="R3965" t="str">
        <f t="shared" si="369"/>
        <v>plays</v>
      </c>
      <c r="S3965" t="s">
        <v>8221</v>
      </c>
      <c r="T3965" s="16">
        <f t="shared" si="371"/>
        <v>42326.195798611108</v>
      </c>
      <c r="U3965" s="16">
        <f t="shared" si="370"/>
        <v>42296.154131944444</v>
      </c>
      <c r="V3965" s="17">
        <v>42296.154131944444</v>
      </c>
      <c r="W3965" s="18">
        <v>42296.154131944444</v>
      </c>
    </row>
    <row r="3966" spans="1:23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 s="9">
        <f t="shared" si="367"/>
        <v>42</v>
      </c>
      <c r="Q3966" t="str">
        <f t="shared" si="368"/>
        <v>theater</v>
      </c>
      <c r="R3966" t="str">
        <f t="shared" si="369"/>
        <v>plays</v>
      </c>
      <c r="S3966" t="s">
        <v>8221</v>
      </c>
      <c r="T3966" s="16">
        <f t="shared" si="371"/>
        <v>42113.680393518516</v>
      </c>
      <c r="U3966" s="16">
        <f t="shared" si="370"/>
        <v>42053.722060185188</v>
      </c>
      <c r="V3966" s="17">
        <v>42053.722060185188</v>
      </c>
      <c r="W3966" s="18">
        <v>42053.722060185188</v>
      </c>
    </row>
    <row r="3967" spans="1:23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 s="9">
        <f t="shared" si="367"/>
        <v>71.25</v>
      </c>
      <c r="Q3967" t="str">
        <f t="shared" si="368"/>
        <v>theater</v>
      </c>
      <c r="R3967" t="str">
        <f t="shared" si="369"/>
        <v>plays</v>
      </c>
      <c r="S3967" t="s">
        <v>8221</v>
      </c>
      <c r="T3967" s="16">
        <f t="shared" si="371"/>
        <v>42474.194212962961</v>
      </c>
      <c r="U3967" s="16">
        <f t="shared" si="370"/>
        <v>42414.235879629632</v>
      </c>
      <c r="V3967" s="17">
        <v>42414.235879629632</v>
      </c>
      <c r="W3967" s="18">
        <v>42414.235879629632</v>
      </c>
    </row>
    <row r="3968" spans="1:23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 s="9">
        <f t="shared" si="367"/>
        <v>22.5</v>
      </c>
      <c r="Q3968" t="str">
        <f t="shared" si="368"/>
        <v>theater</v>
      </c>
      <c r="R3968" t="str">
        <f t="shared" si="369"/>
        <v>plays</v>
      </c>
      <c r="S3968" t="s">
        <v>8221</v>
      </c>
      <c r="T3968" s="16">
        <f t="shared" si="371"/>
        <v>41844.124305555553</v>
      </c>
      <c r="U3968" s="16">
        <f t="shared" si="370"/>
        <v>41801.711550925924</v>
      </c>
      <c r="V3968" s="17">
        <v>41801.711550925924</v>
      </c>
      <c r="W3968" s="18">
        <v>41801.711550925924</v>
      </c>
    </row>
    <row r="3969" spans="1:23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 s="9">
        <f t="shared" si="367"/>
        <v>41</v>
      </c>
      <c r="Q3969" t="str">
        <f t="shared" si="368"/>
        <v>theater</v>
      </c>
      <c r="R3969" t="str">
        <f t="shared" si="369"/>
        <v>plays</v>
      </c>
      <c r="S3969" t="s">
        <v>8221</v>
      </c>
      <c r="T3969" s="16">
        <f t="shared" si="371"/>
        <v>42800.290590277778</v>
      </c>
      <c r="U3969" s="16">
        <f t="shared" si="370"/>
        <v>42770.290590277778</v>
      </c>
      <c r="V3969" s="17">
        <v>42770.290590277778</v>
      </c>
      <c r="W3969" s="18">
        <v>42770.290590277778</v>
      </c>
    </row>
    <row r="3970" spans="1:23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 s="9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t="s">
        <v>8221</v>
      </c>
      <c r="T3970" s="16">
        <f t="shared" si="371"/>
        <v>42512.815659722226</v>
      </c>
      <c r="U3970" s="16">
        <f t="shared" si="370"/>
        <v>42452.815659722226</v>
      </c>
      <c r="V3970" s="17">
        <v>42452.815659722226</v>
      </c>
      <c r="W3970" s="18">
        <v>42452.815659722226</v>
      </c>
    </row>
    <row r="3971" spans="1:23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</f>
        <v>7.4690265486725665E-2</v>
      </c>
      <c r="P3971" s="9">
        <f t="shared" ref="P3971:P4034" si="373">IF(ISERROR(E3971/L3971),0,(E3971/L3971))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t="s">
        <v>8221</v>
      </c>
      <c r="T3971" s="16">
        <f t="shared" si="371"/>
        <v>42611.163194444445</v>
      </c>
      <c r="U3971" s="16">
        <f t="shared" ref="U3971:U4034" si="376">(((J3971/60)/60)/24)+DATE(1970,1,1)</f>
        <v>42601.854699074072</v>
      </c>
      <c r="V3971" s="17">
        <v>42601.854699074072</v>
      </c>
      <c r="W3971" s="18">
        <v>42601.854699074072</v>
      </c>
    </row>
    <row r="3972" spans="1:23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9">
        <f t="shared" si="373"/>
        <v>5.5</v>
      </c>
      <c r="Q3972" t="str">
        <f t="shared" si="374"/>
        <v>theater</v>
      </c>
      <c r="R3972" t="str">
        <f t="shared" si="375"/>
        <v>plays</v>
      </c>
      <c r="S3972" t="s">
        <v>8221</v>
      </c>
      <c r="T3972" s="16">
        <f t="shared" ref="T3972:T4035" si="377">(((I3972/60)/60)/24)+DATE(1970,1,1)</f>
        <v>42477.863553240735</v>
      </c>
      <c r="U3972" s="16">
        <f t="shared" si="376"/>
        <v>42447.863553240735</v>
      </c>
      <c r="V3972" s="17">
        <v>42447.863553240735</v>
      </c>
      <c r="W3972" s="18">
        <v>42447.863553240735</v>
      </c>
    </row>
    <row r="3973" spans="1:23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9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t="s">
        <v>8221</v>
      </c>
      <c r="T3973" s="16">
        <f t="shared" si="377"/>
        <v>41841.536180555559</v>
      </c>
      <c r="U3973" s="16">
        <f t="shared" si="376"/>
        <v>41811.536180555559</v>
      </c>
      <c r="V3973" s="17">
        <v>41811.536180555559</v>
      </c>
      <c r="W3973" s="18">
        <v>41811.536180555559</v>
      </c>
    </row>
    <row r="3974" spans="1:23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9">
        <f t="shared" si="373"/>
        <v>26.375</v>
      </c>
      <c r="Q3974" t="str">
        <f t="shared" si="374"/>
        <v>theater</v>
      </c>
      <c r="R3974" t="str">
        <f t="shared" si="375"/>
        <v>plays</v>
      </c>
      <c r="S3974" t="s">
        <v>8221</v>
      </c>
      <c r="T3974" s="16">
        <f t="shared" si="377"/>
        <v>42041.067523148144</v>
      </c>
      <c r="U3974" s="16">
        <f t="shared" si="376"/>
        <v>41981.067523148144</v>
      </c>
      <c r="V3974" s="17">
        <v>41981.067523148144</v>
      </c>
      <c r="W3974" s="18">
        <v>41981.067523148144</v>
      </c>
    </row>
    <row r="3975" spans="1:23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9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t="s">
        <v>8221</v>
      </c>
      <c r="T3975" s="16">
        <f t="shared" si="377"/>
        <v>42499.166666666672</v>
      </c>
      <c r="U3975" s="16">
        <f t="shared" si="376"/>
        <v>42469.68414351852</v>
      </c>
      <c r="V3975" s="17">
        <v>42469.68414351852</v>
      </c>
      <c r="W3975" s="18">
        <v>42469.68414351852</v>
      </c>
    </row>
    <row r="3976" spans="1:23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9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t="s">
        <v>8221</v>
      </c>
      <c r="T3976" s="16">
        <f t="shared" si="377"/>
        <v>42523.546851851846</v>
      </c>
      <c r="U3976" s="16">
        <f t="shared" si="376"/>
        <v>42493.546851851846</v>
      </c>
      <c r="V3976" s="17">
        <v>42493.546851851846</v>
      </c>
      <c r="W3976" s="18">
        <v>42493.546851851846</v>
      </c>
    </row>
    <row r="3977" spans="1:23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9">
        <f t="shared" si="373"/>
        <v>0</v>
      </c>
      <c r="Q3977" t="str">
        <f t="shared" si="374"/>
        <v>theater</v>
      </c>
      <c r="R3977" t="str">
        <f t="shared" si="375"/>
        <v>plays</v>
      </c>
      <c r="S3977" t="s">
        <v>8221</v>
      </c>
      <c r="T3977" s="16">
        <f t="shared" si="377"/>
        <v>42564.866875</v>
      </c>
      <c r="U3977" s="16">
        <f t="shared" si="376"/>
        <v>42534.866875</v>
      </c>
      <c r="V3977" s="17">
        <v>42534.866875</v>
      </c>
      <c r="W3977" s="18">
        <v>42534.866875</v>
      </c>
    </row>
    <row r="3978" spans="1:23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9">
        <f t="shared" si="373"/>
        <v>62</v>
      </c>
      <c r="Q3978" t="str">
        <f t="shared" si="374"/>
        <v>theater</v>
      </c>
      <c r="R3978" t="str">
        <f t="shared" si="375"/>
        <v>plays</v>
      </c>
      <c r="S3978" t="s">
        <v>8221</v>
      </c>
      <c r="T3978" s="16">
        <f t="shared" si="377"/>
        <v>41852.291666666664</v>
      </c>
      <c r="U3978" s="16">
        <f t="shared" si="376"/>
        <v>41830.858344907407</v>
      </c>
      <c r="V3978" s="17">
        <v>41830.858344907407</v>
      </c>
      <c r="W3978" s="18">
        <v>41830.858344907407</v>
      </c>
    </row>
    <row r="3979" spans="1:23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9">
        <f t="shared" si="373"/>
        <v>217.5</v>
      </c>
      <c r="Q3979" t="str">
        <f t="shared" si="374"/>
        <v>theater</v>
      </c>
      <c r="R3979" t="str">
        <f t="shared" si="375"/>
        <v>plays</v>
      </c>
      <c r="S3979" t="s">
        <v>8221</v>
      </c>
      <c r="T3979" s="16">
        <f t="shared" si="377"/>
        <v>42573.788564814815</v>
      </c>
      <c r="U3979" s="16">
        <f t="shared" si="376"/>
        <v>42543.788564814815</v>
      </c>
      <c r="V3979" s="17">
        <v>42543.788564814815</v>
      </c>
      <c r="W3979" s="18">
        <v>42543.788564814815</v>
      </c>
    </row>
    <row r="3980" spans="1:23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9">
        <f t="shared" si="373"/>
        <v>26.75</v>
      </c>
      <c r="Q3980" t="str">
        <f t="shared" si="374"/>
        <v>theater</v>
      </c>
      <c r="R3980" t="str">
        <f t="shared" si="375"/>
        <v>plays</v>
      </c>
      <c r="S3980" t="s">
        <v>8221</v>
      </c>
      <c r="T3980" s="16">
        <f t="shared" si="377"/>
        <v>42035.642974537041</v>
      </c>
      <c r="U3980" s="16">
        <f t="shared" si="376"/>
        <v>41975.642974537041</v>
      </c>
      <c r="V3980" s="17">
        <v>41975.642974537041</v>
      </c>
      <c r="W3980" s="18">
        <v>41975.642974537041</v>
      </c>
    </row>
    <row r="3981" spans="1:23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9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t="s">
        <v>8221</v>
      </c>
      <c r="T3981" s="16">
        <f t="shared" si="377"/>
        <v>42092.833333333328</v>
      </c>
      <c r="U3981" s="16">
        <f t="shared" si="376"/>
        <v>42069.903437500005</v>
      </c>
      <c r="V3981" s="17">
        <v>42069.903437500005</v>
      </c>
      <c r="W3981" s="18">
        <v>42069.903437500005</v>
      </c>
    </row>
    <row r="3982" spans="1:23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9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t="s">
        <v>8221</v>
      </c>
      <c r="T3982" s="16">
        <f t="shared" si="377"/>
        <v>41825.598923611113</v>
      </c>
      <c r="U3982" s="16">
        <f t="shared" si="376"/>
        <v>41795.598923611113</v>
      </c>
      <c r="V3982" s="17">
        <v>41795.598923611113</v>
      </c>
      <c r="W3982" s="18">
        <v>41795.598923611113</v>
      </c>
    </row>
    <row r="3983" spans="1:23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9">
        <f t="shared" si="373"/>
        <v>175</v>
      </c>
      <c r="Q3983" t="str">
        <f t="shared" si="374"/>
        <v>theater</v>
      </c>
      <c r="R3983" t="str">
        <f t="shared" si="375"/>
        <v>plays</v>
      </c>
      <c r="S3983" t="s">
        <v>8221</v>
      </c>
      <c r="T3983" s="16">
        <f t="shared" si="377"/>
        <v>42568.179965277777</v>
      </c>
      <c r="U3983" s="16">
        <f t="shared" si="376"/>
        <v>42508.179965277777</v>
      </c>
      <c r="V3983" s="17">
        <v>42508.179965277777</v>
      </c>
      <c r="W3983" s="18">
        <v>42508.179965277777</v>
      </c>
    </row>
    <row r="3984" spans="1:23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9">
        <f t="shared" si="373"/>
        <v>34</v>
      </c>
      <c r="Q3984" t="str">
        <f t="shared" si="374"/>
        <v>theater</v>
      </c>
      <c r="R3984" t="str">
        <f t="shared" si="375"/>
        <v>plays</v>
      </c>
      <c r="S3984" t="s">
        <v>8221</v>
      </c>
      <c r="T3984" s="16">
        <f t="shared" si="377"/>
        <v>42192.809953703705</v>
      </c>
      <c r="U3984" s="16">
        <f t="shared" si="376"/>
        <v>42132.809953703705</v>
      </c>
      <c r="V3984" s="17">
        <v>42132.809953703705</v>
      </c>
      <c r="W3984" s="18">
        <v>42132.809953703705</v>
      </c>
    </row>
    <row r="3985" spans="1:23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9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t="s">
        <v>8221</v>
      </c>
      <c r="T3985" s="16">
        <f t="shared" si="377"/>
        <v>41779.290972222225</v>
      </c>
      <c r="U3985" s="16">
        <f t="shared" si="376"/>
        <v>41747.86986111111</v>
      </c>
      <c r="V3985" s="17">
        <v>41747.86986111111</v>
      </c>
      <c r="W3985" s="18">
        <v>41747.86986111111</v>
      </c>
    </row>
    <row r="3986" spans="1:23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9">
        <f t="shared" si="373"/>
        <v>9.5</v>
      </c>
      <c r="Q3986" t="str">
        <f t="shared" si="374"/>
        <v>theater</v>
      </c>
      <c r="R3986" t="str">
        <f t="shared" si="375"/>
        <v>plays</v>
      </c>
      <c r="S3986" t="s">
        <v>8221</v>
      </c>
      <c r="T3986" s="16">
        <f t="shared" si="377"/>
        <v>41951</v>
      </c>
      <c r="U3986" s="16">
        <f t="shared" si="376"/>
        <v>41920.963472222218</v>
      </c>
      <c r="V3986" s="17">
        <v>41920.963472222218</v>
      </c>
      <c r="W3986" s="18">
        <v>41920.963472222218</v>
      </c>
    </row>
    <row r="3987" spans="1:23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 s="9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t="s">
        <v>8221</v>
      </c>
      <c r="T3987" s="16">
        <f t="shared" si="377"/>
        <v>42420.878472222219</v>
      </c>
      <c r="U3987" s="16">
        <f t="shared" si="376"/>
        <v>42399.707407407404</v>
      </c>
      <c r="V3987" s="17">
        <v>42399.707407407404</v>
      </c>
      <c r="W3987" s="18">
        <v>42399.707407407404</v>
      </c>
    </row>
    <row r="3988" spans="1:23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 s="9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t="s">
        <v>8221</v>
      </c>
      <c r="T3988" s="16">
        <f t="shared" si="377"/>
        <v>42496.544444444444</v>
      </c>
      <c r="U3988" s="16">
        <f t="shared" si="376"/>
        <v>42467.548541666663</v>
      </c>
      <c r="V3988" s="17">
        <v>42467.548541666663</v>
      </c>
      <c r="W3988" s="18">
        <v>42467.548541666663</v>
      </c>
    </row>
    <row r="3989" spans="1:23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 s="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t="s">
        <v>8221</v>
      </c>
      <c r="T3989" s="16">
        <f t="shared" si="377"/>
        <v>41775.92465277778</v>
      </c>
      <c r="U3989" s="16">
        <f t="shared" si="376"/>
        <v>41765.92465277778</v>
      </c>
      <c r="V3989" s="17">
        <v>41765.92465277778</v>
      </c>
      <c r="W3989" s="18">
        <v>41765.92465277778</v>
      </c>
    </row>
    <row r="3990" spans="1:23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 s="9">
        <f t="shared" si="373"/>
        <v>8</v>
      </c>
      <c r="Q3990" t="str">
        <f t="shared" si="374"/>
        <v>theater</v>
      </c>
      <c r="R3990" t="str">
        <f t="shared" si="375"/>
        <v>plays</v>
      </c>
      <c r="S3990" t="s">
        <v>8221</v>
      </c>
      <c r="T3990" s="16">
        <f t="shared" si="377"/>
        <v>42245.08116898148</v>
      </c>
      <c r="U3990" s="16">
        <f t="shared" si="376"/>
        <v>42230.08116898148</v>
      </c>
      <c r="V3990" s="17">
        <v>42230.08116898148</v>
      </c>
      <c r="W3990" s="18">
        <v>42230.08116898148</v>
      </c>
    </row>
    <row r="3991" spans="1:23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9">
        <f t="shared" si="373"/>
        <v>0</v>
      </c>
      <c r="Q3991" t="str">
        <f t="shared" si="374"/>
        <v>theater</v>
      </c>
      <c r="R3991" t="str">
        <f t="shared" si="375"/>
        <v>plays</v>
      </c>
      <c r="S3991" t="s">
        <v>8221</v>
      </c>
      <c r="T3991" s="16">
        <f t="shared" si="377"/>
        <v>42316.791446759264</v>
      </c>
      <c r="U3991" s="16">
        <f t="shared" si="376"/>
        <v>42286.749780092592</v>
      </c>
      <c r="V3991" s="17">
        <v>42286.749780092592</v>
      </c>
      <c r="W3991" s="18">
        <v>42286.749780092592</v>
      </c>
    </row>
    <row r="3992" spans="1:23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 s="9">
        <f t="shared" si="373"/>
        <v>23</v>
      </c>
      <c r="Q3992" t="str">
        <f t="shared" si="374"/>
        <v>theater</v>
      </c>
      <c r="R3992" t="str">
        <f t="shared" si="375"/>
        <v>plays</v>
      </c>
      <c r="S3992" t="s">
        <v>8221</v>
      </c>
      <c r="T3992" s="16">
        <f t="shared" si="377"/>
        <v>42431.672372685185</v>
      </c>
      <c r="U3992" s="16">
        <f t="shared" si="376"/>
        <v>42401.672372685185</v>
      </c>
      <c r="V3992" s="17">
        <v>42401.672372685185</v>
      </c>
      <c r="W3992" s="18">
        <v>42401.672372685185</v>
      </c>
    </row>
    <row r="3993" spans="1:23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 s="9">
        <f t="shared" si="373"/>
        <v>100</v>
      </c>
      <c r="Q3993" t="str">
        <f t="shared" si="374"/>
        <v>theater</v>
      </c>
      <c r="R3993" t="str">
        <f t="shared" si="375"/>
        <v>plays</v>
      </c>
      <c r="S3993" t="s">
        <v>8221</v>
      </c>
      <c r="T3993" s="16">
        <f t="shared" si="377"/>
        <v>42155.644467592589</v>
      </c>
      <c r="U3993" s="16">
        <f t="shared" si="376"/>
        <v>42125.644467592589</v>
      </c>
      <c r="V3993" s="17">
        <v>42125.644467592589</v>
      </c>
      <c r="W3993" s="18">
        <v>42125.644467592589</v>
      </c>
    </row>
    <row r="3994" spans="1:23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 s="9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t="s">
        <v>8221</v>
      </c>
      <c r="T3994" s="16">
        <f t="shared" si="377"/>
        <v>42349.982164351852</v>
      </c>
      <c r="U3994" s="16">
        <f t="shared" si="376"/>
        <v>42289.94049768518</v>
      </c>
      <c r="V3994" s="17">
        <v>42289.94049768518</v>
      </c>
      <c r="W3994" s="18">
        <v>42289.94049768518</v>
      </c>
    </row>
    <row r="3995" spans="1:23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 s="9">
        <f t="shared" si="373"/>
        <v>3</v>
      </c>
      <c r="Q3995" t="str">
        <f t="shared" si="374"/>
        <v>theater</v>
      </c>
      <c r="R3995" t="str">
        <f t="shared" si="375"/>
        <v>plays</v>
      </c>
      <c r="S3995" t="s">
        <v>8221</v>
      </c>
      <c r="T3995" s="16">
        <f t="shared" si="377"/>
        <v>42137.864722222221</v>
      </c>
      <c r="U3995" s="16">
        <f t="shared" si="376"/>
        <v>42107.864722222221</v>
      </c>
      <c r="V3995" s="17">
        <v>42107.864722222221</v>
      </c>
      <c r="W3995" s="18">
        <v>42107.864722222221</v>
      </c>
    </row>
    <row r="3996" spans="1:23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 s="9">
        <f t="shared" si="373"/>
        <v>5</v>
      </c>
      <c r="Q3996" t="str">
        <f t="shared" si="374"/>
        <v>theater</v>
      </c>
      <c r="R3996" t="str">
        <f t="shared" si="375"/>
        <v>plays</v>
      </c>
      <c r="S3996" t="s">
        <v>8221</v>
      </c>
      <c r="T3996" s="16">
        <f t="shared" si="377"/>
        <v>41839.389930555553</v>
      </c>
      <c r="U3996" s="16">
        <f t="shared" si="376"/>
        <v>41809.389930555553</v>
      </c>
      <c r="V3996" s="17">
        <v>41809.389930555553</v>
      </c>
      <c r="W3996" s="18">
        <v>41809.389930555553</v>
      </c>
    </row>
    <row r="3997" spans="1:23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 s="9">
        <f t="shared" si="373"/>
        <v>17.5</v>
      </c>
      <c r="Q3997" t="str">
        <f t="shared" si="374"/>
        <v>theater</v>
      </c>
      <c r="R3997" t="str">
        <f t="shared" si="375"/>
        <v>plays</v>
      </c>
      <c r="S3997" t="s">
        <v>8221</v>
      </c>
      <c r="T3997" s="16">
        <f t="shared" si="377"/>
        <v>42049.477083333331</v>
      </c>
      <c r="U3997" s="16">
        <f t="shared" si="376"/>
        <v>42019.683761574073</v>
      </c>
      <c r="V3997" s="17">
        <v>42019.683761574073</v>
      </c>
      <c r="W3997" s="18">
        <v>42019.683761574073</v>
      </c>
    </row>
    <row r="3998" spans="1:23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 s="9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t="s">
        <v>8221</v>
      </c>
      <c r="T3998" s="16">
        <f t="shared" si="377"/>
        <v>41963.669444444444</v>
      </c>
      <c r="U3998" s="16">
        <f t="shared" si="376"/>
        <v>41950.26694444444</v>
      </c>
      <c r="V3998" s="17">
        <v>41950.26694444444</v>
      </c>
      <c r="W3998" s="18">
        <v>41950.26694444444</v>
      </c>
    </row>
    <row r="3999" spans="1:23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9">
        <f t="shared" si="373"/>
        <v>0</v>
      </c>
      <c r="Q3999" t="str">
        <f t="shared" si="374"/>
        <v>theater</v>
      </c>
      <c r="R3999" t="str">
        <f t="shared" si="375"/>
        <v>plays</v>
      </c>
      <c r="S3999" t="s">
        <v>8221</v>
      </c>
      <c r="T3999" s="16">
        <f t="shared" si="377"/>
        <v>42099.349780092598</v>
      </c>
      <c r="U3999" s="16">
        <f t="shared" si="376"/>
        <v>42069.391446759255</v>
      </c>
      <c r="V3999" s="17">
        <v>42069.391446759255</v>
      </c>
      <c r="W3999" s="18">
        <v>42069.391446759255</v>
      </c>
    </row>
    <row r="4000" spans="1:23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 s="9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t="s">
        <v>8221</v>
      </c>
      <c r="T4000" s="16">
        <f t="shared" si="377"/>
        <v>42091.921597222223</v>
      </c>
      <c r="U4000" s="16">
        <f t="shared" si="376"/>
        <v>42061.963263888887</v>
      </c>
      <c r="V4000" s="17">
        <v>42061.963263888887</v>
      </c>
      <c r="W4000" s="18">
        <v>42061.963263888887</v>
      </c>
    </row>
    <row r="4001" spans="1:23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 s="9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t="s">
        <v>8221</v>
      </c>
      <c r="T4001" s="16">
        <f t="shared" si="377"/>
        <v>41882.827650462961</v>
      </c>
      <c r="U4001" s="16">
        <f t="shared" si="376"/>
        <v>41842.828680555554</v>
      </c>
      <c r="V4001" s="17">
        <v>41842.828680555554</v>
      </c>
      <c r="W4001" s="18">
        <v>41842.828680555554</v>
      </c>
    </row>
    <row r="4002" spans="1:23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 s="9">
        <f t="shared" si="373"/>
        <v>10</v>
      </c>
      <c r="Q4002" t="str">
        <f t="shared" si="374"/>
        <v>theater</v>
      </c>
      <c r="R4002" t="str">
        <f t="shared" si="375"/>
        <v>plays</v>
      </c>
      <c r="S4002" t="s">
        <v>8221</v>
      </c>
      <c r="T4002" s="16">
        <f t="shared" si="377"/>
        <v>42497.603680555556</v>
      </c>
      <c r="U4002" s="16">
        <f t="shared" si="376"/>
        <v>42437.64534722222</v>
      </c>
      <c r="V4002" s="17">
        <v>42437.64534722222</v>
      </c>
      <c r="W4002" s="18">
        <v>42437.64534722222</v>
      </c>
    </row>
    <row r="4003" spans="1:23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 s="9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t="s">
        <v>8221</v>
      </c>
      <c r="T4003" s="16">
        <f t="shared" si="377"/>
        <v>42795.791666666672</v>
      </c>
      <c r="U4003" s="16">
        <f t="shared" si="376"/>
        <v>42775.964212962965</v>
      </c>
      <c r="V4003" s="17">
        <v>42775.964212962965</v>
      </c>
      <c r="W4003" s="18">
        <v>42775.964212962965</v>
      </c>
    </row>
    <row r="4004" spans="1:23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 s="9">
        <f t="shared" si="373"/>
        <v>5.75</v>
      </c>
      <c r="Q4004" t="str">
        <f t="shared" si="374"/>
        <v>theater</v>
      </c>
      <c r="R4004" t="str">
        <f t="shared" si="375"/>
        <v>plays</v>
      </c>
      <c r="S4004" t="s">
        <v>8221</v>
      </c>
      <c r="T4004" s="16">
        <f t="shared" si="377"/>
        <v>41909.043530092589</v>
      </c>
      <c r="U4004" s="16">
        <f t="shared" si="376"/>
        <v>41879.043530092589</v>
      </c>
      <c r="V4004" s="17">
        <v>41879.043530092589</v>
      </c>
      <c r="W4004" s="18">
        <v>41879.043530092589</v>
      </c>
    </row>
    <row r="4005" spans="1:23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 s="9">
        <f t="shared" si="373"/>
        <v>100.5</v>
      </c>
      <c r="Q4005" t="str">
        <f t="shared" si="374"/>
        <v>theater</v>
      </c>
      <c r="R4005" t="str">
        <f t="shared" si="375"/>
        <v>plays</v>
      </c>
      <c r="S4005" t="s">
        <v>8221</v>
      </c>
      <c r="T4005" s="16">
        <f t="shared" si="377"/>
        <v>42050.587349537032</v>
      </c>
      <c r="U4005" s="16">
        <f t="shared" si="376"/>
        <v>42020.587349537032</v>
      </c>
      <c r="V4005" s="17">
        <v>42020.587349537032</v>
      </c>
      <c r="W4005" s="18">
        <v>42020.587349537032</v>
      </c>
    </row>
    <row r="4006" spans="1:23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 s="9">
        <f t="shared" si="373"/>
        <v>1</v>
      </c>
      <c r="Q4006" t="str">
        <f t="shared" si="374"/>
        <v>theater</v>
      </c>
      <c r="R4006" t="str">
        <f t="shared" si="375"/>
        <v>plays</v>
      </c>
      <c r="S4006" t="s">
        <v>8221</v>
      </c>
      <c r="T4006" s="16">
        <f t="shared" si="377"/>
        <v>41920.16269675926</v>
      </c>
      <c r="U4006" s="16">
        <f t="shared" si="376"/>
        <v>41890.16269675926</v>
      </c>
      <c r="V4006" s="17">
        <v>41890.16269675926</v>
      </c>
      <c r="W4006" s="18">
        <v>41890.16269675926</v>
      </c>
    </row>
    <row r="4007" spans="1:23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 s="9">
        <f t="shared" si="373"/>
        <v>20</v>
      </c>
      <c r="Q4007" t="str">
        <f t="shared" si="374"/>
        <v>theater</v>
      </c>
      <c r="R4007" t="str">
        <f t="shared" si="375"/>
        <v>plays</v>
      </c>
      <c r="S4007" t="s">
        <v>8221</v>
      </c>
      <c r="T4007" s="16">
        <f t="shared" si="377"/>
        <v>41932.807696759257</v>
      </c>
      <c r="U4007" s="16">
        <f t="shared" si="376"/>
        <v>41872.807696759257</v>
      </c>
      <c r="V4007" s="17">
        <v>41872.807696759257</v>
      </c>
      <c r="W4007" s="18">
        <v>41872.807696759257</v>
      </c>
    </row>
    <row r="4008" spans="1:23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 s="9">
        <f t="shared" si="373"/>
        <v>2</v>
      </c>
      <c r="Q4008" t="str">
        <f t="shared" si="374"/>
        <v>theater</v>
      </c>
      <c r="R4008" t="str">
        <f t="shared" si="375"/>
        <v>plays</v>
      </c>
      <c r="S4008" t="s">
        <v>8221</v>
      </c>
      <c r="T4008" s="16">
        <f t="shared" si="377"/>
        <v>42416.772997685184</v>
      </c>
      <c r="U4008" s="16">
        <f t="shared" si="376"/>
        <v>42391.772997685184</v>
      </c>
      <c r="V4008" s="17">
        <v>42391.772997685184</v>
      </c>
      <c r="W4008" s="18">
        <v>42391.772997685184</v>
      </c>
    </row>
    <row r="4009" spans="1:23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 s="9">
        <f t="shared" si="373"/>
        <v>5</v>
      </c>
      <c r="Q4009" t="str">
        <f t="shared" si="374"/>
        <v>theater</v>
      </c>
      <c r="R4009" t="str">
        <f t="shared" si="375"/>
        <v>plays</v>
      </c>
      <c r="S4009" t="s">
        <v>8221</v>
      </c>
      <c r="T4009" s="16">
        <f t="shared" si="377"/>
        <v>41877.686111111114</v>
      </c>
      <c r="U4009" s="16">
        <f t="shared" si="376"/>
        <v>41848.772928240738</v>
      </c>
      <c r="V4009" s="17">
        <v>41848.772928240738</v>
      </c>
      <c r="W4009" s="18">
        <v>41848.772928240738</v>
      </c>
    </row>
    <row r="4010" spans="1:23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 s="9">
        <f t="shared" si="373"/>
        <v>15</v>
      </c>
      <c r="Q4010" t="str">
        <f t="shared" si="374"/>
        <v>theater</v>
      </c>
      <c r="R4010" t="str">
        <f t="shared" si="375"/>
        <v>plays</v>
      </c>
      <c r="S4010" t="s">
        <v>8221</v>
      </c>
      <c r="T4010" s="16">
        <f t="shared" si="377"/>
        <v>42207.964201388888</v>
      </c>
      <c r="U4010" s="16">
        <f t="shared" si="376"/>
        <v>42177.964201388888</v>
      </c>
      <c r="V4010" s="17">
        <v>42177.964201388888</v>
      </c>
      <c r="W4010" s="18">
        <v>42177.964201388888</v>
      </c>
    </row>
    <row r="4011" spans="1:23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 s="9">
        <f t="shared" si="373"/>
        <v>25</v>
      </c>
      <c r="Q4011" t="str">
        <f t="shared" si="374"/>
        <v>theater</v>
      </c>
      <c r="R4011" t="str">
        <f t="shared" si="375"/>
        <v>plays</v>
      </c>
      <c r="S4011" t="s">
        <v>8221</v>
      </c>
      <c r="T4011" s="16">
        <f t="shared" si="377"/>
        <v>41891.700925925928</v>
      </c>
      <c r="U4011" s="16">
        <f t="shared" si="376"/>
        <v>41851.700925925928</v>
      </c>
      <c r="V4011" s="17">
        <v>41851.700925925928</v>
      </c>
      <c r="W4011" s="18">
        <v>41851.700925925928</v>
      </c>
    </row>
    <row r="4012" spans="1:23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 s="9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t="s">
        <v>8221</v>
      </c>
      <c r="T4012" s="16">
        <f t="shared" si="377"/>
        <v>41938.770439814813</v>
      </c>
      <c r="U4012" s="16">
        <f t="shared" si="376"/>
        <v>41921.770439814813</v>
      </c>
      <c r="V4012" s="17">
        <v>41921.770439814813</v>
      </c>
      <c r="W4012" s="18">
        <v>41921.770439814813</v>
      </c>
    </row>
    <row r="4013" spans="1:23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 s="9">
        <f t="shared" si="373"/>
        <v>4.75</v>
      </c>
      <c r="Q4013" t="str">
        <f t="shared" si="374"/>
        <v>theater</v>
      </c>
      <c r="R4013" t="str">
        <f t="shared" si="375"/>
        <v>plays</v>
      </c>
      <c r="S4013" t="s">
        <v>8221</v>
      </c>
      <c r="T4013" s="16">
        <f t="shared" si="377"/>
        <v>42032.54488425926</v>
      </c>
      <c r="U4013" s="16">
        <f t="shared" si="376"/>
        <v>42002.54488425926</v>
      </c>
      <c r="V4013" s="17">
        <v>42002.54488425926</v>
      </c>
      <c r="W4013" s="18">
        <v>42002.54488425926</v>
      </c>
    </row>
    <row r="4014" spans="1:23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9">
        <f t="shared" si="373"/>
        <v>0</v>
      </c>
      <c r="Q4014" t="str">
        <f t="shared" si="374"/>
        <v>theater</v>
      </c>
      <c r="R4014" t="str">
        <f t="shared" si="375"/>
        <v>plays</v>
      </c>
      <c r="S4014" t="s">
        <v>8221</v>
      </c>
      <c r="T4014" s="16">
        <f t="shared" si="377"/>
        <v>42126.544548611113</v>
      </c>
      <c r="U4014" s="16">
        <f t="shared" si="376"/>
        <v>42096.544548611113</v>
      </c>
      <c r="V4014" s="17">
        <v>42096.544548611113</v>
      </c>
      <c r="W4014" s="18">
        <v>42096.544548611113</v>
      </c>
    </row>
    <row r="4015" spans="1:23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 s="9">
        <f t="shared" si="373"/>
        <v>13</v>
      </c>
      <c r="Q4015" t="str">
        <f t="shared" si="374"/>
        <v>theater</v>
      </c>
      <c r="R4015" t="str">
        <f t="shared" si="375"/>
        <v>plays</v>
      </c>
      <c r="S4015" t="s">
        <v>8221</v>
      </c>
      <c r="T4015" s="16">
        <f t="shared" si="377"/>
        <v>42051.301192129627</v>
      </c>
      <c r="U4015" s="16">
        <f t="shared" si="376"/>
        <v>42021.301192129627</v>
      </c>
      <c r="V4015" s="17">
        <v>42021.301192129627</v>
      </c>
      <c r="W4015" s="18">
        <v>42021.301192129627</v>
      </c>
    </row>
    <row r="4016" spans="1:23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9">
        <f t="shared" si="373"/>
        <v>0</v>
      </c>
      <c r="Q4016" t="str">
        <f t="shared" si="374"/>
        <v>theater</v>
      </c>
      <c r="R4016" t="str">
        <f t="shared" si="375"/>
        <v>plays</v>
      </c>
      <c r="S4016" t="s">
        <v>8221</v>
      </c>
      <c r="T4016" s="16">
        <f t="shared" si="377"/>
        <v>42434.246168981481</v>
      </c>
      <c r="U4016" s="16">
        <f t="shared" si="376"/>
        <v>42419.246168981481</v>
      </c>
      <c r="V4016" s="17">
        <v>42419.246168981481</v>
      </c>
      <c r="W4016" s="18">
        <v>42419.246168981481</v>
      </c>
    </row>
    <row r="4017" spans="1:23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 s="9">
        <f t="shared" si="373"/>
        <v>1</v>
      </c>
      <c r="Q4017" t="str">
        <f t="shared" si="374"/>
        <v>theater</v>
      </c>
      <c r="R4017" t="str">
        <f t="shared" si="375"/>
        <v>plays</v>
      </c>
      <c r="S4017" t="s">
        <v>8221</v>
      </c>
      <c r="T4017" s="16">
        <f t="shared" si="377"/>
        <v>42204.780821759254</v>
      </c>
      <c r="U4017" s="16">
        <f t="shared" si="376"/>
        <v>42174.780821759254</v>
      </c>
      <c r="V4017" s="17">
        <v>42174.780821759254</v>
      </c>
      <c r="W4017" s="18">
        <v>42174.780821759254</v>
      </c>
    </row>
    <row r="4018" spans="1:23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 s="9">
        <f t="shared" si="373"/>
        <v>10</v>
      </c>
      <c r="Q4018" t="str">
        <f t="shared" si="374"/>
        <v>theater</v>
      </c>
      <c r="R4018" t="str">
        <f t="shared" si="375"/>
        <v>plays</v>
      </c>
      <c r="S4018" t="s">
        <v>8221</v>
      </c>
      <c r="T4018" s="16">
        <f t="shared" si="377"/>
        <v>41899.872685185182</v>
      </c>
      <c r="U4018" s="16">
        <f t="shared" si="376"/>
        <v>41869.872685185182</v>
      </c>
      <c r="V4018" s="17">
        <v>41869.872685185182</v>
      </c>
      <c r="W4018" s="18">
        <v>41869.872685185182</v>
      </c>
    </row>
    <row r="4019" spans="1:23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 s="9">
        <f t="shared" si="373"/>
        <v>52.5</v>
      </c>
      <c r="Q4019" t="str">
        <f t="shared" si="374"/>
        <v>theater</v>
      </c>
      <c r="R4019" t="str">
        <f t="shared" si="375"/>
        <v>plays</v>
      </c>
      <c r="S4019" t="s">
        <v>8221</v>
      </c>
      <c r="T4019" s="16">
        <f t="shared" si="377"/>
        <v>41886.672152777777</v>
      </c>
      <c r="U4019" s="16">
        <f t="shared" si="376"/>
        <v>41856.672152777777</v>
      </c>
      <c r="V4019" s="17">
        <v>41856.672152777777</v>
      </c>
      <c r="W4019" s="18">
        <v>41856.672152777777</v>
      </c>
    </row>
    <row r="4020" spans="1:23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 s="9">
        <f t="shared" si="373"/>
        <v>32.5</v>
      </c>
      <c r="Q4020" t="str">
        <f t="shared" si="374"/>
        <v>theater</v>
      </c>
      <c r="R4020" t="str">
        <f t="shared" si="375"/>
        <v>plays</v>
      </c>
      <c r="S4020" t="s">
        <v>8221</v>
      </c>
      <c r="T4020" s="16">
        <f t="shared" si="377"/>
        <v>42650.91097222222</v>
      </c>
      <c r="U4020" s="16">
        <f t="shared" si="376"/>
        <v>42620.91097222222</v>
      </c>
      <c r="V4020" s="17">
        <v>42620.91097222222</v>
      </c>
      <c r="W4020" s="18">
        <v>42620.91097222222</v>
      </c>
    </row>
    <row r="4021" spans="1:23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 s="9">
        <f t="shared" si="373"/>
        <v>7.25</v>
      </c>
      <c r="Q4021" t="str">
        <f t="shared" si="374"/>
        <v>theater</v>
      </c>
      <c r="R4021" t="str">
        <f t="shared" si="375"/>
        <v>plays</v>
      </c>
      <c r="S4021" t="s">
        <v>8221</v>
      </c>
      <c r="T4021" s="16">
        <f t="shared" si="377"/>
        <v>42475.686111111107</v>
      </c>
      <c r="U4021" s="16">
        <f t="shared" si="376"/>
        <v>42417.675879629634</v>
      </c>
      <c r="V4021" s="17">
        <v>42417.675879629634</v>
      </c>
      <c r="W4021" s="18">
        <v>42417.675879629634</v>
      </c>
    </row>
    <row r="4022" spans="1:23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 s="9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t="s">
        <v>8221</v>
      </c>
      <c r="T4022" s="16">
        <f t="shared" si="377"/>
        <v>42087.149293981478</v>
      </c>
      <c r="U4022" s="16">
        <f t="shared" si="376"/>
        <v>42057.190960648149</v>
      </c>
      <c r="V4022" s="17">
        <v>42057.190960648149</v>
      </c>
      <c r="W4022" s="18">
        <v>42057.190960648149</v>
      </c>
    </row>
    <row r="4023" spans="1:23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 s="9">
        <f t="shared" si="373"/>
        <v>62.5</v>
      </c>
      <c r="Q4023" t="str">
        <f t="shared" si="374"/>
        <v>theater</v>
      </c>
      <c r="R4023" t="str">
        <f t="shared" si="375"/>
        <v>plays</v>
      </c>
      <c r="S4023" t="s">
        <v>8221</v>
      </c>
      <c r="T4023" s="16">
        <f t="shared" si="377"/>
        <v>41938.911550925928</v>
      </c>
      <c r="U4023" s="16">
        <f t="shared" si="376"/>
        <v>41878.911550925928</v>
      </c>
      <c r="V4023" s="17">
        <v>41878.911550925928</v>
      </c>
      <c r="W4023" s="18">
        <v>41878.911550925928</v>
      </c>
    </row>
    <row r="4024" spans="1:23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 s="9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t="s">
        <v>8221</v>
      </c>
      <c r="T4024" s="16">
        <f t="shared" si="377"/>
        <v>42036.120833333334</v>
      </c>
      <c r="U4024" s="16">
        <f t="shared" si="376"/>
        <v>41990.584108796291</v>
      </c>
      <c r="V4024" s="17">
        <v>41990.584108796291</v>
      </c>
      <c r="W4024" s="18">
        <v>41990.584108796291</v>
      </c>
    </row>
    <row r="4025" spans="1:23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9">
        <f t="shared" si="373"/>
        <v>0</v>
      </c>
      <c r="Q4025" t="str">
        <f t="shared" si="374"/>
        <v>theater</v>
      </c>
      <c r="R4025" t="str">
        <f t="shared" si="375"/>
        <v>plays</v>
      </c>
      <c r="S4025" t="s">
        <v>8221</v>
      </c>
      <c r="T4025" s="16">
        <f t="shared" si="377"/>
        <v>42453.957905092597</v>
      </c>
      <c r="U4025" s="16">
        <f t="shared" si="376"/>
        <v>42408.999571759254</v>
      </c>
      <c r="V4025" s="17">
        <v>42408.999571759254</v>
      </c>
      <c r="W4025" s="18">
        <v>42408.999571759254</v>
      </c>
    </row>
    <row r="4026" spans="1:23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 s="9">
        <f t="shared" si="373"/>
        <v>10</v>
      </c>
      <c r="Q4026" t="str">
        <f t="shared" si="374"/>
        <v>theater</v>
      </c>
      <c r="R4026" t="str">
        <f t="shared" si="375"/>
        <v>plays</v>
      </c>
      <c r="S4026" t="s">
        <v>8221</v>
      </c>
      <c r="T4026" s="16">
        <f t="shared" si="377"/>
        <v>42247.670104166667</v>
      </c>
      <c r="U4026" s="16">
        <f t="shared" si="376"/>
        <v>42217.670104166667</v>
      </c>
      <c r="V4026" s="17">
        <v>42217.670104166667</v>
      </c>
      <c r="W4026" s="18">
        <v>42217.670104166667</v>
      </c>
    </row>
    <row r="4027" spans="1:23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 s="9">
        <f t="shared" si="373"/>
        <v>62.5</v>
      </c>
      <c r="Q4027" t="str">
        <f t="shared" si="374"/>
        <v>theater</v>
      </c>
      <c r="R4027" t="str">
        <f t="shared" si="375"/>
        <v>plays</v>
      </c>
      <c r="S4027" t="s">
        <v>8221</v>
      </c>
      <c r="T4027" s="16">
        <f t="shared" si="377"/>
        <v>42211.237685185188</v>
      </c>
      <c r="U4027" s="16">
        <f t="shared" si="376"/>
        <v>42151.237685185188</v>
      </c>
      <c r="V4027" s="17">
        <v>42151.237685185188</v>
      </c>
      <c r="W4027" s="18">
        <v>42151.237685185188</v>
      </c>
    </row>
    <row r="4028" spans="1:23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9">
        <f t="shared" si="373"/>
        <v>0</v>
      </c>
      <c r="Q4028" t="str">
        <f t="shared" si="374"/>
        <v>theater</v>
      </c>
      <c r="R4028" t="str">
        <f t="shared" si="375"/>
        <v>plays</v>
      </c>
      <c r="S4028" t="s">
        <v>8221</v>
      </c>
      <c r="T4028" s="16">
        <f t="shared" si="377"/>
        <v>42342.697210648148</v>
      </c>
      <c r="U4028" s="16">
        <f t="shared" si="376"/>
        <v>42282.655543981484</v>
      </c>
      <c r="V4028" s="17">
        <v>42282.655543981484</v>
      </c>
      <c r="W4028" s="18">
        <v>42282.655543981484</v>
      </c>
    </row>
    <row r="4029" spans="1:23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 s="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t="s">
        <v>8221</v>
      </c>
      <c r="T4029" s="16">
        <f t="shared" si="377"/>
        <v>42789.041666666672</v>
      </c>
      <c r="U4029" s="16">
        <f t="shared" si="376"/>
        <v>42768.97084490741</v>
      </c>
      <c r="V4029" s="17">
        <v>42768.97084490741</v>
      </c>
      <c r="W4029" s="18">
        <v>42768.97084490741</v>
      </c>
    </row>
    <row r="4030" spans="1:23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 s="9">
        <f t="shared" si="373"/>
        <v>51</v>
      </c>
      <c r="Q4030" t="str">
        <f t="shared" si="374"/>
        <v>theater</v>
      </c>
      <c r="R4030" t="str">
        <f t="shared" si="375"/>
        <v>plays</v>
      </c>
      <c r="S4030" t="s">
        <v>8221</v>
      </c>
      <c r="T4030" s="16">
        <f t="shared" si="377"/>
        <v>41795.938657407409</v>
      </c>
      <c r="U4030" s="16">
        <f t="shared" si="376"/>
        <v>41765.938657407409</v>
      </c>
      <c r="V4030" s="17">
        <v>41765.938657407409</v>
      </c>
      <c r="W4030" s="18">
        <v>41765.938657407409</v>
      </c>
    </row>
    <row r="4031" spans="1:23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9">
        <f t="shared" si="373"/>
        <v>0</v>
      </c>
      <c r="Q4031" t="str">
        <f t="shared" si="374"/>
        <v>theater</v>
      </c>
      <c r="R4031" t="str">
        <f t="shared" si="375"/>
        <v>plays</v>
      </c>
      <c r="S4031" t="s">
        <v>8221</v>
      </c>
      <c r="T4031" s="16">
        <f t="shared" si="377"/>
        <v>42352.025115740747</v>
      </c>
      <c r="U4031" s="16">
        <f t="shared" si="376"/>
        <v>42322.025115740747</v>
      </c>
      <c r="V4031" s="17">
        <v>42322.025115740747</v>
      </c>
      <c r="W4031" s="18">
        <v>42322.025115740747</v>
      </c>
    </row>
    <row r="4032" spans="1:23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 s="9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t="s">
        <v>8221</v>
      </c>
      <c r="T4032" s="16">
        <f t="shared" si="377"/>
        <v>42403.784027777772</v>
      </c>
      <c r="U4032" s="16">
        <f t="shared" si="376"/>
        <v>42374.655081018514</v>
      </c>
      <c r="V4032" s="17">
        <v>42374.655081018514</v>
      </c>
      <c r="W4032" s="18">
        <v>42374.655081018514</v>
      </c>
    </row>
    <row r="4033" spans="1:23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9">
        <f t="shared" si="373"/>
        <v>0</v>
      </c>
      <c r="Q4033" t="str">
        <f t="shared" si="374"/>
        <v>theater</v>
      </c>
      <c r="R4033" t="str">
        <f t="shared" si="375"/>
        <v>plays</v>
      </c>
      <c r="S4033" t="s">
        <v>8221</v>
      </c>
      <c r="T4033" s="16">
        <f t="shared" si="377"/>
        <v>41991.626898148148</v>
      </c>
      <c r="U4033" s="16">
        <f t="shared" si="376"/>
        <v>41941.585231481484</v>
      </c>
      <c r="V4033" s="17">
        <v>41941.585231481484</v>
      </c>
      <c r="W4033" s="18">
        <v>41941.585231481484</v>
      </c>
    </row>
    <row r="4034" spans="1:23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 s="9">
        <f t="shared" si="373"/>
        <v>59</v>
      </c>
      <c r="Q4034" t="str">
        <f t="shared" si="374"/>
        <v>theater</v>
      </c>
      <c r="R4034" t="str">
        <f t="shared" si="375"/>
        <v>plays</v>
      </c>
      <c r="S4034" t="s">
        <v>8221</v>
      </c>
      <c r="T4034" s="16">
        <f t="shared" si="377"/>
        <v>42353.85087962963</v>
      </c>
      <c r="U4034" s="16">
        <f t="shared" si="376"/>
        <v>42293.809212962966</v>
      </c>
      <c r="V4034" s="17">
        <v>42293.809212962966</v>
      </c>
      <c r="W4034" s="18">
        <v>42293.809212962966</v>
      </c>
    </row>
    <row r="4035" spans="1:23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</f>
        <v>0.25698702928870293</v>
      </c>
      <c r="P4035" s="9">
        <f t="shared" ref="P4035:P4098" si="379">IF(ISERROR(E4035/L4035),0,(E4035/L4035))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t="s">
        <v>8221</v>
      </c>
      <c r="T4035" s="16">
        <f t="shared" si="377"/>
        <v>42645.375</v>
      </c>
      <c r="U4035" s="16">
        <f t="shared" ref="U4035:U4098" si="382">(((J4035/60)/60)/24)+DATE(1970,1,1)</f>
        <v>42614.268796296295</v>
      </c>
      <c r="V4035" s="17">
        <v>42614.268796296295</v>
      </c>
      <c r="W4035" s="18">
        <v>42614.268796296295</v>
      </c>
    </row>
    <row r="4036" spans="1:23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9">
        <f t="shared" si="379"/>
        <v>100</v>
      </c>
      <c r="Q4036" t="str">
        <f t="shared" si="380"/>
        <v>theater</v>
      </c>
      <c r="R4036" t="str">
        <f t="shared" si="381"/>
        <v>plays</v>
      </c>
      <c r="S4036" t="s">
        <v>8221</v>
      </c>
      <c r="T4036" s="16">
        <f t="shared" ref="T4036:T4099" si="383">(((I4036/60)/60)/24)+DATE(1970,1,1)</f>
        <v>42097.905671296292</v>
      </c>
      <c r="U4036" s="16">
        <f t="shared" si="382"/>
        <v>42067.947337962964</v>
      </c>
      <c r="V4036" s="17">
        <v>42067.947337962964</v>
      </c>
      <c r="W4036" s="18">
        <v>42067.947337962964</v>
      </c>
    </row>
    <row r="4037" spans="1:23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9">
        <f t="shared" si="379"/>
        <v>147.4</v>
      </c>
      <c r="Q4037" t="str">
        <f t="shared" si="380"/>
        <v>theater</v>
      </c>
      <c r="R4037" t="str">
        <f t="shared" si="381"/>
        <v>plays</v>
      </c>
      <c r="S4037" t="s">
        <v>8221</v>
      </c>
      <c r="T4037" s="16">
        <f t="shared" si="383"/>
        <v>41933.882951388885</v>
      </c>
      <c r="U4037" s="16">
        <f t="shared" si="382"/>
        <v>41903.882951388885</v>
      </c>
      <c r="V4037" s="17">
        <v>41903.882951388885</v>
      </c>
      <c r="W4037" s="18">
        <v>41903.882951388885</v>
      </c>
    </row>
    <row r="4038" spans="1:23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9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t="s">
        <v>8221</v>
      </c>
      <c r="T4038" s="16">
        <f t="shared" si="383"/>
        <v>41821.9375</v>
      </c>
      <c r="U4038" s="16">
        <f t="shared" si="382"/>
        <v>41804.937083333331</v>
      </c>
      <c r="V4038" s="17">
        <v>41804.937083333331</v>
      </c>
      <c r="W4038" s="18">
        <v>41804.937083333331</v>
      </c>
    </row>
    <row r="4039" spans="1:23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9">
        <f t="shared" si="379"/>
        <v>40</v>
      </c>
      <c r="Q4039" t="str">
        <f t="shared" si="380"/>
        <v>theater</v>
      </c>
      <c r="R4039" t="str">
        <f t="shared" si="381"/>
        <v>plays</v>
      </c>
      <c r="S4039" t="s">
        <v>8221</v>
      </c>
      <c r="T4039" s="16">
        <f t="shared" si="383"/>
        <v>42514.600694444445</v>
      </c>
      <c r="U4039" s="16">
        <f t="shared" si="382"/>
        <v>42497.070775462969</v>
      </c>
      <c r="V4039" s="17">
        <v>42497.070775462969</v>
      </c>
      <c r="W4039" s="18">
        <v>42497.070775462969</v>
      </c>
    </row>
    <row r="4040" spans="1:23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9">
        <f t="shared" si="379"/>
        <v>75.25</v>
      </c>
      <c r="Q4040" t="str">
        <f t="shared" si="380"/>
        <v>theater</v>
      </c>
      <c r="R4040" t="str">
        <f t="shared" si="381"/>
        <v>plays</v>
      </c>
      <c r="S4040" t="s">
        <v>8221</v>
      </c>
      <c r="T4040" s="16">
        <f t="shared" si="383"/>
        <v>41929.798726851855</v>
      </c>
      <c r="U4040" s="16">
        <f t="shared" si="382"/>
        <v>41869.798726851855</v>
      </c>
      <c r="V4040" s="17">
        <v>41869.798726851855</v>
      </c>
      <c r="W4040" s="18">
        <v>41869.798726851855</v>
      </c>
    </row>
    <row r="4041" spans="1:23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9">
        <f t="shared" si="379"/>
        <v>60</v>
      </c>
      <c r="Q4041" t="str">
        <f t="shared" si="380"/>
        <v>theater</v>
      </c>
      <c r="R4041" t="str">
        <f t="shared" si="381"/>
        <v>plays</v>
      </c>
      <c r="S4041" t="s">
        <v>8221</v>
      </c>
      <c r="T4041" s="16">
        <f t="shared" si="383"/>
        <v>42339.249305555553</v>
      </c>
      <c r="U4041" s="16">
        <f t="shared" si="382"/>
        <v>42305.670914351853</v>
      </c>
      <c r="V4041" s="17">
        <v>42305.670914351853</v>
      </c>
      <c r="W4041" s="18">
        <v>42305.670914351853</v>
      </c>
    </row>
    <row r="4042" spans="1:23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9">
        <f t="shared" si="379"/>
        <v>1250</v>
      </c>
      <c r="Q4042" t="str">
        <f t="shared" si="380"/>
        <v>theater</v>
      </c>
      <c r="R4042" t="str">
        <f t="shared" si="381"/>
        <v>plays</v>
      </c>
      <c r="S4042" t="s">
        <v>8221</v>
      </c>
      <c r="T4042" s="16">
        <f t="shared" si="383"/>
        <v>42203.125</v>
      </c>
      <c r="U4042" s="16">
        <f t="shared" si="382"/>
        <v>42144.231527777782</v>
      </c>
      <c r="V4042" s="17">
        <v>42144.231527777782</v>
      </c>
      <c r="W4042" s="18">
        <v>42144.231527777782</v>
      </c>
    </row>
    <row r="4043" spans="1:23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9">
        <f t="shared" si="379"/>
        <v>10.5</v>
      </c>
      <c r="Q4043" t="str">
        <f t="shared" si="380"/>
        <v>theater</v>
      </c>
      <c r="R4043" t="str">
        <f t="shared" si="381"/>
        <v>plays</v>
      </c>
      <c r="S4043" t="s">
        <v>8221</v>
      </c>
      <c r="T4043" s="16">
        <f t="shared" si="383"/>
        <v>42619.474004629628</v>
      </c>
      <c r="U4043" s="16">
        <f t="shared" si="382"/>
        <v>42559.474004629628</v>
      </c>
      <c r="V4043" s="17">
        <v>42559.474004629628</v>
      </c>
      <c r="W4043" s="18">
        <v>42559.474004629628</v>
      </c>
    </row>
    <row r="4044" spans="1:23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9">
        <f t="shared" si="379"/>
        <v>7</v>
      </c>
      <c r="Q4044" t="str">
        <f t="shared" si="380"/>
        <v>theater</v>
      </c>
      <c r="R4044" t="str">
        <f t="shared" si="381"/>
        <v>plays</v>
      </c>
      <c r="S4044" t="s">
        <v>8221</v>
      </c>
      <c r="T4044" s="16">
        <f t="shared" si="383"/>
        <v>42024.802777777775</v>
      </c>
      <c r="U4044" s="16">
        <f t="shared" si="382"/>
        <v>41995.084074074075</v>
      </c>
      <c r="V4044" s="17">
        <v>41995.084074074075</v>
      </c>
      <c r="W4044" s="18">
        <v>41995.084074074075</v>
      </c>
    </row>
    <row r="4045" spans="1:23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9">
        <f t="shared" si="379"/>
        <v>0</v>
      </c>
      <c r="Q4045" t="str">
        <f t="shared" si="380"/>
        <v>theater</v>
      </c>
      <c r="R4045" t="str">
        <f t="shared" si="381"/>
        <v>plays</v>
      </c>
      <c r="S4045" t="s">
        <v>8221</v>
      </c>
      <c r="T4045" s="16">
        <f t="shared" si="383"/>
        <v>41963.957465277781</v>
      </c>
      <c r="U4045" s="16">
        <f t="shared" si="382"/>
        <v>41948.957465277781</v>
      </c>
      <c r="V4045" s="17">
        <v>41948.957465277781</v>
      </c>
      <c r="W4045" s="18">
        <v>41948.957465277781</v>
      </c>
    </row>
    <row r="4046" spans="1:23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9">
        <f t="shared" si="379"/>
        <v>56.25</v>
      </c>
      <c r="Q4046" t="str">
        <f t="shared" si="380"/>
        <v>theater</v>
      </c>
      <c r="R4046" t="str">
        <f t="shared" si="381"/>
        <v>plays</v>
      </c>
      <c r="S4046" t="s">
        <v>8221</v>
      </c>
      <c r="T4046" s="16">
        <f t="shared" si="383"/>
        <v>42104.208333333328</v>
      </c>
      <c r="U4046" s="16">
        <f t="shared" si="382"/>
        <v>42074.219699074078</v>
      </c>
      <c r="V4046" s="17">
        <v>42074.219699074078</v>
      </c>
      <c r="W4046" s="18">
        <v>42074.219699074078</v>
      </c>
    </row>
    <row r="4047" spans="1:23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9">
        <f t="shared" si="379"/>
        <v>1</v>
      </c>
      <c r="Q4047" t="str">
        <f t="shared" si="380"/>
        <v>theater</v>
      </c>
      <c r="R4047" t="str">
        <f t="shared" si="381"/>
        <v>plays</v>
      </c>
      <c r="S4047" t="s">
        <v>8221</v>
      </c>
      <c r="T4047" s="16">
        <f t="shared" si="383"/>
        <v>41872.201261574075</v>
      </c>
      <c r="U4047" s="16">
        <f t="shared" si="382"/>
        <v>41842.201261574075</v>
      </c>
      <c r="V4047" s="17">
        <v>41842.201261574075</v>
      </c>
      <c r="W4047" s="18">
        <v>41842.201261574075</v>
      </c>
    </row>
    <row r="4048" spans="1:23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9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t="s">
        <v>8221</v>
      </c>
      <c r="T4048" s="16">
        <f t="shared" si="383"/>
        <v>41934.650578703702</v>
      </c>
      <c r="U4048" s="16">
        <f t="shared" si="382"/>
        <v>41904.650578703702</v>
      </c>
      <c r="V4048" s="17">
        <v>41904.650578703702</v>
      </c>
      <c r="W4048" s="18">
        <v>41904.650578703702</v>
      </c>
    </row>
    <row r="4049" spans="1:23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9">
        <f t="shared" si="379"/>
        <v>27.5</v>
      </c>
      <c r="Q4049" t="str">
        <f t="shared" si="380"/>
        <v>theater</v>
      </c>
      <c r="R4049" t="str">
        <f t="shared" si="381"/>
        <v>plays</v>
      </c>
      <c r="S4049" t="s">
        <v>8221</v>
      </c>
      <c r="T4049" s="16">
        <f t="shared" si="383"/>
        <v>42015.041666666672</v>
      </c>
      <c r="U4049" s="16">
        <f t="shared" si="382"/>
        <v>41991.022488425922</v>
      </c>
      <c r="V4049" s="17">
        <v>41991.022488425922</v>
      </c>
      <c r="W4049" s="18">
        <v>41991.022488425922</v>
      </c>
    </row>
    <row r="4050" spans="1:23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9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t="s">
        <v>8221</v>
      </c>
      <c r="T4050" s="16">
        <f t="shared" si="383"/>
        <v>42471.467442129629</v>
      </c>
      <c r="U4050" s="16">
        <f t="shared" si="382"/>
        <v>42436.509108796294</v>
      </c>
      <c r="V4050" s="17">
        <v>42436.509108796294</v>
      </c>
      <c r="W4050" s="18">
        <v>42436.509108796294</v>
      </c>
    </row>
    <row r="4051" spans="1:23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 s="9">
        <f t="shared" si="379"/>
        <v>16</v>
      </c>
      <c r="Q4051" t="str">
        <f t="shared" si="380"/>
        <v>theater</v>
      </c>
      <c r="R4051" t="str">
        <f t="shared" si="381"/>
        <v>plays</v>
      </c>
      <c r="S4051" t="s">
        <v>8221</v>
      </c>
      <c r="T4051" s="16">
        <f t="shared" si="383"/>
        <v>42199.958506944444</v>
      </c>
      <c r="U4051" s="16">
        <f t="shared" si="382"/>
        <v>42169.958506944444</v>
      </c>
      <c r="V4051" s="17">
        <v>42169.958506944444</v>
      </c>
      <c r="W4051" s="18">
        <v>42169.958506944444</v>
      </c>
    </row>
    <row r="4052" spans="1:23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 s="9">
        <f t="shared" si="379"/>
        <v>1</v>
      </c>
      <c r="Q4052" t="str">
        <f t="shared" si="380"/>
        <v>theater</v>
      </c>
      <c r="R4052" t="str">
        <f t="shared" si="381"/>
        <v>plays</v>
      </c>
      <c r="S4052" t="s">
        <v>8221</v>
      </c>
      <c r="T4052" s="16">
        <f t="shared" si="383"/>
        <v>41935.636469907404</v>
      </c>
      <c r="U4052" s="16">
        <f t="shared" si="382"/>
        <v>41905.636469907404</v>
      </c>
      <c r="V4052" s="17">
        <v>41905.636469907404</v>
      </c>
      <c r="W4052" s="18">
        <v>41905.636469907404</v>
      </c>
    </row>
    <row r="4053" spans="1:23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9">
        <f t="shared" si="379"/>
        <v>0</v>
      </c>
      <c r="Q4053" t="str">
        <f t="shared" si="380"/>
        <v>theater</v>
      </c>
      <c r="R4053" t="str">
        <f t="shared" si="381"/>
        <v>plays</v>
      </c>
      <c r="S4053" t="s">
        <v>8221</v>
      </c>
      <c r="T4053" s="16">
        <f t="shared" si="383"/>
        <v>41768.286805555559</v>
      </c>
      <c r="U4053" s="16">
        <f t="shared" si="382"/>
        <v>41761.810150462967</v>
      </c>
      <c r="V4053" s="17">
        <v>41761.810150462967</v>
      </c>
      <c r="W4053" s="18">
        <v>41761.810150462967</v>
      </c>
    </row>
    <row r="4054" spans="1:23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 s="9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t="s">
        <v>8221</v>
      </c>
      <c r="T4054" s="16">
        <f t="shared" si="383"/>
        <v>41925.878657407404</v>
      </c>
      <c r="U4054" s="16">
        <f t="shared" si="382"/>
        <v>41865.878657407404</v>
      </c>
      <c r="V4054" s="17">
        <v>41865.878657407404</v>
      </c>
      <c r="W4054" s="18">
        <v>41865.878657407404</v>
      </c>
    </row>
    <row r="4055" spans="1:23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 s="9">
        <f t="shared" si="379"/>
        <v>55</v>
      </c>
      <c r="Q4055" t="str">
        <f t="shared" si="380"/>
        <v>theater</v>
      </c>
      <c r="R4055" t="str">
        <f t="shared" si="381"/>
        <v>plays</v>
      </c>
      <c r="S4055" t="s">
        <v>8221</v>
      </c>
      <c r="T4055" s="16">
        <f t="shared" si="383"/>
        <v>41958.833333333328</v>
      </c>
      <c r="U4055" s="16">
        <f t="shared" si="382"/>
        <v>41928.690138888887</v>
      </c>
      <c r="V4055" s="17">
        <v>41928.690138888887</v>
      </c>
      <c r="W4055" s="18">
        <v>41928.690138888887</v>
      </c>
    </row>
    <row r="4056" spans="1:23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9">
        <f t="shared" si="379"/>
        <v>0</v>
      </c>
      <c r="Q4056" t="str">
        <f t="shared" si="380"/>
        <v>theater</v>
      </c>
      <c r="R4056" t="str">
        <f t="shared" si="381"/>
        <v>plays</v>
      </c>
      <c r="S4056" t="s">
        <v>8221</v>
      </c>
      <c r="T4056" s="16">
        <f t="shared" si="383"/>
        <v>42644.166666666672</v>
      </c>
      <c r="U4056" s="16">
        <f t="shared" si="382"/>
        <v>42613.841261574074</v>
      </c>
      <c r="V4056" s="17">
        <v>42613.841261574074</v>
      </c>
      <c r="W4056" s="18">
        <v>42613.841261574074</v>
      </c>
    </row>
    <row r="4057" spans="1:23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 s="9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t="s">
        <v>8221</v>
      </c>
      <c r="T4057" s="16">
        <f t="shared" si="383"/>
        <v>41809.648506944446</v>
      </c>
      <c r="U4057" s="16">
        <f t="shared" si="382"/>
        <v>41779.648506944446</v>
      </c>
      <c r="V4057" s="17">
        <v>41779.648506944446</v>
      </c>
      <c r="W4057" s="18">
        <v>41779.648506944446</v>
      </c>
    </row>
    <row r="4058" spans="1:23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 s="9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t="s">
        <v>8221</v>
      </c>
      <c r="T4058" s="16">
        <f t="shared" si="383"/>
        <v>42554.832638888889</v>
      </c>
      <c r="U4058" s="16">
        <f t="shared" si="382"/>
        <v>42534.933321759265</v>
      </c>
      <c r="V4058" s="17">
        <v>42534.933321759265</v>
      </c>
      <c r="W4058" s="18">
        <v>42534.933321759265</v>
      </c>
    </row>
    <row r="4059" spans="1:23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 s="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t="s">
        <v>8221</v>
      </c>
      <c r="T4059" s="16">
        <f t="shared" si="383"/>
        <v>42333.958333333328</v>
      </c>
      <c r="U4059" s="16">
        <f t="shared" si="382"/>
        <v>42310.968518518523</v>
      </c>
      <c r="V4059" s="17">
        <v>42310.968518518523</v>
      </c>
      <c r="W4059" s="18">
        <v>42310.968518518523</v>
      </c>
    </row>
    <row r="4060" spans="1:23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 s="9">
        <f t="shared" si="379"/>
        <v>23.75</v>
      </c>
      <c r="Q4060" t="str">
        <f t="shared" si="380"/>
        <v>theater</v>
      </c>
      <c r="R4060" t="str">
        <f t="shared" si="381"/>
        <v>plays</v>
      </c>
      <c r="S4060" t="s">
        <v>8221</v>
      </c>
      <c r="T4060" s="16">
        <f t="shared" si="383"/>
        <v>42461.165972222225</v>
      </c>
      <c r="U4060" s="16">
        <f t="shared" si="382"/>
        <v>42446.060694444444</v>
      </c>
      <c r="V4060" s="17">
        <v>42446.060694444444</v>
      </c>
      <c r="W4060" s="18">
        <v>42446.060694444444</v>
      </c>
    </row>
    <row r="4061" spans="1:23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 s="9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t="s">
        <v>8221</v>
      </c>
      <c r="T4061" s="16">
        <f t="shared" si="383"/>
        <v>41898.125</v>
      </c>
      <c r="U4061" s="16">
        <f t="shared" si="382"/>
        <v>41866.640648148146</v>
      </c>
      <c r="V4061" s="17">
        <v>41866.640648148146</v>
      </c>
      <c r="W4061" s="18">
        <v>41866.640648148146</v>
      </c>
    </row>
    <row r="4062" spans="1:23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 s="9">
        <f t="shared" si="379"/>
        <v>57</v>
      </c>
      <c r="Q4062" t="str">
        <f t="shared" si="380"/>
        <v>theater</v>
      </c>
      <c r="R4062" t="str">
        <f t="shared" si="381"/>
        <v>plays</v>
      </c>
      <c r="S4062" t="s">
        <v>8221</v>
      </c>
      <c r="T4062" s="16">
        <f t="shared" si="383"/>
        <v>41813.666666666664</v>
      </c>
      <c r="U4062" s="16">
        <f t="shared" si="382"/>
        <v>41779.695092592592</v>
      </c>
      <c r="V4062" s="17">
        <v>41779.695092592592</v>
      </c>
      <c r="W4062" s="18">
        <v>41779.695092592592</v>
      </c>
    </row>
    <row r="4063" spans="1:23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9">
        <f t="shared" si="379"/>
        <v>0</v>
      </c>
      <c r="Q4063" t="str">
        <f t="shared" si="380"/>
        <v>theater</v>
      </c>
      <c r="R4063" t="str">
        <f t="shared" si="381"/>
        <v>plays</v>
      </c>
      <c r="S4063" t="s">
        <v>8221</v>
      </c>
      <c r="T4063" s="16">
        <f t="shared" si="383"/>
        <v>42481.099803240737</v>
      </c>
      <c r="U4063" s="16">
        <f t="shared" si="382"/>
        <v>42421.141469907408</v>
      </c>
      <c r="V4063" s="17">
        <v>42421.141469907408</v>
      </c>
      <c r="W4063" s="18">
        <v>42421.141469907408</v>
      </c>
    </row>
    <row r="4064" spans="1:23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 s="9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t="s">
        <v>8221</v>
      </c>
      <c r="T4064" s="16">
        <f t="shared" si="383"/>
        <v>42553.739212962959</v>
      </c>
      <c r="U4064" s="16">
        <f t="shared" si="382"/>
        <v>42523.739212962959</v>
      </c>
      <c r="V4064" s="17">
        <v>42523.739212962959</v>
      </c>
      <c r="W4064" s="18">
        <v>42523.739212962959</v>
      </c>
    </row>
    <row r="4065" spans="1:23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 s="9">
        <f t="shared" si="379"/>
        <v>15</v>
      </c>
      <c r="Q4065" t="str">
        <f t="shared" si="380"/>
        <v>theater</v>
      </c>
      <c r="R4065" t="str">
        <f t="shared" si="381"/>
        <v>plays</v>
      </c>
      <c r="S4065" t="s">
        <v>8221</v>
      </c>
      <c r="T4065" s="16">
        <f t="shared" si="383"/>
        <v>41817.681527777779</v>
      </c>
      <c r="U4065" s="16">
        <f t="shared" si="382"/>
        <v>41787.681527777779</v>
      </c>
      <c r="V4065" s="17">
        <v>41787.681527777779</v>
      </c>
      <c r="W4065" s="18">
        <v>41787.681527777779</v>
      </c>
    </row>
    <row r="4066" spans="1:23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 s="9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t="s">
        <v>8221</v>
      </c>
      <c r="T4066" s="16">
        <f t="shared" si="383"/>
        <v>42123.588263888887</v>
      </c>
      <c r="U4066" s="16">
        <f t="shared" si="382"/>
        <v>42093.588263888887</v>
      </c>
      <c r="V4066" s="17">
        <v>42093.588263888887</v>
      </c>
      <c r="W4066" s="18">
        <v>42093.588263888887</v>
      </c>
    </row>
    <row r="4067" spans="1:23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 s="9">
        <f t="shared" si="379"/>
        <v>6.75</v>
      </c>
      <c r="Q4067" t="str">
        <f t="shared" si="380"/>
        <v>theater</v>
      </c>
      <c r="R4067" t="str">
        <f t="shared" si="381"/>
        <v>plays</v>
      </c>
      <c r="S4067" t="s">
        <v>8221</v>
      </c>
      <c r="T4067" s="16">
        <f t="shared" si="383"/>
        <v>41863.951516203706</v>
      </c>
      <c r="U4067" s="16">
        <f t="shared" si="382"/>
        <v>41833.951516203706</v>
      </c>
      <c r="V4067" s="17">
        <v>41833.951516203706</v>
      </c>
      <c r="W4067" s="18">
        <v>41833.951516203706</v>
      </c>
    </row>
    <row r="4068" spans="1:23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 s="9">
        <f t="shared" si="379"/>
        <v>25</v>
      </c>
      <c r="Q4068" t="str">
        <f t="shared" si="380"/>
        <v>theater</v>
      </c>
      <c r="R4068" t="str">
        <f t="shared" si="381"/>
        <v>plays</v>
      </c>
      <c r="S4068" t="s">
        <v>8221</v>
      </c>
      <c r="T4068" s="16">
        <f t="shared" si="383"/>
        <v>42509.039212962962</v>
      </c>
      <c r="U4068" s="16">
        <f t="shared" si="382"/>
        <v>42479.039212962962</v>
      </c>
      <c r="V4068" s="17">
        <v>42479.039212962962</v>
      </c>
      <c r="W4068" s="18">
        <v>42479.039212962962</v>
      </c>
    </row>
    <row r="4069" spans="1:23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 s="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t="s">
        <v>8221</v>
      </c>
      <c r="T4069" s="16">
        <f t="shared" si="383"/>
        <v>42275.117476851854</v>
      </c>
      <c r="U4069" s="16">
        <f t="shared" si="382"/>
        <v>42235.117476851854</v>
      </c>
      <c r="V4069" s="17">
        <v>42235.117476851854</v>
      </c>
      <c r="W4069" s="18">
        <v>42235.117476851854</v>
      </c>
    </row>
    <row r="4070" spans="1:23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 s="9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t="s">
        <v>8221</v>
      </c>
      <c r="T4070" s="16">
        <f t="shared" si="383"/>
        <v>42748.961805555555</v>
      </c>
      <c r="U4070" s="16">
        <f t="shared" si="382"/>
        <v>42718.963599537034</v>
      </c>
      <c r="V4070" s="17">
        <v>42718.963599537034</v>
      </c>
      <c r="W4070" s="18">
        <v>42718.963599537034</v>
      </c>
    </row>
    <row r="4071" spans="1:23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 s="9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t="s">
        <v>8221</v>
      </c>
      <c r="T4071" s="16">
        <f t="shared" si="383"/>
        <v>42063.5</v>
      </c>
      <c r="U4071" s="16">
        <f t="shared" si="382"/>
        <v>42022.661527777775</v>
      </c>
      <c r="V4071" s="17">
        <v>42022.661527777775</v>
      </c>
      <c r="W4071" s="18">
        <v>42022.661527777775</v>
      </c>
    </row>
    <row r="4072" spans="1:23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 s="9">
        <f t="shared" si="379"/>
        <v>27.5</v>
      </c>
      <c r="Q4072" t="str">
        <f t="shared" si="380"/>
        <v>theater</v>
      </c>
      <c r="R4072" t="str">
        <f t="shared" si="381"/>
        <v>plays</v>
      </c>
      <c r="S4072" t="s">
        <v>8221</v>
      </c>
      <c r="T4072" s="16">
        <f t="shared" si="383"/>
        <v>42064.125</v>
      </c>
      <c r="U4072" s="16">
        <f t="shared" si="382"/>
        <v>42031.666898148149</v>
      </c>
      <c r="V4072" s="17">
        <v>42031.666898148149</v>
      </c>
      <c r="W4072" s="18">
        <v>42031.666898148149</v>
      </c>
    </row>
    <row r="4073" spans="1:23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9">
        <f t="shared" si="379"/>
        <v>0</v>
      </c>
      <c r="Q4073" t="str">
        <f t="shared" si="380"/>
        <v>theater</v>
      </c>
      <c r="R4073" t="str">
        <f t="shared" si="381"/>
        <v>plays</v>
      </c>
      <c r="S4073" t="s">
        <v>8221</v>
      </c>
      <c r="T4073" s="16">
        <f t="shared" si="383"/>
        <v>42730.804756944446</v>
      </c>
      <c r="U4073" s="16">
        <f t="shared" si="382"/>
        <v>42700.804756944446</v>
      </c>
      <c r="V4073" s="17">
        <v>42700.804756944446</v>
      </c>
      <c r="W4073" s="18">
        <v>42700.804756944446</v>
      </c>
    </row>
    <row r="4074" spans="1:23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 s="9">
        <f t="shared" si="379"/>
        <v>2</v>
      </c>
      <c r="Q4074" t="str">
        <f t="shared" si="380"/>
        <v>theater</v>
      </c>
      <c r="R4074" t="str">
        <f t="shared" si="381"/>
        <v>plays</v>
      </c>
      <c r="S4074" t="s">
        <v>8221</v>
      </c>
      <c r="T4074" s="16">
        <f t="shared" si="383"/>
        <v>41872.77443287037</v>
      </c>
      <c r="U4074" s="16">
        <f t="shared" si="382"/>
        <v>41812.77443287037</v>
      </c>
      <c r="V4074" s="17">
        <v>41812.77443287037</v>
      </c>
      <c r="W4074" s="18">
        <v>41812.77443287037</v>
      </c>
    </row>
    <row r="4075" spans="1:23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 s="9">
        <f t="shared" si="379"/>
        <v>18.5</v>
      </c>
      <c r="Q4075" t="str">
        <f t="shared" si="380"/>
        <v>theater</v>
      </c>
      <c r="R4075" t="str">
        <f t="shared" si="381"/>
        <v>plays</v>
      </c>
      <c r="S4075" t="s">
        <v>8221</v>
      </c>
      <c r="T4075" s="16">
        <f t="shared" si="383"/>
        <v>42133.166666666672</v>
      </c>
      <c r="U4075" s="16">
        <f t="shared" si="382"/>
        <v>42078.34520833334</v>
      </c>
      <c r="V4075" s="17">
        <v>42078.34520833334</v>
      </c>
      <c r="W4075" s="18">
        <v>42078.34520833334</v>
      </c>
    </row>
    <row r="4076" spans="1:23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 s="9">
        <f t="shared" si="379"/>
        <v>35</v>
      </c>
      <c r="Q4076" t="str">
        <f t="shared" si="380"/>
        <v>theater</v>
      </c>
      <c r="R4076" t="str">
        <f t="shared" si="381"/>
        <v>plays</v>
      </c>
      <c r="S4076" t="s">
        <v>8221</v>
      </c>
      <c r="T4076" s="16">
        <f t="shared" si="383"/>
        <v>42313.594618055555</v>
      </c>
      <c r="U4076" s="16">
        <f t="shared" si="382"/>
        <v>42283.552951388891</v>
      </c>
      <c r="V4076" s="17">
        <v>42283.552951388891</v>
      </c>
      <c r="W4076" s="18">
        <v>42283.552951388891</v>
      </c>
    </row>
    <row r="4077" spans="1:23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 s="9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t="s">
        <v>8221</v>
      </c>
      <c r="T4077" s="16">
        <f t="shared" si="383"/>
        <v>41820.727777777778</v>
      </c>
      <c r="U4077" s="16">
        <f t="shared" si="382"/>
        <v>41779.045937499999</v>
      </c>
      <c r="V4077" s="17">
        <v>41779.045937499999</v>
      </c>
      <c r="W4077" s="18">
        <v>41779.045937499999</v>
      </c>
    </row>
    <row r="4078" spans="1:23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9">
        <f t="shared" si="379"/>
        <v>0</v>
      </c>
      <c r="Q4078" t="str">
        <f t="shared" si="380"/>
        <v>theater</v>
      </c>
      <c r="R4078" t="str">
        <f t="shared" si="381"/>
        <v>plays</v>
      </c>
      <c r="S4078" t="s">
        <v>8221</v>
      </c>
      <c r="T4078" s="16">
        <f t="shared" si="383"/>
        <v>41933.82708333333</v>
      </c>
      <c r="U4078" s="16">
        <f t="shared" si="382"/>
        <v>41905.795706018522</v>
      </c>
      <c r="V4078" s="17">
        <v>41905.795706018522</v>
      </c>
      <c r="W4078" s="18">
        <v>41905.795706018522</v>
      </c>
    </row>
    <row r="4079" spans="1:23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 s="9">
        <f t="shared" si="379"/>
        <v>222.5</v>
      </c>
      <c r="Q4079" t="str">
        <f t="shared" si="380"/>
        <v>theater</v>
      </c>
      <c r="R4079" t="str">
        <f t="shared" si="381"/>
        <v>plays</v>
      </c>
      <c r="S4079" t="s">
        <v>8221</v>
      </c>
      <c r="T4079" s="16">
        <f t="shared" si="383"/>
        <v>42725.7105787037</v>
      </c>
      <c r="U4079" s="16">
        <f t="shared" si="382"/>
        <v>42695.7105787037</v>
      </c>
      <c r="V4079" s="17">
        <v>42695.7105787037</v>
      </c>
      <c r="W4079" s="18">
        <v>42695.7105787037</v>
      </c>
    </row>
    <row r="4080" spans="1:23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9">
        <f t="shared" si="379"/>
        <v>0</v>
      </c>
      <c r="Q4080" t="str">
        <f t="shared" si="380"/>
        <v>theater</v>
      </c>
      <c r="R4080" t="str">
        <f t="shared" si="381"/>
        <v>plays</v>
      </c>
      <c r="S4080" t="s">
        <v>8221</v>
      </c>
      <c r="T4080" s="16">
        <f t="shared" si="383"/>
        <v>42762.787523148145</v>
      </c>
      <c r="U4080" s="16">
        <f t="shared" si="382"/>
        <v>42732.787523148145</v>
      </c>
      <c r="V4080" s="17">
        <v>42732.787523148145</v>
      </c>
      <c r="W4080" s="18">
        <v>42732.787523148145</v>
      </c>
    </row>
    <row r="4081" spans="1:23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 s="9">
        <f t="shared" si="379"/>
        <v>5</v>
      </c>
      <c r="Q4081" t="str">
        <f t="shared" si="380"/>
        <v>theater</v>
      </c>
      <c r="R4081" t="str">
        <f t="shared" si="381"/>
        <v>plays</v>
      </c>
      <c r="S4081" t="s">
        <v>8221</v>
      </c>
      <c r="T4081" s="16">
        <f t="shared" si="383"/>
        <v>42540.938900462963</v>
      </c>
      <c r="U4081" s="16">
        <f t="shared" si="382"/>
        <v>42510.938900462963</v>
      </c>
      <c r="V4081" s="17">
        <v>42510.938900462963</v>
      </c>
      <c r="W4081" s="18">
        <v>42510.938900462963</v>
      </c>
    </row>
    <row r="4082" spans="1:23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9">
        <f t="shared" si="379"/>
        <v>0</v>
      </c>
      <c r="Q4082" t="str">
        <f t="shared" si="380"/>
        <v>theater</v>
      </c>
      <c r="R4082" t="str">
        <f t="shared" si="381"/>
        <v>plays</v>
      </c>
      <c r="S4082" t="s">
        <v>8221</v>
      </c>
      <c r="T4082" s="16">
        <f t="shared" si="383"/>
        <v>42535.787500000006</v>
      </c>
      <c r="U4082" s="16">
        <f t="shared" si="382"/>
        <v>42511.698101851856</v>
      </c>
      <c r="V4082" s="17">
        <v>42511.698101851856</v>
      </c>
      <c r="W4082" s="18">
        <v>42511.698101851856</v>
      </c>
    </row>
    <row r="4083" spans="1:23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 s="9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t="s">
        <v>8221</v>
      </c>
      <c r="T4083" s="16">
        <f t="shared" si="383"/>
        <v>42071.539641203708</v>
      </c>
      <c r="U4083" s="16">
        <f t="shared" si="382"/>
        <v>42041.581307870365</v>
      </c>
      <c r="V4083" s="17">
        <v>42041.581307870365</v>
      </c>
      <c r="W4083" s="18">
        <v>42041.581307870365</v>
      </c>
    </row>
    <row r="4084" spans="1:23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 s="9">
        <f t="shared" si="379"/>
        <v>1.5</v>
      </c>
      <c r="Q4084" t="str">
        <f t="shared" si="380"/>
        <v>theater</v>
      </c>
      <c r="R4084" t="str">
        <f t="shared" si="381"/>
        <v>plays</v>
      </c>
      <c r="S4084" t="s">
        <v>8221</v>
      </c>
      <c r="T4084" s="16">
        <f t="shared" si="383"/>
        <v>42322.958333333328</v>
      </c>
      <c r="U4084" s="16">
        <f t="shared" si="382"/>
        <v>42307.189270833333</v>
      </c>
      <c r="V4084" s="17">
        <v>42307.189270833333</v>
      </c>
      <c r="W4084" s="18">
        <v>42307.189270833333</v>
      </c>
    </row>
    <row r="4085" spans="1:23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 s="9">
        <f t="shared" si="379"/>
        <v>126.5</v>
      </c>
      <c r="Q4085" t="str">
        <f t="shared" si="380"/>
        <v>theater</v>
      </c>
      <c r="R4085" t="str">
        <f t="shared" si="381"/>
        <v>plays</v>
      </c>
      <c r="S4085" t="s">
        <v>8221</v>
      </c>
      <c r="T4085" s="16">
        <f t="shared" si="383"/>
        <v>42383.761759259258</v>
      </c>
      <c r="U4085" s="16">
        <f t="shared" si="382"/>
        <v>42353.761759259258</v>
      </c>
      <c r="V4085" s="17">
        <v>42353.761759259258</v>
      </c>
      <c r="W4085" s="18">
        <v>42353.761759259258</v>
      </c>
    </row>
    <row r="4086" spans="1:23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 s="9">
        <f t="shared" si="379"/>
        <v>10</v>
      </c>
      <c r="Q4086" t="str">
        <f t="shared" si="380"/>
        <v>theater</v>
      </c>
      <c r="R4086" t="str">
        <f t="shared" si="381"/>
        <v>plays</v>
      </c>
      <c r="S4086" t="s">
        <v>8221</v>
      </c>
      <c r="T4086" s="16">
        <f t="shared" si="383"/>
        <v>42652.436412037037</v>
      </c>
      <c r="U4086" s="16">
        <f t="shared" si="382"/>
        <v>42622.436412037037</v>
      </c>
      <c r="V4086" s="17">
        <v>42622.436412037037</v>
      </c>
      <c r="W4086" s="18">
        <v>42622.436412037037</v>
      </c>
    </row>
    <row r="4087" spans="1:23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 s="9">
        <f t="shared" si="379"/>
        <v>10</v>
      </c>
      <c r="Q4087" t="str">
        <f t="shared" si="380"/>
        <v>theater</v>
      </c>
      <c r="R4087" t="str">
        <f t="shared" si="381"/>
        <v>plays</v>
      </c>
      <c r="S4087" t="s">
        <v>8221</v>
      </c>
      <c r="T4087" s="16">
        <f t="shared" si="383"/>
        <v>42087.165972222225</v>
      </c>
      <c r="U4087" s="16">
        <f t="shared" si="382"/>
        <v>42058.603877314818</v>
      </c>
      <c r="V4087" s="17">
        <v>42058.603877314818</v>
      </c>
      <c r="W4087" s="18">
        <v>42058.603877314818</v>
      </c>
    </row>
    <row r="4088" spans="1:23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 s="9">
        <f t="shared" si="379"/>
        <v>9.4</v>
      </c>
      <c r="Q4088" t="str">
        <f t="shared" si="380"/>
        <v>theater</v>
      </c>
      <c r="R4088" t="str">
        <f t="shared" si="381"/>
        <v>plays</v>
      </c>
      <c r="S4088" t="s">
        <v>8221</v>
      </c>
      <c r="T4088" s="16">
        <f t="shared" si="383"/>
        <v>42329.166666666672</v>
      </c>
      <c r="U4088" s="16">
        <f t="shared" si="382"/>
        <v>42304.940960648149</v>
      </c>
      <c r="V4088" s="17">
        <v>42304.940960648149</v>
      </c>
      <c r="W4088" s="18">
        <v>42304.940960648149</v>
      </c>
    </row>
    <row r="4089" spans="1:23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9">
        <f t="shared" si="379"/>
        <v>0</v>
      </c>
      <c r="Q4089" t="str">
        <f t="shared" si="380"/>
        <v>theater</v>
      </c>
      <c r="R4089" t="str">
        <f t="shared" si="381"/>
        <v>plays</v>
      </c>
      <c r="S4089" t="s">
        <v>8221</v>
      </c>
      <c r="T4089" s="16">
        <f t="shared" si="383"/>
        <v>42568.742893518516</v>
      </c>
      <c r="U4089" s="16">
        <f t="shared" si="382"/>
        <v>42538.742893518516</v>
      </c>
      <c r="V4089" s="17">
        <v>42538.742893518516</v>
      </c>
      <c r="W4089" s="18">
        <v>42538.742893518516</v>
      </c>
    </row>
    <row r="4090" spans="1:23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 s="9">
        <f t="shared" si="379"/>
        <v>72</v>
      </c>
      <c r="Q4090" t="str">
        <f t="shared" si="380"/>
        <v>theater</v>
      </c>
      <c r="R4090" t="str">
        <f t="shared" si="381"/>
        <v>plays</v>
      </c>
      <c r="S4090" t="s">
        <v>8221</v>
      </c>
      <c r="T4090" s="16">
        <f t="shared" si="383"/>
        <v>42020.434722222228</v>
      </c>
      <c r="U4090" s="16">
        <f t="shared" si="382"/>
        <v>41990.612546296295</v>
      </c>
      <c r="V4090" s="17">
        <v>41990.612546296295</v>
      </c>
      <c r="W4090" s="18">
        <v>41990.612546296295</v>
      </c>
    </row>
    <row r="4091" spans="1:23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 s="9">
        <f t="shared" si="379"/>
        <v>30</v>
      </c>
      <c r="Q4091" t="str">
        <f t="shared" si="380"/>
        <v>theater</v>
      </c>
      <c r="R4091" t="str">
        <f t="shared" si="381"/>
        <v>plays</v>
      </c>
      <c r="S4091" t="s">
        <v>8221</v>
      </c>
      <c r="T4091" s="16">
        <f t="shared" si="383"/>
        <v>42155.732638888891</v>
      </c>
      <c r="U4091" s="16">
        <f t="shared" si="382"/>
        <v>42122.732499999998</v>
      </c>
      <c r="V4091" s="17">
        <v>42122.732499999998</v>
      </c>
      <c r="W4091" s="18">
        <v>42122.732499999998</v>
      </c>
    </row>
    <row r="4092" spans="1:23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 s="9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t="s">
        <v>8221</v>
      </c>
      <c r="T4092" s="16">
        <f t="shared" si="383"/>
        <v>42223.625</v>
      </c>
      <c r="U4092" s="16">
        <f t="shared" si="382"/>
        <v>42209.67288194444</v>
      </c>
      <c r="V4092" s="17">
        <v>42209.67288194444</v>
      </c>
      <c r="W4092" s="18">
        <v>42209.67288194444</v>
      </c>
    </row>
    <row r="4093" spans="1:23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 s="9">
        <f t="shared" si="379"/>
        <v>25.5</v>
      </c>
      <c r="Q4093" t="str">
        <f t="shared" si="380"/>
        <v>theater</v>
      </c>
      <c r="R4093" t="str">
        <f t="shared" si="381"/>
        <v>plays</v>
      </c>
      <c r="S4093" t="s">
        <v>8221</v>
      </c>
      <c r="T4093" s="16">
        <f t="shared" si="383"/>
        <v>42020.506377314814</v>
      </c>
      <c r="U4093" s="16">
        <f t="shared" si="382"/>
        <v>41990.506377314814</v>
      </c>
      <c r="V4093" s="17">
        <v>41990.506377314814</v>
      </c>
      <c r="W4093" s="18">
        <v>41990.506377314814</v>
      </c>
    </row>
    <row r="4094" spans="1:23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 s="9">
        <f t="shared" si="379"/>
        <v>20</v>
      </c>
      <c r="Q4094" t="str">
        <f t="shared" si="380"/>
        <v>theater</v>
      </c>
      <c r="R4094" t="str">
        <f t="shared" si="381"/>
        <v>plays</v>
      </c>
      <c r="S4094" t="s">
        <v>8221</v>
      </c>
      <c r="T4094" s="16">
        <f t="shared" si="383"/>
        <v>42099.153321759266</v>
      </c>
      <c r="U4094" s="16">
        <f t="shared" si="382"/>
        <v>42039.194988425923</v>
      </c>
      <c r="V4094" s="17">
        <v>42039.194988425923</v>
      </c>
      <c r="W4094" s="18">
        <v>42039.194988425923</v>
      </c>
    </row>
    <row r="4095" spans="1:23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 s="9">
        <f t="shared" si="379"/>
        <v>15</v>
      </c>
      <c r="Q4095" t="str">
        <f t="shared" si="380"/>
        <v>theater</v>
      </c>
      <c r="R4095" t="str">
        <f t="shared" si="381"/>
        <v>plays</v>
      </c>
      <c r="S4095" t="s">
        <v>8221</v>
      </c>
      <c r="T4095" s="16">
        <f t="shared" si="383"/>
        <v>42238.815891203703</v>
      </c>
      <c r="U4095" s="16">
        <f t="shared" si="382"/>
        <v>42178.815891203703</v>
      </c>
      <c r="V4095" s="17">
        <v>42178.815891203703</v>
      </c>
      <c r="W4095" s="18">
        <v>42178.815891203703</v>
      </c>
    </row>
    <row r="4096" spans="1:23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 s="9">
        <f t="shared" si="379"/>
        <v>91.25</v>
      </c>
      <c r="Q4096" t="str">
        <f t="shared" si="380"/>
        <v>theater</v>
      </c>
      <c r="R4096" t="str">
        <f t="shared" si="381"/>
        <v>plays</v>
      </c>
      <c r="S4096" t="s">
        <v>8221</v>
      </c>
      <c r="T4096" s="16">
        <f t="shared" si="383"/>
        <v>41934.207638888889</v>
      </c>
      <c r="U4096" s="16">
        <f t="shared" si="382"/>
        <v>41890.086805555555</v>
      </c>
      <c r="V4096" s="17">
        <v>41890.086805555555</v>
      </c>
      <c r="W4096" s="18">
        <v>41890.086805555555</v>
      </c>
    </row>
    <row r="4097" spans="1:23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 s="9">
        <f t="shared" si="379"/>
        <v>800</v>
      </c>
      <c r="Q4097" t="str">
        <f t="shared" si="380"/>
        <v>theater</v>
      </c>
      <c r="R4097" t="str">
        <f t="shared" si="381"/>
        <v>plays</v>
      </c>
      <c r="S4097" t="s">
        <v>8221</v>
      </c>
      <c r="T4097" s="16">
        <f t="shared" si="383"/>
        <v>42723.031828703708</v>
      </c>
      <c r="U4097" s="16">
        <f t="shared" si="382"/>
        <v>42693.031828703708</v>
      </c>
      <c r="V4097" s="17">
        <v>42693.031828703708</v>
      </c>
      <c r="W4097" s="18">
        <v>42693.031828703708</v>
      </c>
    </row>
    <row r="4098" spans="1:23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 s="9">
        <f t="shared" si="379"/>
        <v>80</v>
      </c>
      <c r="Q4098" t="str">
        <f t="shared" si="380"/>
        <v>theater</v>
      </c>
      <c r="R4098" t="str">
        <f t="shared" si="381"/>
        <v>plays</v>
      </c>
      <c r="S4098" t="s">
        <v>8221</v>
      </c>
      <c r="T4098" s="16">
        <f t="shared" si="383"/>
        <v>42794.368749999994</v>
      </c>
      <c r="U4098" s="16">
        <f t="shared" si="382"/>
        <v>42750.530312499999</v>
      </c>
      <c r="V4098" s="17">
        <v>42750.530312499999</v>
      </c>
      <c r="W4098" s="18">
        <v>42750.530312499999</v>
      </c>
    </row>
    <row r="4099" spans="1:23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</f>
        <v>0</v>
      </c>
      <c r="P4099" s="9">
        <f t="shared" ref="P4099:P4115" si="385">IF(ISERROR(E4099/L4099),0,(E4099/L4099))</f>
        <v>0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t="s">
        <v>8221</v>
      </c>
      <c r="T4099" s="16">
        <f t="shared" si="383"/>
        <v>42400.996527777781</v>
      </c>
      <c r="U4099" s="16">
        <f t="shared" ref="U4099:U4115" si="388">(((J4099/60)/60)/24)+DATE(1970,1,1)</f>
        <v>42344.824502314819</v>
      </c>
      <c r="V4099" s="17">
        <v>42344.824502314819</v>
      </c>
      <c r="W4099" s="18">
        <v>42344.824502314819</v>
      </c>
    </row>
    <row r="4100" spans="1:23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9">
        <f t="shared" si="385"/>
        <v>0</v>
      </c>
      <c r="Q4100" t="str">
        <f t="shared" si="386"/>
        <v>theater</v>
      </c>
      <c r="R4100" t="str">
        <f t="shared" si="387"/>
        <v>plays</v>
      </c>
      <c r="S4100" t="s">
        <v>8221</v>
      </c>
      <c r="T4100" s="16">
        <f t="shared" ref="T4100:T4115" si="389">(((I4100/60)/60)/24)+DATE(1970,1,1)</f>
        <v>42525.722187499996</v>
      </c>
      <c r="U4100" s="16">
        <f t="shared" si="388"/>
        <v>42495.722187499996</v>
      </c>
      <c r="V4100" s="17">
        <v>42495.722187499996</v>
      </c>
      <c r="W4100" s="18">
        <v>42495.722187499996</v>
      </c>
    </row>
    <row r="4101" spans="1:23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9">
        <f t="shared" si="385"/>
        <v>50</v>
      </c>
      <c r="Q4101" t="str">
        <f t="shared" si="386"/>
        <v>theater</v>
      </c>
      <c r="R4101" t="str">
        <f t="shared" si="387"/>
        <v>plays</v>
      </c>
      <c r="S4101" t="s">
        <v>8221</v>
      </c>
      <c r="T4101" s="16">
        <f t="shared" si="389"/>
        <v>42615.850381944445</v>
      </c>
      <c r="U4101" s="16">
        <f t="shared" si="388"/>
        <v>42570.850381944445</v>
      </c>
      <c r="V4101" s="17">
        <v>42570.850381944445</v>
      </c>
      <c r="W4101" s="18">
        <v>42570.850381944445</v>
      </c>
    </row>
    <row r="4102" spans="1:23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9">
        <f t="shared" si="385"/>
        <v>0</v>
      </c>
      <c r="Q4102" t="str">
        <f t="shared" si="386"/>
        <v>theater</v>
      </c>
      <c r="R4102" t="str">
        <f t="shared" si="387"/>
        <v>plays</v>
      </c>
      <c r="S4102" t="s">
        <v>8221</v>
      </c>
      <c r="T4102" s="16">
        <f t="shared" si="389"/>
        <v>41937.124884259261</v>
      </c>
      <c r="U4102" s="16">
        <f t="shared" si="388"/>
        <v>41927.124884259261</v>
      </c>
      <c r="V4102" s="17">
        <v>41927.124884259261</v>
      </c>
      <c r="W4102" s="18">
        <v>41927.124884259261</v>
      </c>
    </row>
    <row r="4103" spans="1:23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9">
        <f t="shared" si="385"/>
        <v>0</v>
      </c>
      <c r="Q4103" t="str">
        <f t="shared" si="386"/>
        <v>theater</v>
      </c>
      <c r="R4103" t="str">
        <f t="shared" si="387"/>
        <v>plays</v>
      </c>
      <c r="S4103" t="s">
        <v>8221</v>
      </c>
      <c r="T4103" s="16">
        <f t="shared" si="389"/>
        <v>42760.903726851851</v>
      </c>
      <c r="U4103" s="16">
        <f t="shared" si="388"/>
        <v>42730.903726851851</v>
      </c>
      <c r="V4103" s="17">
        <v>42730.903726851851</v>
      </c>
      <c r="W4103" s="18">
        <v>42730.903726851851</v>
      </c>
    </row>
    <row r="4104" spans="1:23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9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t="s">
        <v>8221</v>
      </c>
      <c r="T4104" s="16">
        <f t="shared" si="389"/>
        <v>42505.848067129627</v>
      </c>
      <c r="U4104" s="16">
        <f t="shared" si="388"/>
        <v>42475.848067129627</v>
      </c>
      <c r="V4104" s="17">
        <v>42475.848067129627</v>
      </c>
      <c r="W4104" s="18">
        <v>42475.848067129627</v>
      </c>
    </row>
    <row r="4105" spans="1:23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9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t="s">
        <v>8221</v>
      </c>
      <c r="T4105" s="16">
        <f t="shared" si="389"/>
        <v>42242.772222222222</v>
      </c>
      <c r="U4105" s="16">
        <f t="shared" si="388"/>
        <v>42188.83293981482</v>
      </c>
      <c r="V4105" s="17">
        <v>42188.83293981482</v>
      </c>
      <c r="W4105" s="18">
        <v>42188.83293981482</v>
      </c>
    </row>
    <row r="4106" spans="1:23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9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t="s">
        <v>8221</v>
      </c>
      <c r="T4106" s="16">
        <f t="shared" si="389"/>
        <v>42670.278171296297</v>
      </c>
      <c r="U4106" s="16">
        <f t="shared" si="388"/>
        <v>42640.278171296297</v>
      </c>
      <c r="V4106" s="17">
        <v>42640.278171296297</v>
      </c>
      <c r="W4106" s="18">
        <v>42640.278171296297</v>
      </c>
    </row>
    <row r="4107" spans="1:23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9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t="s">
        <v>8221</v>
      </c>
      <c r="T4107" s="16">
        <f t="shared" si="389"/>
        <v>42730.010520833333</v>
      </c>
      <c r="U4107" s="16">
        <f t="shared" si="388"/>
        <v>42697.010520833333</v>
      </c>
      <c r="V4107" s="17">
        <v>42697.010520833333</v>
      </c>
      <c r="W4107" s="18">
        <v>42697.010520833333</v>
      </c>
    </row>
    <row r="4108" spans="1:23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9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t="s">
        <v>8221</v>
      </c>
      <c r="T4108" s="16">
        <f t="shared" si="389"/>
        <v>42096.041666666672</v>
      </c>
      <c r="U4108" s="16">
        <f t="shared" si="388"/>
        <v>42053.049375000002</v>
      </c>
      <c r="V4108" s="17">
        <v>42053.049375000002</v>
      </c>
      <c r="W4108" s="18">
        <v>42053.049375000002</v>
      </c>
    </row>
    <row r="4109" spans="1:23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9">
        <f t="shared" si="385"/>
        <v>10.25</v>
      </c>
      <c r="Q4109" t="str">
        <f t="shared" si="386"/>
        <v>theater</v>
      </c>
      <c r="R4109" t="str">
        <f t="shared" si="387"/>
        <v>plays</v>
      </c>
      <c r="S4109" t="s">
        <v>8221</v>
      </c>
      <c r="T4109" s="16">
        <f t="shared" si="389"/>
        <v>41906.916678240741</v>
      </c>
      <c r="U4109" s="16">
        <f t="shared" si="388"/>
        <v>41883.916678240741</v>
      </c>
      <c r="V4109" s="17">
        <v>41883.916678240741</v>
      </c>
      <c r="W4109" s="18">
        <v>41883.916678240741</v>
      </c>
    </row>
    <row r="4110" spans="1:23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9">
        <f t="shared" si="385"/>
        <v>59</v>
      </c>
      <c r="Q4110" t="str">
        <f t="shared" si="386"/>
        <v>theater</v>
      </c>
      <c r="R4110" t="str">
        <f t="shared" si="387"/>
        <v>plays</v>
      </c>
      <c r="S4110" t="s">
        <v>8221</v>
      </c>
      <c r="T4110" s="16">
        <f t="shared" si="389"/>
        <v>42797.208333333328</v>
      </c>
      <c r="U4110" s="16">
        <f t="shared" si="388"/>
        <v>42767.031678240746</v>
      </c>
      <c r="V4110" s="17">
        <v>42767.031678240746</v>
      </c>
      <c r="W4110" s="18">
        <v>42767.031678240746</v>
      </c>
    </row>
    <row r="4111" spans="1:23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9">
        <f t="shared" si="385"/>
        <v>0</v>
      </c>
      <c r="Q4111" t="str">
        <f t="shared" si="386"/>
        <v>theater</v>
      </c>
      <c r="R4111" t="str">
        <f t="shared" si="387"/>
        <v>plays</v>
      </c>
      <c r="S4111" t="s">
        <v>8221</v>
      </c>
      <c r="T4111" s="16">
        <f t="shared" si="389"/>
        <v>42337.581064814818</v>
      </c>
      <c r="U4111" s="16">
        <f t="shared" si="388"/>
        <v>42307.539398148147</v>
      </c>
      <c r="V4111" s="17">
        <v>42307.539398148147</v>
      </c>
      <c r="W4111" s="18">
        <v>42307.539398148147</v>
      </c>
    </row>
    <row r="4112" spans="1:23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9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t="s">
        <v>8221</v>
      </c>
      <c r="T4112" s="16">
        <f t="shared" si="389"/>
        <v>42572.626747685179</v>
      </c>
      <c r="U4112" s="16">
        <f t="shared" si="388"/>
        <v>42512.626747685179</v>
      </c>
      <c r="V4112" s="17">
        <v>42512.626747685179</v>
      </c>
      <c r="W4112" s="18">
        <v>42512.626747685179</v>
      </c>
    </row>
    <row r="4113" spans="1:23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9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t="s">
        <v>8221</v>
      </c>
      <c r="T4113" s="16">
        <f t="shared" si="389"/>
        <v>42059.135879629626</v>
      </c>
      <c r="U4113" s="16">
        <f t="shared" si="388"/>
        <v>42029.135879629626</v>
      </c>
      <c r="V4113" s="17">
        <v>42029.135879629626</v>
      </c>
      <c r="W4113" s="18">
        <v>42029.135879629626</v>
      </c>
    </row>
    <row r="4114" spans="1:23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9">
        <f t="shared" si="385"/>
        <v>1</v>
      </c>
      <c r="Q4114" t="str">
        <f t="shared" si="386"/>
        <v>theater</v>
      </c>
      <c r="R4114" t="str">
        <f t="shared" si="387"/>
        <v>plays</v>
      </c>
      <c r="S4114" t="s">
        <v>8221</v>
      </c>
      <c r="T4114" s="16">
        <f t="shared" si="389"/>
        <v>42428</v>
      </c>
      <c r="U4114" s="16">
        <f t="shared" si="388"/>
        <v>42400.946597222224</v>
      </c>
      <c r="V4114" s="17">
        <v>42400.946597222224</v>
      </c>
      <c r="W4114" s="18">
        <v>42400.946597222224</v>
      </c>
    </row>
    <row r="4115" spans="1:23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 s="9">
        <f t="shared" si="385"/>
        <v>1</v>
      </c>
      <c r="Q4115" t="str">
        <f t="shared" si="386"/>
        <v>theater</v>
      </c>
      <c r="R4115" t="str">
        <f t="shared" si="387"/>
        <v>plays</v>
      </c>
      <c r="S4115" t="s">
        <v>8221</v>
      </c>
      <c r="T4115" s="16">
        <f t="shared" si="389"/>
        <v>42377.273611111115</v>
      </c>
      <c r="U4115" s="16">
        <f t="shared" si="388"/>
        <v>42358.573182870372</v>
      </c>
      <c r="V4115" s="17">
        <v>42358.573182870372</v>
      </c>
      <c r="W4115" s="18">
        <v>42358.573182870372</v>
      </c>
    </row>
  </sheetData>
  <autoFilter ref="A1:W4115" xr:uid="{A8D0FC7C-922A-4E45-B094-A151C411E414}"/>
  <conditionalFormatting sqref="F1:F1048576">
    <cfRule type="cellIs" dxfId="24" priority="11" operator="equal">
      <formula>"canceled"</formula>
    </cfRule>
    <cfRule type="cellIs" dxfId="23" priority="12" operator="equal">
      <formula>"live"</formula>
    </cfRule>
    <cfRule type="cellIs" dxfId="22" priority="14" operator="equal">
      <formula>"failed"</formula>
    </cfRule>
    <cfRule type="cellIs" dxfId="21" priority="15" operator="equal">
      <formula>"successful"</formula>
    </cfRule>
    <cfRule type="colorScale" priority="16">
      <colorScale>
        <cfvo type="min"/>
        <cfvo type="max"/>
        <color rgb="FFFF7128"/>
        <color rgb="FFFFEF9C"/>
      </colorScale>
    </cfRule>
  </conditionalFormatting>
  <conditionalFormatting sqref="O2:O4115">
    <cfRule type="cellIs" dxfId="20" priority="6" operator="greaterThanOrEqual">
      <formula>2</formula>
    </cfRule>
    <cfRule type="cellIs" dxfId="19" priority="7" operator="between">
      <formula>1</formula>
      <formula>1.99</formula>
    </cfRule>
    <cfRule type="cellIs" dxfId="18" priority="8" operator="lessThanOrEqual">
      <formula>0.99</formula>
    </cfRule>
  </conditionalFormatting>
  <conditionalFormatting sqref="S1:S1048576 T1:W1">
    <cfRule type="cellIs" dxfId="17" priority="17" operator="equal">
      <formula>"canceled"</formula>
    </cfRule>
    <cfRule type="cellIs" dxfId="16" priority="18" operator="equal">
      <formula>"live"</formula>
    </cfRule>
    <cfRule type="cellIs" dxfId="15" priority="19" operator="equal">
      <formula>"failed"</formula>
    </cfRule>
    <cfRule type="cellIs" dxfId="14" priority="20" operator="equal">
      <formula>"successful"</formula>
    </cfRule>
    <cfRule type="colorScale" priority="2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1B8F2-BA38-42B6-95A6-671B561FE09F}">
  <dimension ref="A1:F16"/>
  <sheetViews>
    <sheetView workbookViewId="0">
      <selection activeCell="A12" sqref="A12:F12"/>
      <pivotSelection pane="bottomRight" showHeader="1" extendable="1" axis="axisRow" start="7" max="10" activeRow="11" previousRow="11" click="1" r:id="rId1">
        <pivotArea dataOnly="0" fieldPosition="0">
          <references count="1">
            <reference field="16" count="1">
              <x v="7"/>
            </reference>
          </references>
        </pivotArea>
      </pivotSelection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11" t="s">
        <v>8223</v>
      </c>
      <c r="B1" t="s">
        <v>8360</v>
      </c>
    </row>
    <row r="3" spans="1:6" x14ac:dyDescent="0.3">
      <c r="A3" s="11" t="s">
        <v>8382</v>
      </c>
      <c r="B3" s="11" t="s">
        <v>8361</v>
      </c>
    </row>
    <row r="4" spans="1:6" x14ac:dyDescent="0.3">
      <c r="A4" s="11" t="s">
        <v>8363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3">
      <c r="A5" s="12" t="s">
        <v>8310</v>
      </c>
      <c r="B5" s="13">
        <v>300</v>
      </c>
      <c r="C5" s="13">
        <v>180</v>
      </c>
      <c r="D5" s="13">
        <v>40</v>
      </c>
      <c r="E5" s="13"/>
      <c r="F5" s="13">
        <v>520</v>
      </c>
    </row>
    <row r="6" spans="1:6" x14ac:dyDescent="0.3">
      <c r="A6" s="12" t="s">
        <v>8336</v>
      </c>
      <c r="B6" s="13">
        <v>34</v>
      </c>
      <c r="C6" s="13">
        <v>140</v>
      </c>
      <c r="D6" s="13">
        <v>20</v>
      </c>
      <c r="E6" s="13">
        <v>6</v>
      </c>
      <c r="F6" s="13">
        <v>200</v>
      </c>
    </row>
    <row r="7" spans="1:6" x14ac:dyDescent="0.3">
      <c r="A7" s="12" t="s">
        <v>8333</v>
      </c>
      <c r="B7" s="13">
        <v>80</v>
      </c>
      <c r="C7" s="13">
        <v>140</v>
      </c>
      <c r="D7" s="13"/>
      <c r="E7" s="13"/>
      <c r="F7" s="13">
        <v>220</v>
      </c>
    </row>
    <row r="8" spans="1:6" x14ac:dyDescent="0.3">
      <c r="A8" s="12" t="s">
        <v>8331</v>
      </c>
      <c r="B8" s="13"/>
      <c r="C8" s="13"/>
      <c r="D8" s="13">
        <v>24</v>
      </c>
      <c r="E8" s="13"/>
      <c r="F8" s="13">
        <v>24</v>
      </c>
    </row>
    <row r="9" spans="1:6" x14ac:dyDescent="0.3">
      <c r="A9" s="12" t="s">
        <v>8325</v>
      </c>
      <c r="B9" s="13">
        <v>540</v>
      </c>
      <c r="C9" s="13">
        <v>120</v>
      </c>
      <c r="D9" s="13">
        <v>20</v>
      </c>
      <c r="E9" s="13">
        <v>20</v>
      </c>
      <c r="F9" s="13">
        <v>700</v>
      </c>
    </row>
    <row r="10" spans="1:6" x14ac:dyDescent="0.3">
      <c r="A10" s="12" t="s">
        <v>8338</v>
      </c>
      <c r="B10" s="13">
        <v>103</v>
      </c>
      <c r="C10" s="13">
        <v>117</v>
      </c>
      <c r="D10" s="13"/>
      <c r="E10" s="13"/>
      <c r="F10" s="13">
        <v>220</v>
      </c>
    </row>
    <row r="11" spans="1:6" x14ac:dyDescent="0.3">
      <c r="A11" s="12" t="s">
        <v>8322</v>
      </c>
      <c r="B11" s="13">
        <v>80</v>
      </c>
      <c r="C11" s="13">
        <v>127</v>
      </c>
      <c r="D11" s="13">
        <v>30</v>
      </c>
      <c r="E11" s="13"/>
      <c r="F11" s="13">
        <v>237</v>
      </c>
    </row>
    <row r="12" spans="1:6" x14ac:dyDescent="0.3">
      <c r="A12" s="12" t="s">
        <v>8319</v>
      </c>
      <c r="B12" s="13">
        <v>209</v>
      </c>
      <c r="C12" s="13">
        <v>213</v>
      </c>
      <c r="D12" s="13">
        <v>178</v>
      </c>
      <c r="E12" s="13"/>
      <c r="F12" s="13">
        <v>600</v>
      </c>
    </row>
    <row r="13" spans="1:6" x14ac:dyDescent="0.3">
      <c r="A13" s="12" t="s">
        <v>8317</v>
      </c>
      <c r="B13" s="13">
        <v>839</v>
      </c>
      <c r="C13" s="13">
        <v>493</v>
      </c>
      <c r="D13" s="13">
        <v>37</v>
      </c>
      <c r="E13" s="13">
        <v>24</v>
      </c>
      <c r="F13" s="13">
        <v>1393</v>
      </c>
    </row>
    <row r="14" spans="1:6" x14ac:dyDescent="0.3">
      <c r="A14" s="12" t="s">
        <v>8362</v>
      </c>
      <c r="B14" s="13">
        <v>2185</v>
      </c>
      <c r="C14" s="13">
        <v>1530</v>
      </c>
      <c r="D14" s="13">
        <v>349</v>
      </c>
      <c r="E14" s="13">
        <v>50</v>
      </c>
      <c r="F14" s="13">
        <v>4114</v>
      </c>
    </row>
    <row r="16" spans="1:6" x14ac:dyDescent="0.3">
      <c r="B16" s="6"/>
      <c r="F16" s="7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F63CB-536B-4E77-8EED-D7C2A6E824B7}">
  <dimension ref="A1:I47"/>
  <sheetViews>
    <sheetView topLeftCell="A22" workbookViewId="0">
      <selection activeCell="F13" sqref="F13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11" t="s">
        <v>8223</v>
      </c>
      <c r="B1" t="s">
        <v>8360</v>
      </c>
    </row>
    <row r="2" spans="1:6" x14ac:dyDescent="0.3">
      <c r="A2" s="11" t="s">
        <v>8308</v>
      </c>
      <c r="B2" t="s">
        <v>8360</v>
      </c>
    </row>
    <row r="4" spans="1:6" x14ac:dyDescent="0.3">
      <c r="A4" s="11" t="s">
        <v>8382</v>
      </c>
      <c r="B4" s="11" t="s">
        <v>8361</v>
      </c>
    </row>
    <row r="5" spans="1:6" x14ac:dyDescent="0.3">
      <c r="A5" s="11" t="s">
        <v>8363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3">
      <c r="A6" s="12" t="s">
        <v>8316</v>
      </c>
      <c r="B6" s="13"/>
      <c r="C6" s="13">
        <v>100</v>
      </c>
      <c r="D6" s="13"/>
      <c r="E6" s="13"/>
      <c r="F6" s="13">
        <v>100</v>
      </c>
    </row>
    <row r="7" spans="1:6" x14ac:dyDescent="0.3">
      <c r="A7" s="12" t="s">
        <v>8344</v>
      </c>
      <c r="B7" s="13"/>
      <c r="C7" s="13"/>
      <c r="D7" s="13">
        <v>20</v>
      </c>
      <c r="E7" s="13"/>
      <c r="F7" s="13">
        <v>20</v>
      </c>
    </row>
    <row r="8" spans="1:6" x14ac:dyDescent="0.3">
      <c r="A8" s="12" t="s">
        <v>8332</v>
      </c>
      <c r="B8" s="13"/>
      <c r="C8" s="13"/>
      <c r="D8" s="13">
        <v>24</v>
      </c>
      <c r="E8" s="13"/>
      <c r="F8" s="13">
        <v>24</v>
      </c>
    </row>
    <row r="9" spans="1:6" x14ac:dyDescent="0.3">
      <c r="A9" s="12" t="s">
        <v>8358</v>
      </c>
      <c r="B9" s="13"/>
      <c r="C9" s="13">
        <v>40</v>
      </c>
      <c r="D9" s="13"/>
      <c r="E9" s="13"/>
      <c r="F9" s="13">
        <v>40</v>
      </c>
    </row>
    <row r="10" spans="1:6" x14ac:dyDescent="0.3">
      <c r="A10" s="12" t="s">
        <v>8354</v>
      </c>
      <c r="B10" s="13">
        <v>40</v>
      </c>
      <c r="C10" s="13"/>
      <c r="D10" s="13"/>
      <c r="E10" s="13"/>
      <c r="F10" s="13">
        <v>40</v>
      </c>
    </row>
    <row r="11" spans="1:6" x14ac:dyDescent="0.3">
      <c r="A11" s="12" t="s">
        <v>8315</v>
      </c>
      <c r="B11" s="13">
        <v>180</v>
      </c>
      <c r="C11" s="13"/>
      <c r="D11" s="13"/>
      <c r="E11" s="13"/>
      <c r="F11" s="13">
        <v>180</v>
      </c>
    </row>
    <row r="12" spans="1:6" x14ac:dyDescent="0.3">
      <c r="A12" s="12" t="s">
        <v>8314</v>
      </c>
      <c r="B12" s="13"/>
      <c r="C12" s="13">
        <v>80</v>
      </c>
      <c r="D12" s="13"/>
      <c r="E12" s="13"/>
      <c r="F12" s="13">
        <v>80</v>
      </c>
    </row>
    <row r="13" spans="1:6" x14ac:dyDescent="0.3">
      <c r="A13" s="12" t="s">
        <v>8330</v>
      </c>
      <c r="B13" s="13">
        <v>40</v>
      </c>
      <c r="C13" s="13"/>
      <c r="D13" s="13"/>
      <c r="E13" s="13"/>
      <c r="F13" s="13">
        <v>40</v>
      </c>
    </row>
    <row r="14" spans="1:6" x14ac:dyDescent="0.3">
      <c r="A14" s="12" t="s">
        <v>8347</v>
      </c>
      <c r="B14" s="13"/>
      <c r="C14" s="13">
        <v>40</v>
      </c>
      <c r="D14" s="13"/>
      <c r="E14" s="13">
        <v>20</v>
      </c>
      <c r="F14" s="13">
        <v>60</v>
      </c>
    </row>
    <row r="15" spans="1:6" x14ac:dyDescent="0.3">
      <c r="A15" s="12" t="s">
        <v>8324</v>
      </c>
      <c r="B15" s="13"/>
      <c r="C15" s="13">
        <v>40</v>
      </c>
      <c r="D15" s="13"/>
      <c r="E15" s="13"/>
      <c r="F15" s="13">
        <v>40</v>
      </c>
    </row>
    <row r="16" spans="1:6" x14ac:dyDescent="0.3">
      <c r="A16" s="12" t="s">
        <v>8337</v>
      </c>
      <c r="B16" s="13"/>
      <c r="C16" s="13">
        <v>120</v>
      </c>
      <c r="D16" s="13">
        <v>20</v>
      </c>
      <c r="E16" s="13"/>
      <c r="F16" s="13">
        <v>140</v>
      </c>
    </row>
    <row r="17" spans="1:9" x14ac:dyDescent="0.3">
      <c r="A17" s="12" t="s">
        <v>8348</v>
      </c>
      <c r="B17" s="13"/>
      <c r="C17" s="13">
        <v>20</v>
      </c>
      <c r="D17" s="13"/>
      <c r="E17" s="13"/>
      <c r="F17" s="13">
        <v>20</v>
      </c>
    </row>
    <row r="18" spans="1:9" x14ac:dyDescent="0.3">
      <c r="A18" s="12" t="s">
        <v>8349</v>
      </c>
      <c r="B18" s="13">
        <v>140</v>
      </c>
      <c r="C18" s="13"/>
      <c r="D18" s="13"/>
      <c r="E18" s="13"/>
      <c r="F18" s="13">
        <v>140</v>
      </c>
    </row>
    <row r="19" spans="1:9" x14ac:dyDescent="0.3">
      <c r="A19" s="12" t="s">
        <v>8329</v>
      </c>
      <c r="B19" s="13">
        <v>140</v>
      </c>
      <c r="C19" s="13">
        <v>20</v>
      </c>
      <c r="D19" s="13"/>
      <c r="E19" s="13"/>
      <c r="F19" s="13">
        <v>160</v>
      </c>
    </row>
    <row r="20" spans="1:9" x14ac:dyDescent="0.3">
      <c r="A20" s="12" t="s">
        <v>8328</v>
      </c>
      <c r="B20" s="13"/>
      <c r="C20" s="13">
        <v>60</v>
      </c>
      <c r="D20" s="13"/>
      <c r="E20" s="13"/>
      <c r="F20" s="13">
        <v>60</v>
      </c>
    </row>
    <row r="21" spans="1:9" x14ac:dyDescent="0.3">
      <c r="A21" s="12" t="s">
        <v>8356</v>
      </c>
      <c r="B21" s="13">
        <v>9</v>
      </c>
      <c r="C21" s="13">
        <v>11</v>
      </c>
      <c r="D21" s="13"/>
      <c r="E21" s="13"/>
      <c r="F21" s="13">
        <v>20</v>
      </c>
    </row>
    <row r="22" spans="1:9" x14ac:dyDescent="0.3">
      <c r="A22" s="12" t="s">
        <v>8327</v>
      </c>
      <c r="B22" s="13">
        <v>20</v>
      </c>
      <c r="C22" s="13"/>
      <c r="D22" s="13"/>
      <c r="E22" s="13"/>
      <c r="F22" s="13">
        <v>20</v>
      </c>
    </row>
    <row r="23" spans="1:9" x14ac:dyDescent="0.3">
      <c r="A23" s="12" t="s">
        <v>8335</v>
      </c>
      <c r="B23" s="13"/>
      <c r="C23" s="13">
        <v>40</v>
      </c>
      <c r="D23" s="13"/>
      <c r="E23" s="13"/>
      <c r="F23" s="13">
        <v>40</v>
      </c>
    </row>
    <row r="24" spans="1:9" x14ac:dyDescent="0.3">
      <c r="A24" s="12" t="s">
        <v>8359</v>
      </c>
      <c r="B24" s="13">
        <v>60</v>
      </c>
      <c r="C24" s="13">
        <v>60</v>
      </c>
      <c r="D24" s="13">
        <v>20</v>
      </c>
      <c r="E24" s="13"/>
      <c r="F24" s="13">
        <v>140</v>
      </c>
    </row>
    <row r="25" spans="1:9" x14ac:dyDescent="0.3">
      <c r="A25" s="12" t="s">
        <v>8343</v>
      </c>
      <c r="B25" s="13"/>
      <c r="C25" s="13">
        <v>20</v>
      </c>
      <c r="D25" s="13"/>
      <c r="E25" s="13"/>
      <c r="F25" s="13">
        <v>20</v>
      </c>
    </row>
    <row r="26" spans="1:9" x14ac:dyDescent="0.3">
      <c r="A26" s="12" t="s">
        <v>8323</v>
      </c>
      <c r="B26" s="13">
        <v>60</v>
      </c>
      <c r="C26" s="13"/>
      <c r="D26" s="13"/>
      <c r="E26" s="13"/>
      <c r="F26" s="13">
        <v>60</v>
      </c>
    </row>
    <row r="27" spans="1:9" x14ac:dyDescent="0.3">
      <c r="A27" s="12" t="s">
        <v>8350</v>
      </c>
      <c r="B27" s="13"/>
      <c r="C27" s="13">
        <v>20</v>
      </c>
      <c r="D27" s="13"/>
      <c r="E27" s="13"/>
      <c r="F27" s="13">
        <v>20</v>
      </c>
    </row>
    <row r="28" spans="1:9" x14ac:dyDescent="0.3">
      <c r="A28" s="12" t="s">
        <v>8339</v>
      </c>
      <c r="B28" s="13">
        <v>103</v>
      </c>
      <c r="C28" s="13">
        <v>57</v>
      </c>
      <c r="D28" s="13"/>
      <c r="E28" s="13"/>
      <c r="F28" s="13">
        <v>160</v>
      </c>
    </row>
    <row r="29" spans="1:9" x14ac:dyDescent="0.3">
      <c r="A29" s="12" t="s">
        <v>8345</v>
      </c>
      <c r="B29" s="13"/>
      <c r="C29" s="13">
        <v>20</v>
      </c>
      <c r="D29" s="13"/>
      <c r="E29" s="13"/>
      <c r="F29" s="13">
        <v>20</v>
      </c>
    </row>
    <row r="30" spans="1:9" x14ac:dyDescent="0.3">
      <c r="A30" s="12" t="s">
        <v>8318</v>
      </c>
      <c r="B30" s="13">
        <v>694</v>
      </c>
      <c r="C30" s="13">
        <v>353</v>
      </c>
      <c r="D30" s="13"/>
      <c r="E30" s="13">
        <v>19</v>
      </c>
      <c r="F30" s="13">
        <v>1066</v>
      </c>
      <c r="G30" s="7"/>
      <c r="H30" s="7"/>
      <c r="I30" s="7"/>
    </row>
    <row r="31" spans="1:9" x14ac:dyDescent="0.3">
      <c r="A31" s="12" t="s">
        <v>8346</v>
      </c>
      <c r="B31" s="13">
        <v>40</v>
      </c>
      <c r="C31" s="13"/>
      <c r="D31" s="13"/>
      <c r="E31" s="13"/>
      <c r="F31" s="13">
        <v>40</v>
      </c>
    </row>
    <row r="32" spans="1:9" x14ac:dyDescent="0.3">
      <c r="A32" s="12" t="s">
        <v>8342</v>
      </c>
      <c r="B32" s="13">
        <v>20</v>
      </c>
      <c r="C32" s="13"/>
      <c r="D32" s="13"/>
      <c r="E32" s="13"/>
      <c r="F32" s="13">
        <v>20</v>
      </c>
    </row>
    <row r="33" spans="1:6" x14ac:dyDescent="0.3">
      <c r="A33" s="12" t="s">
        <v>8353</v>
      </c>
      <c r="B33" s="13"/>
      <c r="C33" s="13">
        <v>20</v>
      </c>
      <c r="D33" s="13"/>
      <c r="E33" s="13"/>
      <c r="F33" s="13">
        <v>20</v>
      </c>
    </row>
    <row r="34" spans="1:6" x14ac:dyDescent="0.3">
      <c r="A34" s="12" t="s">
        <v>8326</v>
      </c>
      <c r="B34" s="13">
        <v>260</v>
      </c>
      <c r="C34" s="13"/>
      <c r="D34" s="13"/>
      <c r="E34" s="13"/>
      <c r="F34" s="13">
        <v>260</v>
      </c>
    </row>
    <row r="35" spans="1:6" x14ac:dyDescent="0.3">
      <c r="A35" s="12" t="s">
        <v>8313</v>
      </c>
      <c r="B35" s="13"/>
      <c r="C35" s="13"/>
      <c r="D35" s="13">
        <v>40</v>
      </c>
      <c r="E35" s="13"/>
      <c r="F35" s="13">
        <v>40</v>
      </c>
    </row>
    <row r="36" spans="1:6" x14ac:dyDescent="0.3">
      <c r="A36" s="12" t="s">
        <v>8312</v>
      </c>
      <c r="B36" s="13">
        <v>60</v>
      </c>
      <c r="C36" s="13"/>
      <c r="D36" s="13"/>
      <c r="E36" s="13"/>
      <c r="F36" s="13">
        <v>60</v>
      </c>
    </row>
    <row r="37" spans="1:6" x14ac:dyDescent="0.3">
      <c r="A37" s="12" t="s">
        <v>8352</v>
      </c>
      <c r="B37" s="13">
        <v>34</v>
      </c>
      <c r="C37" s="13"/>
      <c r="D37" s="13"/>
      <c r="E37" s="13">
        <v>6</v>
      </c>
      <c r="F37" s="13">
        <v>40</v>
      </c>
    </row>
    <row r="38" spans="1:6" x14ac:dyDescent="0.3">
      <c r="A38" s="12" t="s">
        <v>8355</v>
      </c>
      <c r="B38" s="13">
        <v>40</v>
      </c>
      <c r="C38" s="13">
        <v>2</v>
      </c>
      <c r="D38" s="13">
        <v>18</v>
      </c>
      <c r="E38" s="13"/>
      <c r="F38" s="13">
        <v>60</v>
      </c>
    </row>
    <row r="39" spans="1:6" x14ac:dyDescent="0.3">
      <c r="A39" s="12" t="s">
        <v>8357</v>
      </c>
      <c r="B39" s="13">
        <v>85</v>
      </c>
      <c r="C39" s="13">
        <v>80</v>
      </c>
      <c r="D39" s="13">
        <v>17</v>
      </c>
      <c r="E39" s="13">
        <v>5</v>
      </c>
      <c r="F39" s="13">
        <v>187</v>
      </c>
    </row>
    <row r="40" spans="1:6" x14ac:dyDescent="0.3">
      <c r="A40" s="12" t="s">
        <v>8351</v>
      </c>
      <c r="B40" s="13">
        <v>80</v>
      </c>
      <c r="C40" s="13"/>
      <c r="D40" s="13"/>
      <c r="E40" s="13"/>
      <c r="F40" s="13">
        <v>80</v>
      </c>
    </row>
    <row r="41" spans="1:6" x14ac:dyDescent="0.3">
      <c r="A41" s="12" t="s">
        <v>8311</v>
      </c>
      <c r="B41" s="13">
        <v>60</v>
      </c>
      <c r="C41" s="13"/>
      <c r="D41" s="13"/>
      <c r="E41" s="13"/>
      <c r="F41" s="13">
        <v>60</v>
      </c>
    </row>
    <row r="42" spans="1:6" x14ac:dyDescent="0.3">
      <c r="A42" s="12" t="s">
        <v>8341</v>
      </c>
      <c r="B42" s="13"/>
      <c r="C42" s="13">
        <v>47</v>
      </c>
      <c r="D42" s="13">
        <v>10</v>
      </c>
      <c r="E42" s="13"/>
      <c r="F42" s="13">
        <v>57</v>
      </c>
    </row>
    <row r="43" spans="1:6" x14ac:dyDescent="0.3">
      <c r="A43" s="12" t="s">
        <v>8334</v>
      </c>
      <c r="B43" s="13"/>
      <c r="C43" s="13">
        <v>100</v>
      </c>
      <c r="D43" s="13"/>
      <c r="E43" s="13"/>
      <c r="F43" s="13">
        <v>100</v>
      </c>
    </row>
    <row r="44" spans="1:6" x14ac:dyDescent="0.3">
      <c r="A44" s="12" t="s">
        <v>8321</v>
      </c>
      <c r="B44" s="13">
        <v>20</v>
      </c>
      <c r="C44" s="13">
        <v>120</v>
      </c>
      <c r="D44" s="13">
        <v>60</v>
      </c>
      <c r="E44" s="13"/>
      <c r="F44" s="13">
        <v>200</v>
      </c>
    </row>
    <row r="45" spans="1:6" x14ac:dyDescent="0.3">
      <c r="A45" s="12" t="s">
        <v>8320</v>
      </c>
      <c r="B45" s="13"/>
      <c r="C45" s="13">
        <v>60</v>
      </c>
      <c r="D45" s="13">
        <v>100</v>
      </c>
      <c r="E45" s="13"/>
      <c r="F45" s="13">
        <v>160</v>
      </c>
    </row>
    <row r="46" spans="1:6" x14ac:dyDescent="0.3">
      <c r="A46" s="12" t="s">
        <v>8340</v>
      </c>
      <c r="B46" s="13"/>
      <c r="C46" s="13"/>
      <c r="D46" s="13">
        <v>20</v>
      </c>
      <c r="E46" s="13"/>
      <c r="F46" s="13">
        <v>20</v>
      </c>
    </row>
    <row r="47" spans="1:6" x14ac:dyDescent="0.3">
      <c r="A47" s="12" t="s">
        <v>8362</v>
      </c>
      <c r="B47" s="13">
        <v>2185</v>
      </c>
      <c r="C47" s="13">
        <v>1530</v>
      </c>
      <c r="D47" s="13">
        <v>349</v>
      </c>
      <c r="E47" s="13">
        <v>50</v>
      </c>
      <c r="F47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AEE39-AD3A-491D-8DE9-D75E812B62CA}">
  <dimension ref="A1:E18"/>
  <sheetViews>
    <sheetView workbookViewId="0">
      <selection activeCell="E23" sqref="E23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10.77734375" bestFit="1" customWidth="1"/>
    <col min="6" max="6" width="3.88671875" customWidth="1"/>
  </cols>
  <sheetData>
    <row r="1" spans="1:5" x14ac:dyDescent="0.3">
      <c r="A1" s="11" t="s">
        <v>8308</v>
      </c>
      <c r="B1" t="s">
        <v>8360</v>
      </c>
    </row>
    <row r="2" spans="1:5" x14ac:dyDescent="0.3">
      <c r="A2" s="11" t="s">
        <v>8400</v>
      </c>
      <c r="B2" t="s">
        <v>8360</v>
      </c>
    </row>
    <row r="4" spans="1:5" x14ac:dyDescent="0.3">
      <c r="A4" s="11" t="s">
        <v>8382</v>
      </c>
      <c r="B4" s="11" t="s">
        <v>8361</v>
      </c>
    </row>
    <row r="5" spans="1:5" x14ac:dyDescent="0.3">
      <c r="A5" s="11" t="s">
        <v>8363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3">
      <c r="A6" s="19" t="s">
        <v>8393</v>
      </c>
      <c r="B6" s="13">
        <v>182</v>
      </c>
      <c r="C6" s="13">
        <v>149</v>
      </c>
      <c r="D6" s="13">
        <v>34</v>
      </c>
      <c r="E6" s="13">
        <v>365</v>
      </c>
    </row>
    <row r="7" spans="1:5" x14ac:dyDescent="0.3">
      <c r="A7" s="19" t="s">
        <v>8394</v>
      </c>
      <c r="B7" s="13">
        <v>202</v>
      </c>
      <c r="C7" s="13">
        <v>106</v>
      </c>
      <c r="D7" s="13">
        <v>27</v>
      </c>
      <c r="E7" s="13">
        <v>335</v>
      </c>
    </row>
    <row r="8" spans="1:5" x14ac:dyDescent="0.3">
      <c r="A8" s="19" t="s">
        <v>8395</v>
      </c>
      <c r="B8" s="13">
        <v>180</v>
      </c>
      <c r="C8" s="13">
        <v>108</v>
      </c>
      <c r="D8" s="13">
        <v>28</v>
      </c>
      <c r="E8" s="13">
        <v>316</v>
      </c>
    </row>
    <row r="9" spans="1:5" x14ac:dyDescent="0.3">
      <c r="A9" s="19" t="s">
        <v>8396</v>
      </c>
      <c r="B9" s="13">
        <v>192</v>
      </c>
      <c r="C9" s="13">
        <v>102</v>
      </c>
      <c r="D9" s="13">
        <v>27</v>
      </c>
      <c r="E9" s="13">
        <v>321</v>
      </c>
    </row>
    <row r="10" spans="1:5" x14ac:dyDescent="0.3">
      <c r="A10" s="19" t="s">
        <v>8387</v>
      </c>
      <c r="B10" s="13">
        <v>234</v>
      </c>
      <c r="C10" s="13">
        <v>126</v>
      </c>
      <c r="D10" s="13">
        <v>26</v>
      </c>
      <c r="E10" s="13">
        <v>386</v>
      </c>
    </row>
    <row r="11" spans="1:5" x14ac:dyDescent="0.3">
      <c r="A11" s="19" t="s">
        <v>8397</v>
      </c>
      <c r="B11" s="13">
        <v>211</v>
      </c>
      <c r="C11" s="13">
        <v>147</v>
      </c>
      <c r="D11" s="13">
        <v>27</v>
      </c>
      <c r="E11" s="13">
        <v>385</v>
      </c>
    </row>
    <row r="12" spans="1:5" x14ac:dyDescent="0.3">
      <c r="A12" s="19" t="s">
        <v>8388</v>
      </c>
      <c r="B12" s="13">
        <v>194</v>
      </c>
      <c r="C12" s="13">
        <v>150</v>
      </c>
      <c r="D12" s="13">
        <v>43</v>
      </c>
      <c r="E12" s="13">
        <v>387</v>
      </c>
    </row>
    <row r="13" spans="1:5" x14ac:dyDescent="0.3">
      <c r="A13" s="19" t="s">
        <v>8389</v>
      </c>
      <c r="B13" s="13">
        <v>166</v>
      </c>
      <c r="C13" s="13">
        <v>134</v>
      </c>
      <c r="D13" s="13">
        <v>33</v>
      </c>
      <c r="E13" s="13">
        <v>333</v>
      </c>
    </row>
    <row r="14" spans="1:5" x14ac:dyDescent="0.3">
      <c r="A14" s="19" t="s">
        <v>8390</v>
      </c>
      <c r="B14" s="13">
        <v>147</v>
      </c>
      <c r="C14" s="13">
        <v>127</v>
      </c>
      <c r="D14" s="13">
        <v>24</v>
      </c>
      <c r="E14" s="13">
        <v>298</v>
      </c>
    </row>
    <row r="15" spans="1:5" x14ac:dyDescent="0.3">
      <c r="A15" s="19" t="s">
        <v>8391</v>
      </c>
      <c r="B15" s="13">
        <v>183</v>
      </c>
      <c r="C15" s="13">
        <v>149</v>
      </c>
      <c r="D15" s="13">
        <v>20</v>
      </c>
      <c r="E15" s="13">
        <v>352</v>
      </c>
    </row>
    <row r="16" spans="1:5" x14ac:dyDescent="0.3">
      <c r="A16" s="19" t="s">
        <v>8392</v>
      </c>
      <c r="B16" s="13">
        <v>183</v>
      </c>
      <c r="C16" s="13">
        <v>114</v>
      </c>
      <c r="D16" s="13">
        <v>37</v>
      </c>
      <c r="E16" s="13">
        <v>334</v>
      </c>
    </row>
    <row r="17" spans="1:5" x14ac:dyDescent="0.3">
      <c r="A17" s="19" t="s">
        <v>8398</v>
      </c>
      <c r="B17" s="13">
        <v>111</v>
      </c>
      <c r="C17" s="13">
        <v>118</v>
      </c>
      <c r="D17" s="13">
        <v>23</v>
      </c>
      <c r="E17" s="13">
        <v>252</v>
      </c>
    </row>
    <row r="18" spans="1:5" x14ac:dyDescent="0.3">
      <c r="A18" s="19" t="s">
        <v>8362</v>
      </c>
      <c r="B18" s="13">
        <v>2185</v>
      </c>
      <c r="C18" s="13">
        <v>1530</v>
      </c>
      <c r="D18" s="13">
        <v>349</v>
      </c>
      <c r="E18" s="13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252AF5-17E7-492D-A76B-9B9A4582815E}">
  <dimension ref="A1:H13"/>
  <sheetViews>
    <sheetView workbookViewId="0">
      <selection activeCell="M16" sqref="M16"/>
    </sheetView>
  </sheetViews>
  <sheetFormatPr defaultRowHeight="14.4" x14ac:dyDescent="0.3"/>
  <cols>
    <col min="1" max="1" width="25.88671875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8405</v>
      </c>
      <c r="B1" t="s">
        <v>8406</v>
      </c>
      <c r="C1" t="s">
        <v>8407</v>
      </c>
      <c r="D1" t="s">
        <v>8408</v>
      </c>
      <c r="E1" t="s">
        <v>8409</v>
      </c>
      <c r="F1" t="s">
        <v>8410</v>
      </c>
      <c r="G1" t="s">
        <v>8411</v>
      </c>
      <c r="H1" t="s">
        <v>8412</v>
      </c>
    </row>
    <row r="2" spans="1:8" x14ac:dyDescent="0.3">
      <c r="A2" t="s">
        <v>8413</v>
      </c>
      <c r="B2">
        <f>COUNTIFS(GOAL,"&lt;1000",STATE,"successful")</f>
        <v>322</v>
      </c>
      <c r="C2">
        <f>COUNTIFS(GOAL,"&lt;1000",STATE,"failed")</f>
        <v>113</v>
      </c>
      <c r="D2">
        <f>COUNTIFS(GOAL,"&lt;1000",STATE,"canceled")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3">
      <c r="A3" s="23" t="s">
        <v>8414</v>
      </c>
      <c r="B3" s="23">
        <f>COUNTIFS(GOAL,"&gt;=1000",STATE,"successful",GOAL,"&lt;=4999")</f>
        <v>932</v>
      </c>
      <c r="C3" s="23">
        <f>COUNTIFS(GOAL,"&gt;=1000",STATE,"failed",GOAL,"&lt;=4999")</f>
        <v>420</v>
      </c>
      <c r="D3" s="23">
        <f>COUNTIFS(GOAL,"&gt;=1000",STATE,"canceled",GOAL,"&lt;=4999")</f>
        <v>60</v>
      </c>
      <c r="E3" s="23">
        <f t="shared" ref="E3:E13" si="0">SUM(B3:D3)</f>
        <v>1412</v>
      </c>
      <c r="F3" s="24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 x14ac:dyDescent="0.3">
      <c r="A4" t="s">
        <v>8415</v>
      </c>
      <c r="B4">
        <f>COUNTIFS(GOAL,"&gt;=5000",STATE,"successful",GOAL,"&lt;=9999")</f>
        <v>381</v>
      </c>
      <c r="C4">
        <f>COUNTIFS(GOAL,"&gt;=5000",STATE,"failed",GOAL,"&lt;=9999")</f>
        <v>283</v>
      </c>
      <c r="D4">
        <f>COUNTIFS(GOAL,"&gt;=5000",STATE,"canceled",GOAL,"&lt;=9999")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3">
      <c r="A5" t="s">
        <v>8416</v>
      </c>
      <c r="B5">
        <f>COUNTIFS(GOAL,"&gt;=10000",STATE,"successful",GOAL,"&lt;=14999")</f>
        <v>168</v>
      </c>
      <c r="C5">
        <f>COUNTIFS(GOAL,"&gt;=10000",STATE,"failed",GOAL,"&lt;=14999")</f>
        <v>144</v>
      </c>
      <c r="D5">
        <f>COUNTIFS(GOAL,"&gt;=10000",STATE,"canceled",GOAL,"&lt;=14999")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3">
      <c r="A6" t="s">
        <v>8417</v>
      </c>
      <c r="B6">
        <f>COUNTIFS(GOAL,"&gt;=15000",STATE,"successful",GOAL,"&lt;=19999")</f>
        <v>94</v>
      </c>
      <c r="C6">
        <f>COUNTIFS(GOAL,"&gt;=15000",STATE,"failed",GOAL,"&lt;=19999")</f>
        <v>90</v>
      </c>
      <c r="D6">
        <f>COUNTIFS(GOAL,"&gt;=15000",STATE,"canceled",GOAL,"&lt;=19999")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3">
      <c r="A7" t="s">
        <v>8418</v>
      </c>
      <c r="B7">
        <f>COUNTIFS(GOAL,"&gt;=20000",STATE,"successful",GOAL,"&lt;=24999")</f>
        <v>62</v>
      </c>
      <c r="C7">
        <f>COUNTIFS(GOAL,"&gt;=20000",STATE,"failed",GOAL,"&lt;=24999")</f>
        <v>72</v>
      </c>
      <c r="D7">
        <f>COUNTIFS(GOAL,"&gt;=20000",STATE,"canceled",GOAL,"&lt;=24999")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3">
      <c r="A8" t="s">
        <v>8419</v>
      </c>
      <c r="B8">
        <f>COUNTIFS(GOAL,"&gt;=25000",STATE,"successful",GOAL,"&lt;=29999")</f>
        <v>55</v>
      </c>
      <c r="C8">
        <f>COUNTIFS(GOAL,"&gt;=25000",STATE,"failed",GOAL,"&lt;=29999")</f>
        <v>64</v>
      </c>
      <c r="D8">
        <f>COUNTIFS(GOAL,"&gt;=25000",STATE,"canceled",GOAL,"&lt;=29999")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3">
      <c r="A9" t="s">
        <v>8420</v>
      </c>
      <c r="B9">
        <f>COUNTIFS(GOAL,"&gt;=30000",STATE,"successful",GOAL,"&lt;=34999")</f>
        <v>32</v>
      </c>
      <c r="C9">
        <f>COUNTIFS(GOAL,"&gt;=30000",STATE,"failed",GOAL,"&lt;=34999")</f>
        <v>37</v>
      </c>
      <c r="D9">
        <f>COUNTIFS(GOAL,"&gt;=30000",STATE,"canceled",GOAL,"&lt;=34999")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3">
      <c r="A10" t="s">
        <v>8421</v>
      </c>
      <c r="B10">
        <f>COUNTIFS(GOAL,"&gt;=35000",STATE,"successful",GOAL,"&lt;=39999")</f>
        <v>26</v>
      </c>
      <c r="C10">
        <f>COUNTIFS(GOAL,"&gt;=35000",STATE,"failed",GOAL,"&lt;=39999")</f>
        <v>22</v>
      </c>
      <c r="D10">
        <f>COUNTIFS(GOAL,"&gt;=35000",STATE,"canceled",GOAL,"&lt;=39999")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3">
      <c r="A11" t="s">
        <v>8422</v>
      </c>
      <c r="B11">
        <f>COUNTIFS(GOAL,"&gt;=40000",STATE,"successful",GOAL,"&lt;=44999")</f>
        <v>21</v>
      </c>
      <c r="C11">
        <f>COUNTIFS(GOAL,"&gt;=40000",STATE,"failed",GOAL,"&lt;=44999")</f>
        <v>16</v>
      </c>
      <c r="D11">
        <f>COUNTIFS(GOAL,"&gt;=40000",STATE,"canceled",GOAL,"&lt;=44999")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3">
      <c r="A12" t="s">
        <v>8423</v>
      </c>
      <c r="B12">
        <f>COUNTIFS(GOAL,"&gt;=45000",STATE,"successful",GOAL,"&lt;=49999")</f>
        <v>6</v>
      </c>
      <c r="C12">
        <f>COUNTIFS(GOAL,"&gt;=45000",STATE,"failed",GOAL,"&lt;=49999")</f>
        <v>11</v>
      </c>
      <c r="D12">
        <f>COUNTIFS(GOAL,"&gt;=45000",STATE,"canceled",GOAL,"&lt;=49999")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3">
      <c r="A13" t="s">
        <v>8424</v>
      </c>
      <c r="B13">
        <f>COUNTIFS(GOAL,"&gt;=50000",STATE,"successful")</f>
        <v>86</v>
      </c>
      <c r="C13">
        <f>COUNTIFS(GOAL,"&gt;=50000",STATE,"failed")</f>
        <v>258</v>
      </c>
      <c r="D13">
        <f>COUNTIFS(GOAL,"&gt;=50000",STATE,"canceled")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49BD1-4889-4155-994C-08958ED496DA}">
  <dimension ref="A1:F2194"/>
  <sheetViews>
    <sheetView workbookViewId="0">
      <pane ySplit="1" topLeftCell="A1507" activePane="bottomLeft" state="frozen"/>
      <selection pane="bottomLeft" activeCell="A2188" sqref="A2188"/>
    </sheetView>
  </sheetViews>
  <sheetFormatPr defaultRowHeight="14.4" outlineLevelRow="1" x14ac:dyDescent="0.3"/>
  <cols>
    <col min="1" max="1" width="25" bestFit="1" customWidth="1"/>
    <col min="2" max="2" width="13.44140625" bestFit="1" customWidth="1"/>
    <col min="3" max="3" width="4.77734375" customWidth="1"/>
    <col min="4" max="4" width="25" bestFit="1" customWidth="1"/>
    <col min="5" max="5" width="13.44140625" bestFit="1" customWidth="1"/>
  </cols>
  <sheetData>
    <row r="1" spans="1:5" x14ac:dyDescent="0.3">
      <c r="A1" s="15" t="s">
        <v>8364</v>
      </c>
      <c r="B1" s="1" t="s">
        <v>8262</v>
      </c>
      <c r="D1" s="15" t="s">
        <v>8364</v>
      </c>
      <c r="E1" s="1" t="s">
        <v>8262</v>
      </c>
    </row>
    <row r="2" spans="1:5" x14ac:dyDescent="0.3">
      <c r="A2" s="5" t="s">
        <v>8219</v>
      </c>
      <c r="B2">
        <v>1</v>
      </c>
      <c r="D2" t="s">
        <v>8221</v>
      </c>
      <c r="E2">
        <v>0</v>
      </c>
    </row>
    <row r="3" spans="1:5" x14ac:dyDescent="0.3">
      <c r="A3" s="5" t="s">
        <v>8219</v>
      </c>
      <c r="B3">
        <v>1</v>
      </c>
      <c r="D3" t="s">
        <v>8221</v>
      </c>
      <c r="E3">
        <v>0</v>
      </c>
    </row>
    <row r="4" spans="1:5" x14ac:dyDescent="0.3">
      <c r="A4" s="5" t="s">
        <v>8219</v>
      </c>
      <c r="B4">
        <v>1</v>
      </c>
      <c r="D4" t="s">
        <v>8221</v>
      </c>
      <c r="E4">
        <v>0</v>
      </c>
    </row>
    <row r="5" spans="1:5" x14ac:dyDescent="0.3">
      <c r="A5" s="5" t="s">
        <v>8219</v>
      </c>
      <c r="B5">
        <v>2</v>
      </c>
      <c r="D5" t="s">
        <v>8221</v>
      </c>
      <c r="E5">
        <v>0</v>
      </c>
    </row>
    <row r="6" spans="1:5" x14ac:dyDescent="0.3">
      <c r="A6" s="5" t="s">
        <v>8219</v>
      </c>
      <c r="B6">
        <v>3</v>
      </c>
      <c r="D6" t="s">
        <v>8221</v>
      </c>
      <c r="E6">
        <v>0</v>
      </c>
    </row>
    <row r="7" spans="1:5" x14ac:dyDescent="0.3">
      <c r="A7" s="5" t="s">
        <v>8219</v>
      </c>
      <c r="B7">
        <v>3</v>
      </c>
      <c r="D7" t="s">
        <v>8221</v>
      </c>
      <c r="E7">
        <v>0</v>
      </c>
    </row>
    <row r="8" spans="1:5" x14ac:dyDescent="0.3">
      <c r="A8" s="5" t="s">
        <v>8219</v>
      </c>
      <c r="B8">
        <v>3</v>
      </c>
      <c r="D8" t="s">
        <v>8221</v>
      </c>
      <c r="E8">
        <v>0</v>
      </c>
    </row>
    <row r="9" spans="1:5" x14ac:dyDescent="0.3">
      <c r="A9" s="5" t="s">
        <v>8219</v>
      </c>
      <c r="B9">
        <v>3</v>
      </c>
      <c r="D9" t="s">
        <v>8221</v>
      </c>
      <c r="E9">
        <v>0</v>
      </c>
    </row>
    <row r="10" spans="1:5" x14ac:dyDescent="0.3">
      <c r="A10" s="5" t="s">
        <v>8219</v>
      </c>
      <c r="B10">
        <v>3</v>
      </c>
      <c r="D10" t="s">
        <v>8221</v>
      </c>
      <c r="E10">
        <v>0</v>
      </c>
    </row>
    <row r="11" spans="1:5" x14ac:dyDescent="0.3">
      <c r="A11" s="5" t="s">
        <v>8219</v>
      </c>
      <c r="B11">
        <v>3</v>
      </c>
      <c r="D11" t="s">
        <v>8221</v>
      </c>
      <c r="E11">
        <v>0</v>
      </c>
    </row>
    <row r="12" spans="1:5" x14ac:dyDescent="0.3">
      <c r="A12" s="5" t="s">
        <v>8219</v>
      </c>
      <c r="B12">
        <v>3</v>
      </c>
      <c r="D12" t="s">
        <v>8221</v>
      </c>
      <c r="E12">
        <v>0</v>
      </c>
    </row>
    <row r="13" spans="1:5" x14ac:dyDescent="0.3">
      <c r="A13" s="5" t="s">
        <v>8219</v>
      </c>
      <c r="B13">
        <v>3</v>
      </c>
      <c r="D13" t="s">
        <v>8221</v>
      </c>
      <c r="E13">
        <v>0</v>
      </c>
    </row>
    <row r="14" spans="1:5" x14ac:dyDescent="0.3">
      <c r="A14" s="5" t="s">
        <v>8219</v>
      </c>
      <c r="B14">
        <v>3</v>
      </c>
      <c r="D14" t="s">
        <v>8221</v>
      </c>
      <c r="E14">
        <v>0</v>
      </c>
    </row>
    <row r="15" spans="1:5" x14ac:dyDescent="0.3">
      <c r="A15" s="5" t="s">
        <v>8219</v>
      </c>
      <c r="B15">
        <v>3</v>
      </c>
      <c r="D15" t="s">
        <v>8221</v>
      </c>
      <c r="E15">
        <v>0</v>
      </c>
    </row>
    <row r="16" spans="1:5" x14ac:dyDescent="0.3">
      <c r="A16" s="5" t="s">
        <v>8219</v>
      </c>
      <c r="B16">
        <v>4</v>
      </c>
      <c r="D16" t="s">
        <v>8221</v>
      </c>
      <c r="E16">
        <v>0</v>
      </c>
    </row>
    <row r="17" spans="1:5" x14ac:dyDescent="0.3">
      <c r="A17" s="5" t="s">
        <v>8219</v>
      </c>
      <c r="B17">
        <v>4</v>
      </c>
      <c r="D17" t="s">
        <v>8221</v>
      </c>
      <c r="E17">
        <v>0</v>
      </c>
    </row>
    <row r="18" spans="1:5" x14ac:dyDescent="0.3">
      <c r="A18" s="5" t="s">
        <v>8219</v>
      </c>
      <c r="B18">
        <v>4</v>
      </c>
      <c r="D18" t="s">
        <v>8221</v>
      </c>
      <c r="E18">
        <v>0</v>
      </c>
    </row>
    <row r="19" spans="1:5" x14ac:dyDescent="0.3">
      <c r="A19" s="5" t="s">
        <v>8219</v>
      </c>
      <c r="B19">
        <v>4</v>
      </c>
      <c r="D19" t="s">
        <v>8221</v>
      </c>
      <c r="E19">
        <v>0</v>
      </c>
    </row>
    <row r="20" spans="1:5" x14ac:dyDescent="0.3">
      <c r="A20" s="5" t="s">
        <v>8219</v>
      </c>
      <c r="B20">
        <v>4</v>
      </c>
      <c r="D20" t="s">
        <v>8221</v>
      </c>
      <c r="E20">
        <v>0</v>
      </c>
    </row>
    <row r="21" spans="1:5" x14ac:dyDescent="0.3">
      <c r="A21" s="5" t="s">
        <v>8219</v>
      </c>
      <c r="B21">
        <v>5</v>
      </c>
      <c r="D21" t="s">
        <v>8221</v>
      </c>
      <c r="E21">
        <v>0</v>
      </c>
    </row>
    <row r="22" spans="1:5" x14ac:dyDescent="0.3">
      <c r="A22" s="5" t="s">
        <v>8219</v>
      </c>
      <c r="B22">
        <v>5</v>
      </c>
      <c r="D22" t="s">
        <v>8221</v>
      </c>
      <c r="E22">
        <v>0</v>
      </c>
    </row>
    <row r="23" spans="1:5" x14ac:dyDescent="0.3">
      <c r="A23" s="5" t="s">
        <v>8219</v>
      </c>
      <c r="B23">
        <v>5</v>
      </c>
      <c r="D23" t="s">
        <v>8221</v>
      </c>
      <c r="E23">
        <v>0</v>
      </c>
    </row>
    <row r="24" spans="1:5" x14ac:dyDescent="0.3">
      <c r="A24" s="5" t="s">
        <v>8219</v>
      </c>
      <c r="B24">
        <v>6</v>
      </c>
      <c r="D24" t="s">
        <v>8221</v>
      </c>
      <c r="E24">
        <v>0</v>
      </c>
    </row>
    <row r="25" spans="1:5" x14ac:dyDescent="0.3">
      <c r="A25" s="5" t="s">
        <v>8219</v>
      </c>
      <c r="B25">
        <v>6</v>
      </c>
      <c r="D25" t="s">
        <v>8221</v>
      </c>
      <c r="E25">
        <v>0</v>
      </c>
    </row>
    <row r="26" spans="1:5" x14ac:dyDescent="0.3">
      <c r="A26" s="5" t="s">
        <v>8219</v>
      </c>
      <c r="B26">
        <v>6</v>
      </c>
      <c r="D26" t="s">
        <v>8221</v>
      </c>
      <c r="E26">
        <v>0</v>
      </c>
    </row>
    <row r="27" spans="1:5" x14ac:dyDescent="0.3">
      <c r="A27" s="5" t="s">
        <v>8219</v>
      </c>
      <c r="B27">
        <v>6</v>
      </c>
      <c r="D27" t="s">
        <v>8221</v>
      </c>
      <c r="E27">
        <v>0</v>
      </c>
    </row>
    <row r="28" spans="1:5" x14ac:dyDescent="0.3">
      <c r="A28" s="5" t="s">
        <v>8219</v>
      </c>
      <c r="B28">
        <v>6</v>
      </c>
      <c r="D28" t="s">
        <v>8221</v>
      </c>
      <c r="E28">
        <v>0</v>
      </c>
    </row>
    <row r="29" spans="1:5" x14ac:dyDescent="0.3">
      <c r="A29" s="5" t="s">
        <v>8219</v>
      </c>
      <c r="B29">
        <v>7</v>
      </c>
      <c r="D29" t="s">
        <v>8221</v>
      </c>
      <c r="E29">
        <v>0</v>
      </c>
    </row>
    <row r="30" spans="1:5" x14ac:dyDescent="0.3">
      <c r="A30" s="5" t="s">
        <v>8219</v>
      </c>
      <c r="B30">
        <v>7</v>
      </c>
      <c r="D30" t="s">
        <v>8221</v>
      </c>
      <c r="E30">
        <v>0</v>
      </c>
    </row>
    <row r="31" spans="1:5" x14ac:dyDescent="0.3">
      <c r="A31" s="5" t="s">
        <v>8219</v>
      </c>
      <c r="B31">
        <v>7</v>
      </c>
      <c r="D31" t="s">
        <v>8221</v>
      </c>
      <c r="E31">
        <v>0</v>
      </c>
    </row>
    <row r="32" spans="1:5" x14ac:dyDescent="0.3">
      <c r="A32" s="5" t="s">
        <v>8219</v>
      </c>
      <c r="B32">
        <v>7</v>
      </c>
      <c r="D32" t="s">
        <v>8221</v>
      </c>
      <c r="E32">
        <v>0</v>
      </c>
    </row>
    <row r="33" spans="1:5" x14ac:dyDescent="0.3">
      <c r="A33" s="5" t="s">
        <v>8219</v>
      </c>
      <c r="B33">
        <v>7</v>
      </c>
      <c r="D33" t="s">
        <v>8221</v>
      </c>
      <c r="E33">
        <v>0</v>
      </c>
    </row>
    <row r="34" spans="1:5" x14ac:dyDescent="0.3">
      <c r="A34" s="5" t="s">
        <v>8219</v>
      </c>
      <c r="B34">
        <v>7</v>
      </c>
      <c r="D34" t="s">
        <v>8221</v>
      </c>
      <c r="E34">
        <v>0</v>
      </c>
    </row>
    <row r="35" spans="1:5" x14ac:dyDescent="0.3">
      <c r="A35" s="5" t="s">
        <v>8219</v>
      </c>
      <c r="B35">
        <v>7</v>
      </c>
      <c r="D35" t="s">
        <v>8221</v>
      </c>
      <c r="E35">
        <v>0</v>
      </c>
    </row>
    <row r="36" spans="1:5" x14ac:dyDescent="0.3">
      <c r="A36" s="5" t="s">
        <v>8219</v>
      </c>
      <c r="B36">
        <v>7</v>
      </c>
      <c r="D36" t="s">
        <v>8221</v>
      </c>
      <c r="E36">
        <v>0</v>
      </c>
    </row>
    <row r="37" spans="1:5" x14ac:dyDescent="0.3">
      <c r="A37" s="5" t="s">
        <v>8219</v>
      </c>
      <c r="B37">
        <v>7</v>
      </c>
      <c r="D37" t="s">
        <v>8221</v>
      </c>
      <c r="E37">
        <v>0</v>
      </c>
    </row>
    <row r="38" spans="1:5" x14ac:dyDescent="0.3">
      <c r="A38" s="5" t="s">
        <v>8219</v>
      </c>
      <c r="B38">
        <v>7</v>
      </c>
      <c r="D38" t="s">
        <v>8221</v>
      </c>
      <c r="E38">
        <v>0</v>
      </c>
    </row>
    <row r="39" spans="1:5" x14ac:dyDescent="0.3">
      <c r="A39" s="5" t="s">
        <v>8219</v>
      </c>
      <c r="B39">
        <v>8</v>
      </c>
      <c r="D39" t="s">
        <v>8221</v>
      </c>
      <c r="E39">
        <v>0</v>
      </c>
    </row>
    <row r="40" spans="1:5" x14ac:dyDescent="0.3">
      <c r="A40" s="5" t="s">
        <v>8219</v>
      </c>
      <c r="B40">
        <v>8</v>
      </c>
      <c r="D40" t="s">
        <v>8221</v>
      </c>
      <c r="E40">
        <v>0</v>
      </c>
    </row>
    <row r="41" spans="1:5" x14ac:dyDescent="0.3">
      <c r="A41" s="5" t="s">
        <v>8219</v>
      </c>
      <c r="B41">
        <v>8</v>
      </c>
      <c r="D41" t="s">
        <v>8221</v>
      </c>
      <c r="E41">
        <v>0</v>
      </c>
    </row>
    <row r="42" spans="1:5" x14ac:dyDescent="0.3">
      <c r="A42" s="5" t="s">
        <v>8219</v>
      </c>
      <c r="B42">
        <v>8</v>
      </c>
      <c r="D42" t="s">
        <v>8221</v>
      </c>
      <c r="E42">
        <v>0</v>
      </c>
    </row>
    <row r="43" spans="1:5" x14ac:dyDescent="0.3">
      <c r="A43" s="5" t="s">
        <v>8219</v>
      </c>
      <c r="B43">
        <v>8</v>
      </c>
      <c r="D43" t="s">
        <v>8221</v>
      </c>
      <c r="E43">
        <v>0</v>
      </c>
    </row>
    <row r="44" spans="1:5" x14ac:dyDescent="0.3">
      <c r="A44" s="5" t="s">
        <v>8219</v>
      </c>
      <c r="B44">
        <v>8</v>
      </c>
      <c r="D44" t="s">
        <v>8221</v>
      </c>
      <c r="E44">
        <v>0</v>
      </c>
    </row>
    <row r="45" spans="1:5" x14ac:dyDescent="0.3">
      <c r="A45" s="5" t="s">
        <v>8219</v>
      </c>
      <c r="B45">
        <v>8</v>
      </c>
      <c r="D45" t="s">
        <v>8221</v>
      </c>
      <c r="E45">
        <v>0</v>
      </c>
    </row>
    <row r="46" spans="1:5" x14ac:dyDescent="0.3">
      <c r="A46" s="5" t="s">
        <v>8219</v>
      </c>
      <c r="B46">
        <v>8</v>
      </c>
      <c r="D46" t="s">
        <v>8221</v>
      </c>
      <c r="E46">
        <v>0</v>
      </c>
    </row>
    <row r="47" spans="1:5" x14ac:dyDescent="0.3">
      <c r="A47" s="5" t="s">
        <v>8219</v>
      </c>
      <c r="B47">
        <v>8</v>
      </c>
      <c r="D47" t="s">
        <v>8221</v>
      </c>
      <c r="E47">
        <v>0</v>
      </c>
    </row>
    <row r="48" spans="1:5" x14ac:dyDescent="0.3">
      <c r="A48" s="5" t="s">
        <v>8219</v>
      </c>
      <c r="B48">
        <v>8</v>
      </c>
      <c r="D48" t="s">
        <v>8221</v>
      </c>
      <c r="E48">
        <v>0</v>
      </c>
    </row>
    <row r="49" spans="1:5" x14ac:dyDescent="0.3">
      <c r="A49" s="5" t="s">
        <v>8219</v>
      </c>
      <c r="B49">
        <v>8</v>
      </c>
      <c r="D49" t="s">
        <v>8221</v>
      </c>
      <c r="E49">
        <v>0</v>
      </c>
    </row>
    <row r="50" spans="1:5" x14ac:dyDescent="0.3">
      <c r="A50" s="5" t="s">
        <v>8219</v>
      </c>
      <c r="B50">
        <v>8</v>
      </c>
      <c r="D50" t="s">
        <v>8221</v>
      </c>
      <c r="E50">
        <v>0</v>
      </c>
    </row>
    <row r="51" spans="1:5" x14ac:dyDescent="0.3">
      <c r="A51" s="5" t="s">
        <v>8219</v>
      </c>
      <c r="B51">
        <v>8</v>
      </c>
      <c r="D51" t="s">
        <v>8221</v>
      </c>
      <c r="E51">
        <v>0</v>
      </c>
    </row>
    <row r="52" spans="1:5" x14ac:dyDescent="0.3">
      <c r="A52" s="5" t="s">
        <v>8219</v>
      </c>
      <c r="B52">
        <v>8</v>
      </c>
      <c r="D52" t="s">
        <v>8221</v>
      </c>
      <c r="E52">
        <v>0</v>
      </c>
    </row>
    <row r="53" spans="1:5" x14ac:dyDescent="0.3">
      <c r="A53" s="5" t="s">
        <v>8219</v>
      </c>
      <c r="B53">
        <v>8</v>
      </c>
      <c r="D53" t="s">
        <v>8221</v>
      </c>
      <c r="E53">
        <v>0</v>
      </c>
    </row>
    <row r="54" spans="1:5" x14ac:dyDescent="0.3">
      <c r="A54" s="5" t="s">
        <v>8219</v>
      </c>
      <c r="B54">
        <v>9</v>
      </c>
      <c r="D54" t="s">
        <v>8221</v>
      </c>
      <c r="E54">
        <v>0</v>
      </c>
    </row>
    <row r="55" spans="1:5" x14ac:dyDescent="0.3">
      <c r="A55" s="5" t="s">
        <v>8219</v>
      </c>
      <c r="B55">
        <v>9</v>
      </c>
      <c r="D55" t="s">
        <v>8221</v>
      </c>
      <c r="E55">
        <v>0</v>
      </c>
    </row>
    <row r="56" spans="1:5" x14ac:dyDescent="0.3">
      <c r="A56" s="5" t="s">
        <v>8219</v>
      </c>
      <c r="B56">
        <v>9</v>
      </c>
      <c r="D56" t="s">
        <v>8221</v>
      </c>
      <c r="E56">
        <v>0</v>
      </c>
    </row>
    <row r="57" spans="1:5" x14ac:dyDescent="0.3">
      <c r="A57" s="5" t="s">
        <v>8219</v>
      </c>
      <c r="B57">
        <v>9</v>
      </c>
      <c r="D57" t="s">
        <v>8221</v>
      </c>
      <c r="E57">
        <v>0</v>
      </c>
    </row>
    <row r="58" spans="1:5" x14ac:dyDescent="0.3">
      <c r="A58" s="5" t="s">
        <v>8219</v>
      </c>
      <c r="B58">
        <v>9</v>
      </c>
      <c r="D58" t="s">
        <v>8221</v>
      </c>
      <c r="E58">
        <v>0</v>
      </c>
    </row>
    <row r="59" spans="1:5" x14ac:dyDescent="0.3">
      <c r="A59" s="5" t="s">
        <v>8219</v>
      </c>
      <c r="B59">
        <v>9</v>
      </c>
      <c r="D59" t="s">
        <v>8221</v>
      </c>
      <c r="E59">
        <v>0</v>
      </c>
    </row>
    <row r="60" spans="1:5" x14ac:dyDescent="0.3">
      <c r="A60" s="5" t="s">
        <v>8219</v>
      </c>
      <c r="B60">
        <v>9</v>
      </c>
      <c r="D60" t="s">
        <v>8221</v>
      </c>
      <c r="E60">
        <v>0</v>
      </c>
    </row>
    <row r="61" spans="1:5" x14ac:dyDescent="0.3">
      <c r="A61" s="5" t="s">
        <v>8219</v>
      </c>
      <c r="B61">
        <v>9</v>
      </c>
      <c r="D61" t="s">
        <v>8221</v>
      </c>
      <c r="E61">
        <v>0</v>
      </c>
    </row>
    <row r="62" spans="1:5" x14ac:dyDescent="0.3">
      <c r="A62" s="5" t="s">
        <v>8219</v>
      </c>
      <c r="B62">
        <v>9</v>
      </c>
      <c r="D62" t="s">
        <v>8221</v>
      </c>
      <c r="E62">
        <v>0</v>
      </c>
    </row>
    <row r="63" spans="1:5" x14ac:dyDescent="0.3">
      <c r="A63" s="5" t="s">
        <v>8219</v>
      </c>
      <c r="B63">
        <v>9</v>
      </c>
      <c r="D63" t="s">
        <v>8221</v>
      </c>
      <c r="E63">
        <v>0</v>
      </c>
    </row>
    <row r="64" spans="1:5" x14ac:dyDescent="0.3">
      <c r="A64" s="5" t="s">
        <v>8219</v>
      </c>
      <c r="B64">
        <v>9</v>
      </c>
      <c r="D64" t="s">
        <v>8221</v>
      </c>
      <c r="E64">
        <v>0</v>
      </c>
    </row>
    <row r="65" spans="1:5" x14ac:dyDescent="0.3">
      <c r="A65" s="5" t="s">
        <v>8219</v>
      </c>
      <c r="B65">
        <v>9</v>
      </c>
      <c r="D65" t="s">
        <v>8221</v>
      </c>
      <c r="E65">
        <v>0</v>
      </c>
    </row>
    <row r="66" spans="1:5" x14ac:dyDescent="0.3">
      <c r="A66" s="5" t="s">
        <v>8219</v>
      </c>
      <c r="B66">
        <v>9</v>
      </c>
      <c r="D66" t="s">
        <v>8221</v>
      </c>
      <c r="E66">
        <v>0</v>
      </c>
    </row>
    <row r="67" spans="1:5" x14ac:dyDescent="0.3">
      <c r="A67" s="5" t="s">
        <v>8219</v>
      </c>
      <c r="B67">
        <v>9</v>
      </c>
      <c r="D67" t="s">
        <v>8221</v>
      </c>
      <c r="E67">
        <v>0</v>
      </c>
    </row>
    <row r="68" spans="1:5" x14ac:dyDescent="0.3">
      <c r="A68" s="5" t="s">
        <v>8219</v>
      </c>
      <c r="B68">
        <v>9</v>
      </c>
      <c r="D68" t="s">
        <v>8221</v>
      </c>
      <c r="E68">
        <v>0</v>
      </c>
    </row>
    <row r="69" spans="1:5" x14ac:dyDescent="0.3">
      <c r="A69" s="5" t="s">
        <v>8219</v>
      </c>
      <c r="B69">
        <v>9</v>
      </c>
      <c r="D69" t="s">
        <v>8221</v>
      </c>
      <c r="E69">
        <v>0</v>
      </c>
    </row>
    <row r="70" spans="1:5" x14ac:dyDescent="0.3">
      <c r="A70" s="5" t="s">
        <v>8219</v>
      </c>
      <c r="B70">
        <v>10</v>
      </c>
      <c r="D70" t="s">
        <v>8221</v>
      </c>
      <c r="E70">
        <v>0</v>
      </c>
    </row>
    <row r="71" spans="1:5" x14ac:dyDescent="0.3">
      <c r="A71" s="5" t="s">
        <v>8219</v>
      </c>
      <c r="B71">
        <v>10</v>
      </c>
      <c r="D71" t="s">
        <v>8221</v>
      </c>
      <c r="E71">
        <v>0</v>
      </c>
    </row>
    <row r="72" spans="1:5" x14ac:dyDescent="0.3">
      <c r="A72" s="5" t="s">
        <v>8219</v>
      </c>
      <c r="B72">
        <v>10</v>
      </c>
      <c r="D72" t="s">
        <v>8221</v>
      </c>
      <c r="E72">
        <v>0</v>
      </c>
    </row>
    <row r="73" spans="1:5" x14ac:dyDescent="0.3">
      <c r="A73" s="5" t="s">
        <v>8219</v>
      </c>
      <c r="B73">
        <v>10</v>
      </c>
      <c r="D73" t="s">
        <v>8221</v>
      </c>
      <c r="E73">
        <v>0</v>
      </c>
    </row>
    <row r="74" spans="1:5" x14ac:dyDescent="0.3">
      <c r="A74" s="5" t="s">
        <v>8219</v>
      </c>
      <c r="B74">
        <v>10</v>
      </c>
      <c r="D74" t="s">
        <v>8221</v>
      </c>
      <c r="E74">
        <v>0</v>
      </c>
    </row>
    <row r="75" spans="1:5" x14ac:dyDescent="0.3">
      <c r="A75" s="5" t="s">
        <v>8219</v>
      </c>
      <c r="B75">
        <v>10</v>
      </c>
      <c r="D75" t="s">
        <v>8221</v>
      </c>
      <c r="E75">
        <v>0</v>
      </c>
    </row>
    <row r="76" spans="1:5" x14ac:dyDescent="0.3">
      <c r="A76" s="5" t="s">
        <v>8219</v>
      </c>
      <c r="B76">
        <v>10</v>
      </c>
      <c r="D76" t="s">
        <v>8221</v>
      </c>
      <c r="E76">
        <v>0</v>
      </c>
    </row>
    <row r="77" spans="1:5" x14ac:dyDescent="0.3">
      <c r="A77" s="5" t="s">
        <v>8219</v>
      </c>
      <c r="B77">
        <v>10</v>
      </c>
      <c r="D77" t="s">
        <v>8221</v>
      </c>
      <c r="E77">
        <v>0</v>
      </c>
    </row>
    <row r="78" spans="1:5" x14ac:dyDescent="0.3">
      <c r="A78" s="5" t="s">
        <v>8219</v>
      </c>
      <c r="B78">
        <v>10</v>
      </c>
      <c r="D78" t="s">
        <v>8221</v>
      </c>
      <c r="E78">
        <v>0</v>
      </c>
    </row>
    <row r="79" spans="1:5" x14ac:dyDescent="0.3">
      <c r="A79" s="5" t="s">
        <v>8219</v>
      </c>
      <c r="B79">
        <v>10</v>
      </c>
      <c r="D79" t="s">
        <v>8221</v>
      </c>
      <c r="E79">
        <v>0</v>
      </c>
    </row>
    <row r="80" spans="1:5" x14ac:dyDescent="0.3">
      <c r="A80" s="5" t="s">
        <v>8219</v>
      </c>
      <c r="B80">
        <v>10</v>
      </c>
      <c r="D80" t="s">
        <v>8221</v>
      </c>
      <c r="E80">
        <v>0</v>
      </c>
    </row>
    <row r="81" spans="1:5" x14ac:dyDescent="0.3">
      <c r="A81" s="5" t="s">
        <v>8219</v>
      </c>
      <c r="B81">
        <v>10</v>
      </c>
      <c r="D81" t="s">
        <v>8221</v>
      </c>
      <c r="E81">
        <v>0</v>
      </c>
    </row>
    <row r="82" spans="1:5" x14ac:dyDescent="0.3">
      <c r="A82" s="5" t="s">
        <v>8219</v>
      </c>
      <c r="B82">
        <v>10</v>
      </c>
      <c r="D82" t="s">
        <v>8221</v>
      </c>
      <c r="E82">
        <v>0</v>
      </c>
    </row>
    <row r="83" spans="1:5" x14ac:dyDescent="0.3">
      <c r="A83" s="5" t="s">
        <v>8219</v>
      </c>
      <c r="B83">
        <v>10</v>
      </c>
      <c r="D83" t="s">
        <v>8221</v>
      </c>
      <c r="E83">
        <v>0</v>
      </c>
    </row>
    <row r="84" spans="1:5" x14ac:dyDescent="0.3">
      <c r="A84" s="5" t="s">
        <v>8219</v>
      </c>
      <c r="B84">
        <v>10</v>
      </c>
      <c r="D84" t="s">
        <v>8221</v>
      </c>
      <c r="E84">
        <v>0</v>
      </c>
    </row>
    <row r="85" spans="1:5" x14ac:dyDescent="0.3">
      <c r="A85" s="5" t="s">
        <v>8219</v>
      </c>
      <c r="B85">
        <v>11</v>
      </c>
      <c r="D85" t="s">
        <v>8221</v>
      </c>
      <c r="E85">
        <v>0</v>
      </c>
    </row>
    <row r="86" spans="1:5" x14ac:dyDescent="0.3">
      <c r="A86" s="5" t="s">
        <v>8219</v>
      </c>
      <c r="B86">
        <v>11</v>
      </c>
      <c r="D86" t="s">
        <v>8221</v>
      </c>
      <c r="E86">
        <v>0</v>
      </c>
    </row>
    <row r="87" spans="1:5" x14ac:dyDescent="0.3">
      <c r="A87" s="5" t="s">
        <v>8219</v>
      </c>
      <c r="B87">
        <v>11</v>
      </c>
      <c r="D87" t="s">
        <v>8221</v>
      </c>
      <c r="E87">
        <v>0</v>
      </c>
    </row>
    <row r="88" spans="1:5" x14ac:dyDescent="0.3">
      <c r="A88" s="5" t="s">
        <v>8219</v>
      </c>
      <c r="B88">
        <v>11</v>
      </c>
      <c r="D88" t="s">
        <v>8221</v>
      </c>
      <c r="E88">
        <v>0</v>
      </c>
    </row>
    <row r="89" spans="1:5" x14ac:dyDescent="0.3">
      <c r="A89" s="5" t="s">
        <v>8219</v>
      </c>
      <c r="B89">
        <v>11</v>
      </c>
      <c r="D89" t="s">
        <v>8221</v>
      </c>
      <c r="E89">
        <v>0</v>
      </c>
    </row>
    <row r="90" spans="1:5" x14ac:dyDescent="0.3">
      <c r="A90" s="5" t="s">
        <v>8219</v>
      </c>
      <c r="B90">
        <v>11</v>
      </c>
      <c r="D90" t="s">
        <v>8221</v>
      </c>
      <c r="E90">
        <v>0</v>
      </c>
    </row>
    <row r="91" spans="1:5" x14ac:dyDescent="0.3">
      <c r="A91" s="5" t="s">
        <v>8219</v>
      </c>
      <c r="B91">
        <v>11</v>
      </c>
      <c r="D91" t="s">
        <v>8221</v>
      </c>
      <c r="E91">
        <v>0</v>
      </c>
    </row>
    <row r="92" spans="1:5" x14ac:dyDescent="0.3">
      <c r="A92" s="5" t="s">
        <v>8219</v>
      </c>
      <c r="B92">
        <v>11</v>
      </c>
      <c r="D92" t="s">
        <v>8221</v>
      </c>
      <c r="E92">
        <v>0</v>
      </c>
    </row>
    <row r="93" spans="1:5" x14ac:dyDescent="0.3">
      <c r="A93" s="5" t="s">
        <v>8219</v>
      </c>
      <c r="B93">
        <v>11</v>
      </c>
      <c r="D93" t="s">
        <v>8221</v>
      </c>
      <c r="E93">
        <v>0</v>
      </c>
    </row>
    <row r="94" spans="1:5" x14ac:dyDescent="0.3">
      <c r="A94" s="5" t="s">
        <v>8219</v>
      </c>
      <c r="B94">
        <v>11</v>
      </c>
      <c r="D94" t="s">
        <v>8221</v>
      </c>
      <c r="E94">
        <v>0</v>
      </c>
    </row>
    <row r="95" spans="1:5" x14ac:dyDescent="0.3">
      <c r="A95" s="5" t="s">
        <v>8219</v>
      </c>
      <c r="B95">
        <v>11</v>
      </c>
      <c r="D95" t="s">
        <v>8221</v>
      </c>
      <c r="E95">
        <v>0</v>
      </c>
    </row>
    <row r="96" spans="1:5" x14ac:dyDescent="0.3">
      <c r="A96" s="5" t="s">
        <v>8219</v>
      </c>
      <c r="B96">
        <v>11</v>
      </c>
      <c r="D96" t="s">
        <v>8221</v>
      </c>
      <c r="E96">
        <v>0</v>
      </c>
    </row>
    <row r="97" spans="1:5" x14ac:dyDescent="0.3">
      <c r="A97" s="5" t="s">
        <v>8219</v>
      </c>
      <c r="B97">
        <v>11</v>
      </c>
      <c r="D97" t="s">
        <v>8221</v>
      </c>
      <c r="E97">
        <v>0</v>
      </c>
    </row>
    <row r="98" spans="1:5" x14ac:dyDescent="0.3">
      <c r="A98" s="5" t="s">
        <v>8219</v>
      </c>
      <c r="B98">
        <v>11</v>
      </c>
      <c r="D98" t="s">
        <v>8221</v>
      </c>
      <c r="E98">
        <v>0</v>
      </c>
    </row>
    <row r="99" spans="1:5" x14ac:dyDescent="0.3">
      <c r="A99" s="5" t="s">
        <v>8219</v>
      </c>
      <c r="B99">
        <v>11</v>
      </c>
      <c r="D99" t="s">
        <v>8221</v>
      </c>
      <c r="E99">
        <v>0</v>
      </c>
    </row>
    <row r="100" spans="1:5" x14ac:dyDescent="0.3">
      <c r="A100" s="5" t="s">
        <v>8219</v>
      </c>
      <c r="B100">
        <v>12</v>
      </c>
      <c r="D100" t="s">
        <v>8221</v>
      </c>
      <c r="E100">
        <v>0</v>
      </c>
    </row>
    <row r="101" spans="1:5" x14ac:dyDescent="0.3">
      <c r="A101" s="5" t="s">
        <v>8219</v>
      </c>
      <c r="B101">
        <v>12</v>
      </c>
      <c r="D101" t="s">
        <v>8221</v>
      </c>
      <c r="E101">
        <v>0</v>
      </c>
    </row>
    <row r="102" spans="1:5" x14ac:dyDescent="0.3">
      <c r="A102" s="5" t="s">
        <v>8219</v>
      </c>
      <c r="B102">
        <v>12</v>
      </c>
      <c r="D102" t="s">
        <v>8221</v>
      </c>
      <c r="E102">
        <v>0</v>
      </c>
    </row>
    <row r="103" spans="1:5" x14ac:dyDescent="0.3">
      <c r="A103" s="5" t="s">
        <v>8219</v>
      </c>
      <c r="B103">
        <v>12</v>
      </c>
      <c r="D103" t="s">
        <v>8221</v>
      </c>
      <c r="E103">
        <v>0</v>
      </c>
    </row>
    <row r="104" spans="1:5" x14ac:dyDescent="0.3">
      <c r="A104" s="5" t="s">
        <v>8219</v>
      </c>
      <c r="B104">
        <v>12</v>
      </c>
      <c r="D104" t="s">
        <v>8221</v>
      </c>
      <c r="E104">
        <v>0</v>
      </c>
    </row>
    <row r="105" spans="1:5" x14ac:dyDescent="0.3">
      <c r="A105" s="5" t="s">
        <v>8219</v>
      </c>
      <c r="B105">
        <v>12</v>
      </c>
      <c r="D105" t="s">
        <v>8221</v>
      </c>
      <c r="E105">
        <v>0</v>
      </c>
    </row>
    <row r="106" spans="1:5" x14ac:dyDescent="0.3">
      <c r="A106" s="5" t="s">
        <v>8219</v>
      </c>
      <c r="B106">
        <v>12</v>
      </c>
      <c r="D106" t="s">
        <v>8221</v>
      </c>
      <c r="E106">
        <v>0</v>
      </c>
    </row>
    <row r="107" spans="1:5" x14ac:dyDescent="0.3">
      <c r="A107" s="5" t="s">
        <v>8219</v>
      </c>
      <c r="B107">
        <v>12</v>
      </c>
      <c r="D107" t="s">
        <v>8221</v>
      </c>
      <c r="E107">
        <v>0</v>
      </c>
    </row>
    <row r="108" spans="1:5" x14ac:dyDescent="0.3">
      <c r="A108" s="5" t="s">
        <v>8219</v>
      </c>
      <c r="B108">
        <v>12</v>
      </c>
      <c r="D108" t="s">
        <v>8221</v>
      </c>
      <c r="E108">
        <v>0</v>
      </c>
    </row>
    <row r="109" spans="1:5" x14ac:dyDescent="0.3">
      <c r="A109" s="5" t="s">
        <v>8219</v>
      </c>
      <c r="B109">
        <v>12</v>
      </c>
      <c r="D109" t="s">
        <v>8221</v>
      </c>
      <c r="E109">
        <v>0</v>
      </c>
    </row>
    <row r="110" spans="1:5" x14ac:dyDescent="0.3">
      <c r="A110" s="5" t="s">
        <v>8219</v>
      </c>
      <c r="B110">
        <v>12</v>
      </c>
      <c r="D110" t="s">
        <v>8221</v>
      </c>
      <c r="E110">
        <v>0</v>
      </c>
    </row>
    <row r="111" spans="1:5" x14ac:dyDescent="0.3">
      <c r="A111" s="5" t="s">
        <v>8219</v>
      </c>
      <c r="B111">
        <v>13</v>
      </c>
      <c r="D111" t="s">
        <v>8221</v>
      </c>
      <c r="E111">
        <v>0</v>
      </c>
    </row>
    <row r="112" spans="1:5" x14ac:dyDescent="0.3">
      <c r="A112" s="5" t="s">
        <v>8219</v>
      </c>
      <c r="B112">
        <v>13</v>
      </c>
      <c r="D112" t="s">
        <v>8221</v>
      </c>
      <c r="E112">
        <v>0</v>
      </c>
    </row>
    <row r="113" spans="1:5" x14ac:dyDescent="0.3">
      <c r="A113" s="5" t="s">
        <v>8219</v>
      </c>
      <c r="B113">
        <v>13</v>
      </c>
      <c r="D113" t="s">
        <v>8221</v>
      </c>
      <c r="E113">
        <v>0</v>
      </c>
    </row>
    <row r="114" spans="1:5" x14ac:dyDescent="0.3">
      <c r="A114" s="5" t="s">
        <v>8219</v>
      </c>
      <c r="B114">
        <v>13</v>
      </c>
      <c r="D114" t="s">
        <v>8221</v>
      </c>
      <c r="E114">
        <v>0</v>
      </c>
    </row>
    <row r="115" spans="1:5" x14ac:dyDescent="0.3">
      <c r="A115" s="5" t="s">
        <v>8219</v>
      </c>
      <c r="B115">
        <v>13</v>
      </c>
      <c r="D115" t="s">
        <v>8221</v>
      </c>
      <c r="E115">
        <v>0</v>
      </c>
    </row>
    <row r="116" spans="1:5" x14ac:dyDescent="0.3">
      <c r="A116" s="5" t="s">
        <v>8219</v>
      </c>
      <c r="B116">
        <v>13</v>
      </c>
      <c r="D116" t="s">
        <v>8221</v>
      </c>
      <c r="E116">
        <v>0</v>
      </c>
    </row>
    <row r="117" spans="1:5" x14ac:dyDescent="0.3">
      <c r="A117" s="5" t="s">
        <v>8219</v>
      </c>
      <c r="B117">
        <v>13</v>
      </c>
      <c r="D117" t="s">
        <v>8221</v>
      </c>
      <c r="E117">
        <v>0</v>
      </c>
    </row>
    <row r="118" spans="1:5" x14ac:dyDescent="0.3">
      <c r="A118" s="5" t="s">
        <v>8219</v>
      </c>
      <c r="B118">
        <v>13</v>
      </c>
      <c r="D118" t="s">
        <v>8221</v>
      </c>
      <c r="E118">
        <v>0</v>
      </c>
    </row>
    <row r="119" spans="1:5" x14ac:dyDescent="0.3">
      <c r="A119" s="5" t="s">
        <v>8219</v>
      </c>
      <c r="B119">
        <v>13</v>
      </c>
      <c r="D119" t="s">
        <v>8221</v>
      </c>
      <c r="E119">
        <v>0</v>
      </c>
    </row>
    <row r="120" spans="1:5" x14ac:dyDescent="0.3">
      <c r="A120" s="5" t="s">
        <v>8219</v>
      </c>
      <c r="B120">
        <v>13</v>
      </c>
      <c r="D120" t="s">
        <v>8221</v>
      </c>
      <c r="E120">
        <v>0</v>
      </c>
    </row>
    <row r="121" spans="1:5" x14ac:dyDescent="0.3">
      <c r="A121" s="5" t="s">
        <v>8219</v>
      </c>
      <c r="B121">
        <v>13</v>
      </c>
      <c r="D121" t="s">
        <v>8221</v>
      </c>
      <c r="E121">
        <v>0</v>
      </c>
    </row>
    <row r="122" spans="1:5" x14ac:dyDescent="0.3">
      <c r="A122" s="5" t="s">
        <v>8219</v>
      </c>
      <c r="B122">
        <v>13</v>
      </c>
      <c r="D122" t="s">
        <v>8221</v>
      </c>
      <c r="E122">
        <v>0</v>
      </c>
    </row>
    <row r="123" spans="1:5" x14ac:dyDescent="0.3">
      <c r="A123" s="5" t="s">
        <v>8219</v>
      </c>
      <c r="B123">
        <v>13</v>
      </c>
      <c r="D123" t="s">
        <v>8221</v>
      </c>
      <c r="E123">
        <v>0</v>
      </c>
    </row>
    <row r="124" spans="1:5" x14ac:dyDescent="0.3">
      <c r="A124" s="5" t="s">
        <v>8219</v>
      </c>
      <c r="B124">
        <v>13</v>
      </c>
      <c r="D124" t="s">
        <v>8221</v>
      </c>
      <c r="E124">
        <v>0</v>
      </c>
    </row>
    <row r="125" spans="1:5" x14ac:dyDescent="0.3">
      <c r="A125" s="5" t="s">
        <v>8219</v>
      </c>
      <c r="B125">
        <v>13</v>
      </c>
      <c r="D125" t="s">
        <v>8221</v>
      </c>
      <c r="E125">
        <v>0</v>
      </c>
    </row>
    <row r="126" spans="1:5" x14ac:dyDescent="0.3">
      <c r="A126" s="5" t="s">
        <v>8219</v>
      </c>
      <c r="B126">
        <v>13</v>
      </c>
      <c r="D126" t="s">
        <v>8221</v>
      </c>
      <c r="E126">
        <v>0</v>
      </c>
    </row>
    <row r="127" spans="1:5" x14ac:dyDescent="0.3">
      <c r="A127" s="5" t="s">
        <v>8219</v>
      </c>
      <c r="B127">
        <v>13</v>
      </c>
      <c r="D127" t="s">
        <v>8221</v>
      </c>
      <c r="E127">
        <v>0</v>
      </c>
    </row>
    <row r="128" spans="1:5" x14ac:dyDescent="0.3">
      <c r="A128" s="5" t="s">
        <v>8219</v>
      </c>
      <c r="B128">
        <v>13</v>
      </c>
      <c r="D128" t="s">
        <v>8221</v>
      </c>
      <c r="E128">
        <v>0</v>
      </c>
    </row>
    <row r="129" spans="1:5" x14ac:dyDescent="0.3">
      <c r="A129" s="5" t="s">
        <v>8219</v>
      </c>
      <c r="B129">
        <v>13</v>
      </c>
      <c r="D129" t="s">
        <v>8221</v>
      </c>
      <c r="E129">
        <v>0</v>
      </c>
    </row>
    <row r="130" spans="1:5" x14ac:dyDescent="0.3">
      <c r="A130" s="5" t="s">
        <v>8219</v>
      </c>
      <c r="B130">
        <v>13</v>
      </c>
      <c r="D130" t="s">
        <v>8221</v>
      </c>
      <c r="E130">
        <v>0</v>
      </c>
    </row>
    <row r="131" spans="1:5" x14ac:dyDescent="0.3">
      <c r="A131" s="5" t="s">
        <v>8219</v>
      </c>
      <c r="B131">
        <v>13</v>
      </c>
      <c r="D131" t="s">
        <v>8221</v>
      </c>
      <c r="E131">
        <v>0</v>
      </c>
    </row>
    <row r="132" spans="1:5" x14ac:dyDescent="0.3">
      <c r="A132" s="5" t="s">
        <v>8219</v>
      </c>
      <c r="B132">
        <v>13</v>
      </c>
      <c r="D132" t="s">
        <v>8221</v>
      </c>
      <c r="E132">
        <v>0</v>
      </c>
    </row>
    <row r="133" spans="1:5" x14ac:dyDescent="0.3">
      <c r="A133" s="5" t="s">
        <v>8219</v>
      </c>
      <c r="B133">
        <v>13</v>
      </c>
      <c r="D133" t="s">
        <v>8221</v>
      </c>
      <c r="E133">
        <v>0</v>
      </c>
    </row>
    <row r="134" spans="1:5" x14ac:dyDescent="0.3">
      <c r="A134" s="5" t="s">
        <v>8219</v>
      </c>
      <c r="B134">
        <v>14</v>
      </c>
      <c r="D134" t="s">
        <v>8221</v>
      </c>
      <c r="E134">
        <v>0</v>
      </c>
    </row>
    <row r="135" spans="1:5" x14ac:dyDescent="0.3">
      <c r="A135" s="5" t="s">
        <v>8219</v>
      </c>
      <c r="B135">
        <v>14</v>
      </c>
      <c r="D135" t="s">
        <v>8221</v>
      </c>
      <c r="E135">
        <v>0</v>
      </c>
    </row>
    <row r="136" spans="1:5" x14ac:dyDescent="0.3">
      <c r="A136" s="5" t="s">
        <v>8219</v>
      </c>
      <c r="B136">
        <v>14</v>
      </c>
      <c r="D136" t="s">
        <v>8221</v>
      </c>
      <c r="E136">
        <v>0</v>
      </c>
    </row>
    <row r="137" spans="1:5" x14ac:dyDescent="0.3">
      <c r="A137" s="5" t="s">
        <v>8219</v>
      </c>
      <c r="B137">
        <v>14</v>
      </c>
      <c r="D137" t="s">
        <v>8221</v>
      </c>
      <c r="E137">
        <v>0</v>
      </c>
    </row>
    <row r="138" spans="1:5" x14ac:dyDescent="0.3">
      <c r="A138" s="5" t="s">
        <v>8219</v>
      </c>
      <c r="B138">
        <v>14</v>
      </c>
      <c r="D138" t="s">
        <v>8221</v>
      </c>
      <c r="E138">
        <v>0</v>
      </c>
    </row>
    <row r="139" spans="1:5" x14ac:dyDescent="0.3">
      <c r="A139" s="5" t="s">
        <v>8219</v>
      </c>
      <c r="B139">
        <v>14</v>
      </c>
      <c r="D139" t="s">
        <v>8221</v>
      </c>
      <c r="E139">
        <v>0</v>
      </c>
    </row>
    <row r="140" spans="1:5" x14ac:dyDescent="0.3">
      <c r="A140" s="5" t="s">
        <v>8219</v>
      </c>
      <c r="B140">
        <v>14</v>
      </c>
      <c r="D140" t="s">
        <v>8221</v>
      </c>
      <c r="E140">
        <v>0</v>
      </c>
    </row>
    <row r="141" spans="1:5" x14ac:dyDescent="0.3">
      <c r="A141" s="5" t="s">
        <v>8219</v>
      </c>
      <c r="B141">
        <v>14</v>
      </c>
      <c r="D141" t="s">
        <v>8221</v>
      </c>
      <c r="E141">
        <v>0</v>
      </c>
    </row>
    <row r="142" spans="1:5" x14ac:dyDescent="0.3">
      <c r="A142" s="5" t="s">
        <v>8219</v>
      </c>
      <c r="B142">
        <v>14</v>
      </c>
      <c r="D142" t="s">
        <v>8221</v>
      </c>
      <c r="E142">
        <v>0</v>
      </c>
    </row>
    <row r="143" spans="1:5" x14ac:dyDescent="0.3">
      <c r="A143" s="5" t="s">
        <v>8219</v>
      </c>
      <c r="B143">
        <v>14</v>
      </c>
      <c r="D143" t="s">
        <v>8221</v>
      </c>
      <c r="E143">
        <v>0</v>
      </c>
    </row>
    <row r="144" spans="1:5" x14ac:dyDescent="0.3">
      <c r="A144" s="5" t="s">
        <v>8219</v>
      </c>
      <c r="B144">
        <v>14</v>
      </c>
      <c r="D144" t="s">
        <v>8221</v>
      </c>
      <c r="E144">
        <v>0</v>
      </c>
    </row>
    <row r="145" spans="1:5" x14ac:dyDescent="0.3">
      <c r="A145" s="5" t="s">
        <v>8219</v>
      </c>
      <c r="B145">
        <v>14</v>
      </c>
      <c r="D145" t="s">
        <v>8221</v>
      </c>
      <c r="E145">
        <v>0</v>
      </c>
    </row>
    <row r="146" spans="1:5" x14ac:dyDescent="0.3">
      <c r="A146" s="5" t="s">
        <v>8219</v>
      </c>
      <c r="B146">
        <v>14</v>
      </c>
      <c r="D146" t="s">
        <v>8221</v>
      </c>
      <c r="E146">
        <v>0</v>
      </c>
    </row>
    <row r="147" spans="1:5" x14ac:dyDescent="0.3">
      <c r="A147" s="5" t="s">
        <v>8219</v>
      </c>
      <c r="B147">
        <v>14</v>
      </c>
      <c r="D147" t="s">
        <v>8221</v>
      </c>
      <c r="E147">
        <v>0</v>
      </c>
    </row>
    <row r="148" spans="1:5" x14ac:dyDescent="0.3">
      <c r="A148" s="5" t="s">
        <v>8219</v>
      </c>
      <c r="B148">
        <v>14</v>
      </c>
      <c r="D148" t="s">
        <v>8221</v>
      </c>
      <c r="E148">
        <v>0</v>
      </c>
    </row>
    <row r="149" spans="1:5" x14ac:dyDescent="0.3">
      <c r="A149" s="5" t="s">
        <v>8219</v>
      </c>
      <c r="B149">
        <v>14</v>
      </c>
      <c r="D149" t="s">
        <v>8221</v>
      </c>
      <c r="E149">
        <v>0</v>
      </c>
    </row>
    <row r="150" spans="1:5" x14ac:dyDescent="0.3">
      <c r="A150" s="5" t="s">
        <v>8219</v>
      </c>
      <c r="B150">
        <v>14</v>
      </c>
      <c r="D150" t="s">
        <v>8221</v>
      </c>
      <c r="E150">
        <v>0</v>
      </c>
    </row>
    <row r="151" spans="1:5" x14ac:dyDescent="0.3">
      <c r="A151" s="5" t="s">
        <v>8219</v>
      </c>
      <c r="B151">
        <v>14</v>
      </c>
      <c r="D151" t="s">
        <v>8221</v>
      </c>
      <c r="E151">
        <v>0</v>
      </c>
    </row>
    <row r="152" spans="1:5" x14ac:dyDescent="0.3">
      <c r="A152" s="5" t="s">
        <v>8219</v>
      </c>
      <c r="B152">
        <v>14</v>
      </c>
      <c r="D152" t="s">
        <v>8221</v>
      </c>
      <c r="E152">
        <v>0</v>
      </c>
    </row>
    <row r="153" spans="1:5" x14ac:dyDescent="0.3">
      <c r="A153" s="5" t="s">
        <v>8219</v>
      </c>
      <c r="B153">
        <v>14</v>
      </c>
      <c r="D153" t="s">
        <v>8221</v>
      </c>
      <c r="E153">
        <v>0</v>
      </c>
    </row>
    <row r="154" spans="1:5" x14ac:dyDescent="0.3">
      <c r="A154" s="5" t="s">
        <v>8219</v>
      </c>
      <c r="B154">
        <v>14</v>
      </c>
      <c r="D154" t="s">
        <v>8221</v>
      </c>
      <c r="E154">
        <v>0</v>
      </c>
    </row>
    <row r="155" spans="1:5" x14ac:dyDescent="0.3">
      <c r="A155" s="5" t="s">
        <v>8219</v>
      </c>
      <c r="B155">
        <v>14</v>
      </c>
      <c r="D155" t="s">
        <v>8221</v>
      </c>
      <c r="E155">
        <v>0</v>
      </c>
    </row>
    <row r="156" spans="1:5" x14ac:dyDescent="0.3">
      <c r="A156" s="5" t="s">
        <v>8219</v>
      </c>
      <c r="B156">
        <v>14</v>
      </c>
      <c r="D156" t="s">
        <v>8221</v>
      </c>
      <c r="E156">
        <v>0</v>
      </c>
    </row>
    <row r="157" spans="1:5" x14ac:dyDescent="0.3">
      <c r="A157" s="5" t="s">
        <v>8219</v>
      </c>
      <c r="B157">
        <v>14</v>
      </c>
      <c r="D157" t="s">
        <v>8221</v>
      </c>
      <c r="E157">
        <v>0</v>
      </c>
    </row>
    <row r="158" spans="1:5" x14ac:dyDescent="0.3">
      <c r="A158" s="5" t="s">
        <v>8219</v>
      </c>
      <c r="B158">
        <v>14</v>
      </c>
      <c r="D158" t="s">
        <v>8221</v>
      </c>
      <c r="E158">
        <v>0</v>
      </c>
    </row>
    <row r="159" spans="1:5" x14ac:dyDescent="0.3">
      <c r="A159" s="5" t="s">
        <v>8219</v>
      </c>
      <c r="B159">
        <v>14</v>
      </c>
      <c r="D159" t="s">
        <v>8221</v>
      </c>
      <c r="E159">
        <v>0</v>
      </c>
    </row>
    <row r="160" spans="1:5" x14ac:dyDescent="0.3">
      <c r="A160" s="5" t="s">
        <v>8219</v>
      </c>
      <c r="B160">
        <v>14</v>
      </c>
      <c r="D160" t="s">
        <v>8221</v>
      </c>
      <c r="E160">
        <v>0</v>
      </c>
    </row>
    <row r="161" spans="1:5" x14ac:dyDescent="0.3">
      <c r="A161" s="5" t="s">
        <v>8219</v>
      </c>
      <c r="B161">
        <v>14</v>
      </c>
      <c r="D161" t="s">
        <v>8221</v>
      </c>
      <c r="E161">
        <v>0</v>
      </c>
    </row>
    <row r="162" spans="1:5" x14ac:dyDescent="0.3">
      <c r="A162" s="5" t="s">
        <v>8219</v>
      </c>
      <c r="B162">
        <v>14</v>
      </c>
      <c r="D162" t="s">
        <v>8221</v>
      </c>
      <c r="E162">
        <v>0</v>
      </c>
    </row>
    <row r="163" spans="1:5" x14ac:dyDescent="0.3">
      <c r="A163" s="5" t="s">
        <v>8219</v>
      </c>
      <c r="B163">
        <v>14</v>
      </c>
      <c r="D163" t="s">
        <v>8221</v>
      </c>
      <c r="E163">
        <v>0</v>
      </c>
    </row>
    <row r="164" spans="1:5" x14ac:dyDescent="0.3">
      <c r="A164" s="5" t="s">
        <v>8219</v>
      </c>
      <c r="B164">
        <v>14</v>
      </c>
      <c r="D164" t="s">
        <v>8221</v>
      </c>
      <c r="E164">
        <v>0</v>
      </c>
    </row>
    <row r="165" spans="1:5" x14ac:dyDescent="0.3">
      <c r="A165" s="5" t="s">
        <v>8219</v>
      </c>
      <c r="B165">
        <v>15</v>
      </c>
      <c r="D165" t="s">
        <v>8221</v>
      </c>
      <c r="E165">
        <v>0</v>
      </c>
    </row>
    <row r="166" spans="1:5" x14ac:dyDescent="0.3">
      <c r="A166" s="5" t="s">
        <v>8219</v>
      </c>
      <c r="B166">
        <v>15</v>
      </c>
      <c r="D166" t="s">
        <v>8221</v>
      </c>
      <c r="E166">
        <v>0</v>
      </c>
    </row>
    <row r="167" spans="1:5" x14ac:dyDescent="0.3">
      <c r="A167" s="5" t="s">
        <v>8219</v>
      </c>
      <c r="B167">
        <v>15</v>
      </c>
      <c r="D167" t="s">
        <v>8221</v>
      </c>
      <c r="E167">
        <v>0</v>
      </c>
    </row>
    <row r="168" spans="1:5" x14ac:dyDescent="0.3">
      <c r="A168" s="5" t="s">
        <v>8219</v>
      </c>
      <c r="B168">
        <v>15</v>
      </c>
      <c r="D168" t="s">
        <v>8221</v>
      </c>
      <c r="E168">
        <v>0</v>
      </c>
    </row>
    <row r="169" spans="1:5" x14ac:dyDescent="0.3">
      <c r="A169" s="5" t="s">
        <v>8219</v>
      </c>
      <c r="B169">
        <v>15</v>
      </c>
      <c r="D169" t="s">
        <v>8221</v>
      </c>
      <c r="E169">
        <v>0</v>
      </c>
    </row>
    <row r="170" spans="1:5" x14ac:dyDescent="0.3">
      <c r="A170" s="5" t="s">
        <v>8219</v>
      </c>
      <c r="B170">
        <v>15</v>
      </c>
      <c r="D170" t="s">
        <v>8221</v>
      </c>
      <c r="E170">
        <v>0</v>
      </c>
    </row>
    <row r="171" spans="1:5" x14ac:dyDescent="0.3">
      <c r="A171" s="5" t="s">
        <v>8219</v>
      </c>
      <c r="B171">
        <v>15</v>
      </c>
      <c r="D171" t="s">
        <v>8221</v>
      </c>
      <c r="E171">
        <v>0</v>
      </c>
    </row>
    <row r="172" spans="1:5" x14ac:dyDescent="0.3">
      <c r="A172" s="5" t="s">
        <v>8219</v>
      </c>
      <c r="B172">
        <v>15</v>
      </c>
      <c r="D172" t="s">
        <v>8221</v>
      </c>
      <c r="E172">
        <v>0</v>
      </c>
    </row>
    <row r="173" spans="1:5" x14ac:dyDescent="0.3">
      <c r="A173" s="5" t="s">
        <v>8219</v>
      </c>
      <c r="B173">
        <v>15</v>
      </c>
      <c r="D173" t="s">
        <v>8221</v>
      </c>
      <c r="E173">
        <v>0</v>
      </c>
    </row>
    <row r="174" spans="1:5" x14ac:dyDescent="0.3">
      <c r="A174" s="5" t="s">
        <v>8219</v>
      </c>
      <c r="B174">
        <v>15</v>
      </c>
      <c r="D174" t="s">
        <v>8221</v>
      </c>
      <c r="E174">
        <v>0</v>
      </c>
    </row>
    <row r="175" spans="1:5" x14ac:dyDescent="0.3">
      <c r="A175" s="5" t="s">
        <v>8219</v>
      </c>
      <c r="B175">
        <v>15</v>
      </c>
      <c r="D175" t="s">
        <v>8221</v>
      </c>
      <c r="E175">
        <v>0</v>
      </c>
    </row>
    <row r="176" spans="1:5" x14ac:dyDescent="0.3">
      <c r="A176" s="5" t="s">
        <v>8219</v>
      </c>
      <c r="B176">
        <v>15</v>
      </c>
      <c r="D176" t="s">
        <v>8221</v>
      </c>
      <c r="E176">
        <v>0</v>
      </c>
    </row>
    <row r="177" spans="1:5" x14ac:dyDescent="0.3">
      <c r="A177" s="5" t="s">
        <v>8219</v>
      </c>
      <c r="B177">
        <v>15</v>
      </c>
      <c r="D177" t="s">
        <v>8221</v>
      </c>
      <c r="E177">
        <v>0</v>
      </c>
    </row>
    <row r="178" spans="1:5" x14ac:dyDescent="0.3">
      <c r="A178" s="5" t="s">
        <v>8219</v>
      </c>
      <c r="B178">
        <v>15</v>
      </c>
      <c r="D178" t="s">
        <v>8221</v>
      </c>
      <c r="E178">
        <v>0</v>
      </c>
    </row>
    <row r="179" spans="1:5" x14ac:dyDescent="0.3">
      <c r="A179" s="5" t="s">
        <v>8219</v>
      </c>
      <c r="B179">
        <v>15</v>
      </c>
      <c r="D179" t="s">
        <v>8221</v>
      </c>
      <c r="E179">
        <v>0</v>
      </c>
    </row>
    <row r="180" spans="1:5" x14ac:dyDescent="0.3">
      <c r="A180" s="5" t="s">
        <v>8219</v>
      </c>
      <c r="B180">
        <v>15</v>
      </c>
      <c r="D180" t="s">
        <v>8221</v>
      </c>
      <c r="E180">
        <v>0</v>
      </c>
    </row>
    <row r="181" spans="1:5" x14ac:dyDescent="0.3">
      <c r="A181" s="5" t="s">
        <v>8219</v>
      </c>
      <c r="B181">
        <v>15</v>
      </c>
      <c r="D181" t="s">
        <v>8221</v>
      </c>
      <c r="E181">
        <v>0</v>
      </c>
    </row>
    <row r="182" spans="1:5" x14ac:dyDescent="0.3">
      <c r="A182" s="5" t="s">
        <v>8219</v>
      </c>
      <c r="B182">
        <v>15</v>
      </c>
      <c r="D182" t="s">
        <v>8221</v>
      </c>
      <c r="E182">
        <v>0</v>
      </c>
    </row>
    <row r="183" spans="1:5" x14ac:dyDescent="0.3">
      <c r="A183" s="5" t="s">
        <v>8219</v>
      </c>
      <c r="B183">
        <v>15</v>
      </c>
      <c r="D183" t="s">
        <v>8221</v>
      </c>
      <c r="E183">
        <v>0</v>
      </c>
    </row>
    <row r="184" spans="1:5" x14ac:dyDescent="0.3">
      <c r="A184" s="5" t="s">
        <v>8219</v>
      </c>
      <c r="B184">
        <v>15</v>
      </c>
      <c r="D184" t="s">
        <v>8221</v>
      </c>
      <c r="E184">
        <v>0</v>
      </c>
    </row>
    <row r="185" spans="1:5" x14ac:dyDescent="0.3">
      <c r="A185" s="5" t="s">
        <v>8219</v>
      </c>
      <c r="B185">
        <v>15</v>
      </c>
      <c r="D185" t="s">
        <v>8221</v>
      </c>
      <c r="E185">
        <v>0</v>
      </c>
    </row>
    <row r="186" spans="1:5" x14ac:dyDescent="0.3">
      <c r="A186" s="5" t="s">
        <v>8219</v>
      </c>
      <c r="B186">
        <v>15</v>
      </c>
      <c r="D186" t="s">
        <v>8221</v>
      </c>
      <c r="E186">
        <v>0</v>
      </c>
    </row>
    <row r="187" spans="1:5" x14ac:dyDescent="0.3">
      <c r="A187" s="5" t="s">
        <v>8219</v>
      </c>
      <c r="B187">
        <v>15</v>
      </c>
      <c r="D187" t="s">
        <v>8221</v>
      </c>
      <c r="E187">
        <v>0</v>
      </c>
    </row>
    <row r="188" spans="1:5" x14ac:dyDescent="0.3">
      <c r="A188" s="5" t="s">
        <v>8219</v>
      </c>
      <c r="B188">
        <v>15</v>
      </c>
      <c r="D188" t="s">
        <v>8221</v>
      </c>
      <c r="E188">
        <v>0</v>
      </c>
    </row>
    <row r="189" spans="1:5" x14ac:dyDescent="0.3">
      <c r="A189" s="5" t="s">
        <v>8219</v>
      </c>
      <c r="B189">
        <v>15</v>
      </c>
      <c r="D189" t="s">
        <v>8221</v>
      </c>
      <c r="E189">
        <v>0</v>
      </c>
    </row>
    <row r="190" spans="1:5" x14ac:dyDescent="0.3">
      <c r="A190" s="5" t="s">
        <v>8219</v>
      </c>
      <c r="B190">
        <v>15</v>
      </c>
      <c r="D190" t="s">
        <v>8221</v>
      </c>
      <c r="E190">
        <v>0</v>
      </c>
    </row>
    <row r="191" spans="1:5" x14ac:dyDescent="0.3">
      <c r="A191" s="5" t="s">
        <v>8219</v>
      </c>
      <c r="B191">
        <v>16</v>
      </c>
      <c r="D191" t="s">
        <v>8221</v>
      </c>
      <c r="E191">
        <v>0</v>
      </c>
    </row>
    <row r="192" spans="1:5" x14ac:dyDescent="0.3">
      <c r="A192" s="5" t="s">
        <v>8219</v>
      </c>
      <c r="B192">
        <v>16</v>
      </c>
      <c r="D192" t="s">
        <v>8221</v>
      </c>
      <c r="E192">
        <v>0</v>
      </c>
    </row>
    <row r="193" spans="1:5" x14ac:dyDescent="0.3">
      <c r="A193" s="5" t="s">
        <v>8219</v>
      </c>
      <c r="B193">
        <v>16</v>
      </c>
      <c r="D193" t="s">
        <v>8221</v>
      </c>
      <c r="E193">
        <v>0</v>
      </c>
    </row>
    <row r="194" spans="1:5" x14ac:dyDescent="0.3">
      <c r="A194" s="5" t="s">
        <v>8219</v>
      </c>
      <c r="B194">
        <v>16</v>
      </c>
      <c r="D194" t="s">
        <v>8221</v>
      </c>
      <c r="E194">
        <v>0</v>
      </c>
    </row>
    <row r="195" spans="1:5" x14ac:dyDescent="0.3">
      <c r="A195" s="5" t="s">
        <v>8219</v>
      </c>
      <c r="B195">
        <v>16</v>
      </c>
      <c r="D195" t="s">
        <v>8221</v>
      </c>
      <c r="E195">
        <v>0</v>
      </c>
    </row>
    <row r="196" spans="1:5" x14ac:dyDescent="0.3">
      <c r="A196" s="5" t="s">
        <v>8219</v>
      </c>
      <c r="B196">
        <v>16</v>
      </c>
      <c r="D196" t="s">
        <v>8221</v>
      </c>
      <c r="E196">
        <v>0</v>
      </c>
    </row>
    <row r="197" spans="1:5" x14ac:dyDescent="0.3">
      <c r="A197" s="5" t="s">
        <v>8219</v>
      </c>
      <c r="B197">
        <v>16</v>
      </c>
      <c r="D197" t="s">
        <v>8221</v>
      </c>
      <c r="E197">
        <v>0</v>
      </c>
    </row>
    <row r="198" spans="1:5" x14ac:dyDescent="0.3">
      <c r="A198" s="5" t="s">
        <v>8219</v>
      </c>
      <c r="B198">
        <v>16</v>
      </c>
      <c r="D198" t="s">
        <v>8221</v>
      </c>
      <c r="E198">
        <v>0</v>
      </c>
    </row>
    <row r="199" spans="1:5" x14ac:dyDescent="0.3">
      <c r="A199" s="5" t="s">
        <v>8219</v>
      </c>
      <c r="B199">
        <v>16</v>
      </c>
      <c r="D199" t="s">
        <v>8221</v>
      </c>
      <c r="E199">
        <v>0</v>
      </c>
    </row>
    <row r="200" spans="1:5" x14ac:dyDescent="0.3">
      <c r="A200" s="5" t="s">
        <v>8219</v>
      </c>
      <c r="B200">
        <v>16</v>
      </c>
      <c r="D200" t="s">
        <v>8221</v>
      </c>
      <c r="E200">
        <v>0</v>
      </c>
    </row>
    <row r="201" spans="1:5" x14ac:dyDescent="0.3">
      <c r="A201" s="5" t="s">
        <v>8219</v>
      </c>
      <c r="B201">
        <v>16</v>
      </c>
      <c r="D201" t="s">
        <v>8221</v>
      </c>
      <c r="E201">
        <v>0</v>
      </c>
    </row>
    <row r="202" spans="1:5" x14ac:dyDescent="0.3">
      <c r="A202" s="5" t="s">
        <v>8219</v>
      </c>
      <c r="B202">
        <v>16</v>
      </c>
      <c r="D202" t="s">
        <v>8221</v>
      </c>
      <c r="E202">
        <v>0</v>
      </c>
    </row>
    <row r="203" spans="1:5" x14ac:dyDescent="0.3">
      <c r="A203" s="5" t="s">
        <v>8219</v>
      </c>
      <c r="B203">
        <v>16</v>
      </c>
      <c r="D203" t="s">
        <v>8221</v>
      </c>
      <c r="E203">
        <v>0</v>
      </c>
    </row>
    <row r="204" spans="1:5" x14ac:dyDescent="0.3">
      <c r="A204" s="5" t="s">
        <v>8219</v>
      </c>
      <c r="B204">
        <v>17</v>
      </c>
      <c r="D204" t="s">
        <v>8221</v>
      </c>
      <c r="E204">
        <v>0</v>
      </c>
    </row>
    <row r="205" spans="1:5" x14ac:dyDescent="0.3">
      <c r="A205" s="5" t="s">
        <v>8219</v>
      </c>
      <c r="B205">
        <v>17</v>
      </c>
      <c r="D205" t="s">
        <v>8221</v>
      </c>
      <c r="E205">
        <v>0</v>
      </c>
    </row>
    <row r="206" spans="1:5" x14ac:dyDescent="0.3">
      <c r="A206" s="5" t="s">
        <v>8219</v>
      </c>
      <c r="B206">
        <v>17</v>
      </c>
      <c r="D206" t="s">
        <v>8221</v>
      </c>
      <c r="E206">
        <v>0</v>
      </c>
    </row>
    <row r="207" spans="1:5" x14ac:dyDescent="0.3">
      <c r="A207" s="5" t="s">
        <v>8219</v>
      </c>
      <c r="B207">
        <v>17</v>
      </c>
      <c r="D207" t="s">
        <v>8221</v>
      </c>
      <c r="E207">
        <v>0</v>
      </c>
    </row>
    <row r="208" spans="1:5" x14ac:dyDescent="0.3">
      <c r="A208" s="5" t="s">
        <v>8219</v>
      </c>
      <c r="B208">
        <v>17</v>
      </c>
      <c r="D208" t="s">
        <v>8221</v>
      </c>
      <c r="E208">
        <v>0</v>
      </c>
    </row>
    <row r="209" spans="1:5" x14ac:dyDescent="0.3">
      <c r="A209" s="5" t="s">
        <v>8219</v>
      </c>
      <c r="B209">
        <v>17</v>
      </c>
      <c r="D209" t="s">
        <v>8221</v>
      </c>
      <c r="E209">
        <v>0</v>
      </c>
    </row>
    <row r="210" spans="1:5" x14ac:dyDescent="0.3">
      <c r="A210" s="5" t="s">
        <v>8219</v>
      </c>
      <c r="B210">
        <v>17</v>
      </c>
      <c r="D210" t="s">
        <v>8221</v>
      </c>
      <c r="E210">
        <v>0</v>
      </c>
    </row>
    <row r="211" spans="1:5" x14ac:dyDescent="0.3">
      <c r="A211" s="5" t="s">
        <v>8219</v>
      </c>
      <c r="B211">
        <v>17</v>
      </c>
      <c r="D211" t="s">
        <v>8221</v>
      </c>
      <c r="E211">
        <v>0</v>
      </c>
    </row>
    <row r="212" spans="1:5" x14ac:dyDescent="0.3">
      <c r="A212" s="5" t="s">
        <v>8219</v>
      </c>
      <c r="B212">
        <v>17</v>
      </c>
      <c r="D212" t="s">
        <v>8221</v>
      </c>
      <c r="E212">
        <v>0</v>
      </c>
    </row>
    <row r="213" spans="1:5" x14ac:dyDescent="0.3">
      <c r="A213" s="5" t="s">
        <v>8219</v>
      </c>
      <c r="B213">
        <v>17</v>
      </c>
      <c r="D213" t="s">
        <v>8221</v>
      </c>
      <c r="E213">
        <v>0</v>
      </c>
    </row>
    <row r="214" spans="1:5" x14ac:dyDescent="0.3">
      <c r="A214" s="5" t="s">
        <v>8219</v>
      </c>
      <c r="B214">
        <v>17</v>
      </c>
      <c r="D214" t="s">
        <v>8221</v>
      </c>
      <c r="E214">
        <v>0</v>
      </c>
    </row>
    <row r="215" spans="1:5" x14ac:dyDescent="0.3">
      <c r="A215" s="5" t="s">
        <v>8219</v>
      </c>
      <c r="B215">
        <v>17</v>
      </c>
      <c r="D215" t="s">
        <v>8221</v>
      </c>
      <c r="E215">
        <v>0</v>
      </c>
    </row>
    <row r="216" spans="1:5" x14ac:dyDescent="0.3">
      <c r="A216" s="5" t="s">
        <v>8219</v>
      </c>
      <c r="B216">
        <v>17</v>
      </c>
      <c r="D216" t="s">
        <v>8221</v>
      </c>
      <c r="E216">
        <v>0</v>
      </c>
    </row>
    <row r="217" spans="1:5" x14ac:dyDescent="0.3">
      <c r="A217" s="5" t="s">
        <v>8219</v>
      </c>
      <c r="B217">
        <v>17</v>
      </c>
      <c r="D217" t="s">
        <v>8221</v>
      </c>
      <c r="E217">
        <v>0</v>
      </c>
    </row>
    <row r="218" spans="1:5" x14ac:dyDescent="0.3">
      <c r="A218" s="5" t="s">
        <v>8219</v>
      </c>
      <c r="B218">
        <v>17</v>
      </c>
      <c r="D218" t="s">
        <v>8221</v>
      </c>
      <c r="E218">
        <v>0</v>
      </c>
    </row>
    <row r="219" spans="1:5" x14ac:dyDescent="0.3">
      <c r="A219" s="5" t="s">
        <v>8219</v>
      </c>
      <c r="B219">
        <v>17</v>
      </c>
      <c r="D219" t="s">
        <v>8221</v>
      </c>
      <c r="E219">
        <v>0</v>
      </c>
    </row>
    <row r="220" spans="1:5" x14ac:dyDescent="0.3">
      <c r="A220" s="5" t="s">
        <v>8219</v>
      </c>
      <c r="B220">
        <v>17</v>
      </c>
      <c r="D220" t="s">
        <v>8221</v>
      </c>
      <c r="E220">
        <v>0</v>
      </c>
    </row>
    <row r="221" spans="1:5" x14ac:dyDescent="0.3">
      <c r="A221" s="5" t="s">
        <v>8219</v>
      </c>
      <c r="B221">
        <v>17</v>
      </c>
      <c r="D221" t="s">
        <v>8221</v>
      </c>
      <c r="E221">
        <v>0</v>
      </c>
    </row>
    <row r="222" spans="1:5" x14ac:dyDescent="0.3">
      <c r="A222" s="5" t="s">
        <v>8219</v>
      </c>
      <c r="B222">
        <v>17</v>
      </c>
      <c r="D222" t="s">
        <v>8221</v>
      </c>
      <c r="E222">
        <v>0</v>
      </c>
    </row>
    <row r="223" spans="1:5" x14ac:dyDescent="0.3">
      <c r="A223" s="5" t="s">
        <v>8219</v>
      </c>
      <c r="B223">
        <v>17</v>
      </c>
      <c r="D223" t="s">
        <v>8221</v>
      </c>
      <c r="E223">
        <v>0</v>
      </c>
    </row>
    <row r="224" spans="1:5" x14ac:dyDescent="0.3">
      <c r="A224" s="5" t="s">
        <v>8219</v>
      </c>
      <c r="B224">
        <v>17</v>
      </c>
      <c r="D224" t="s">
        <v>8221</v>
      </c>
      <c r="E224">
        <v>0</v>
      </c>
    </row>
    <row r="225" spans="1:5" x14ac:dyDescent="0.3">
      <c r="A225" s="5" t="s">
        <v>8219</v>
      </c>
      <c r="B225">
        <v>17</v>
      </c>
      <c r="D225" t="s">
        <v>8221</v>
      </c>
      <c r="E225">
        <v>0</v>
      </c>
    </row>
    <row r="226" spans="1:5" x14ac:dyDescent="0.3">
      <c r="A226" s="5" t="s">
        <v>8219</v>
      </c>
      <c r="B226">
        <v>17</v>
      </c>
      <c r="D226" t="s">
        <v>8221</v>
      </c>
      <c r="E226">
        <v>0</v>
      </c>
    </row>
    <row r="227" spans="1:5" x14ac:dyDescent="0.3">
      <c r="A227" s="5" t="s">
        <v>8219</v>
      </c>
      <c r="B227">
        <v>17</v>
      </c>
      <c r="D227" t="s">
        <v>8221</v>
      </c>
      <c r="E227">
        <v>0</v>
      </c>
    </row>
    <row r="228" spans="1:5" x14ac:dyDescent="0.3">
      <c r="A228" s="5" t="s">
        <v>8219</v>
      </c>
      <c r="B228">
        <v>17</v>
      </c>
      <c r="D228" t="s">
        <v>8221</v>
      </c>
      <c r="E228">
        <v>0</v>
      </c>
    </row>
    <row r="229" spans="1:5" x14ac:dyDescent="0.3">
      <c r="A229" s="5" t="s">
        <v>8219</v>
      </c>
      <c r="B229">
        <v>17</v>
      </c>
      <c r="D229" t="s">
        <v>8221</v>
      </c>
      <c r="E229">
        <v>0</v>
      </c>
    </row>
    <row r="230" spans="1:5" x14ac:dyDescent="0.3">
      <c r="A230" s="5" t="s">
        <v>8219</v>
      </c>
      <c r="B230">
        <v>17</v>
      </c>
      <c r="D230" t="s">
        <v>8221</v>
      </c>
      <c r="E230">
        <v>0</v>
      </c>
    </row>
    <row r="231" spans="1:5" x14ac:dyDescent="0.3">
      <c r="A231" s="5" t="s">
        <v>8219</v>
      </c>
      <c r="B231">
        <v>17</v>
      </c>
      <c r="D231" t="s">
        <v>8221</v>
      </c>
      <c r="E231">
        <v>0</v>
      </c>
    </row>
    <row r="232" spans="1:5" x14ac:dyDescent="0.3">
      <c r="A232" s="5" t="s">
        <v>8219</v>
      </c>
      <c r="B232">
        <v>17</v>
      </c>
      <c r="D232" t="s">
        <v>8221</v>
      </c>
      <c r="E232">
        <v>0</v>
      </c>
    </row>
    <row r="233" spans="1:5" x14ac:dyDescent="0.3">
      <c r="A233" s="5" t="s">
        <v>8219</v>
      </c>
      <c r="B233">
        <v>17</v>
      </c>
      <c r="D233" t="s">
        <v>8221</v>
      </c>
      <c r="E233">
        <v>0</v>
      </c>
    </row>
    <row r="234" spans="1:5" x14ac:dyDescent="0.3">
      <c r="A234" s="5" t="s">
        <v>8219</v>
      </c>
      <c r="B234">
        <v>17</v>
      </c>
      <c r="D234" t="s">
        <v>8221</v>
      </c>
      <c r="E234">
        <v>0</v>
      </c>
    </row>
    <row r="235" spans="1:5" x14ac:dyDescent="0.3">
      <c r="A235" s="5" t="s">
        <v>8219</v>
      </c>
      <c r="B235">
        <v>17</v>
      </c>
      <c r="D235" t="s">
        <v>8221</v>
      </c>
      <c r="E235">
        <v>0</v>
      </c>
    </row>
    <row r="236" spans="1:5" x14ac:dyDescent="0.3">
      <c r="A236" s="5" t="s">
        <v>8219</v>
      </c>
      <c r="B236">
        <v>17</v>
      </c>
      <c r="D236" t="s">
        <v>8221</v>
      </c>
      <c r="E236">
        <v>0</v>
      </c>
    </row>
    <row r="237" spans="1:5" x14ac:dyDescent="0.3">
      <c r="A237" s="5" t="s">
        <v>8219</v>
      </c>
      <c r="B237">
        <v>17</v>
      </c>
      <c r="D237" t="s">
        <v>8221</v>
      </c>
      <c r="E237">
        <v>0</v>
      </c>
    </row>
    <row r="238" spans="1:5" x14ac:dyDescent="0.3">
      <c r="A238" s="5" t="s">
        <v>8219</v>
      </c>
      <c r="B238">
        <v>18</v>
      </c>
      <c r="D238" t="s">
        <v>8221</v>
      </c>
      <c r="E238">
        <v>0</v>
      </c>
    </row>
    <row r="239" spans="1:5" x14ac:dyDescent="0.3">
      <c r="A239" s="5" t="s">
        <v>8219</v>
      </c>
      <c r="B239">
        <v>18</v>
      </c>
      <c r="D239" t="s">
        <v>8221</v>
      </c>
      <c r="E239">
        <v>0</v>
      </c>
    </row>
    <row r="240" spans="1:5" x14ac:dyDescent="0.3">
      <c r="A240" s="5" t="s">
        <v>8219</v>
      </c>
      <c r="B240">
        <v>18</v>
      </c>
      <c r="D240" t="s">
        <v>8221</v>
      </c>
      <c r="E240">
        <v>0</v>
      </c>
    </row>
    <row r="241" spans="1:5" x14ac:dyDescent="0.3">
      <c r="A241" s="5" t="s">
        <v>8219</v>
      </c>
      <c r="B241">
        <v>18</v>
      </c>
      <c r="D241" t="s">
        <v>8221</v>
      </c>
      <c r="E241">
        <v>0</v>
      </c>
    </row>
    <row r="242" spans="1:5" x14ac:dyDescent="0.3">
      <c r="A242" s="5" t="s">
        <v>8219</v>
      </c>
      <c r="B242">
        <v>18</v>
      </c>
      <c r="D242" t="s">
        <v>8221</v>
      </c>
      <c r="E242">
        <v>0</v>
      </c>
    </row>
    <row r="243" spans="1:5" x14ac:dyDescent="0.3">
      <c r="A243" s="5" t="s">
        <v>8219</v>
      </c>
      <c r="B243">
        <v>18</v>
      </c>
      <c r="D243" t="s">
        <v>8221</v>
      </c>
      <c r="E243">
        <v>0</v>
      </c>
    </row>
    <row r="244" spans="1:5" x14ac:dyDescent="0.3">
      <c r="A244" s="5" t="s">
        <v>8219</v>
      </c>
      <c r="B244">
        <v>18</v>
      </c>
      <c r="D244" t="s">
        <v>8221</v>
      </c>
      <c r="E244">
        <v>0</v>
      </c>
    </row>
    <row r="245" spans="1:5" x14ac:dyDescent="0.3">
      <c r="A245" s="5" t="s">
        <v>8219</v>
      </c>
      <c r="B245">
        <v>18</v>
      </c>
      <c r="D245" t="s">
        <v>8221</v>
      </c>
      <c r="E245">
        <v>0</v>
      </c>
    </row>
    <row r="246" spans="1:5" x14ac:dyDescent="0.3">
      <c r="A246" s="5" t="s">
        <v>8219</v>
      </c>
      <c r="B246">
        <v>18</v>
      </c>
      <c r="D246" t="s">
        <v>8221</v>
      </c>
      <c r="E246">
        <v>0</v>
      </c>
    </row>
    <row r="247" spans="1:5" x14ac:dyDescent="0.3">
      <c r="A247" s="5" t="s">
        <v>8219</v>
      </c>
      <c r="B247">
        <v>18</v>
      </c>
      <c r="D247" t="s">
        <v>8221</v>
      </c>
      <c r="E247">
        <v>0</v>
      </c>
    </row>
    <row r="248" spans="1:5" x14ac:dyDescent="0.3">
      <c r="A248" s="5" t="s">
        <v>8219</v>
      </c>
      <c r="B248">
        <v>18</v>
      </c>
      <c r="D248" t="s">
        <v>8221</v>
      </c>
      <c r="E248">
        <v>0</v>
      </c>
    </row>
    <row r="249" spans="1:5" x14ac:dyDescent="0.3">
      <c r="A249" s="5" t="s">
        <v>8219</v>
      </c>
      <c r="B249">
        <v>18</v>
      </c>
      <c r="D249" t="s">
        <v>8221</v>
      </c>
      <c r="E249">
        <v>0</v>
      </c>
    </row>
    <row r="250" spans="1:5" x14ac:dyDescent="0.3">
      <c r="A250" s="5" t="s">
        <v>8219</v>
      </c>
      <c r="B250">
        <v>18</v>
      </c>
      <c r="D250" t="s">
        <v>8221</v>
      </c>
      <c r="E250">
        <v>0</v>
      </c>
    </row>
    <row r="251" spans="1:5" x14ac:dyDescent="0.3">
      <c r="A251" s="5" t="s">
        <v>8219</v>
      </c>
      <c r="B251">
        <v>18</v>
      </c>
      <c r="D251" t="s">
        <v>8221</v>
      </c>
      <c r="E251">
        <v>0</v>
      </c>
    </row>
    <row r="252" spans="1:5" x14ac:dyDescent="0.3">
      <c r="A252" s="5" t="s">
        <v>8219</v>
      </c>
      <c r="B252">
        <v>18</v>
      </c>
      <c r="D252" t="s">
        <v>8221</v>
      </c>
      <c r="E252">
        <v>0</v>
      </c>
    </row>
    <row r="253" spans="1:5" x14ac:dyDescent="0.3">
      <c r="A253" s="5" t="s">
        <v>8219</v>
      </c>
      <c r="B253">
        <v>18</v>
      </c>
      <c r="D253" t="s">
        <v>8221</v>
      </c>
      <c r="E253">
        <v>0</v>
      </c>
    </row>
    <row r="254" spans="1:5" x14ac:dyDescent="0.3">
      <c r="A254" s="5" t="s">
        <v>8219</v>
      </c>
      <c r="B254">
        <v>18</v>
      </c>
      <c r="D254" t="s">
        <v>8221</v>
      </c>
      <c r="E254">
        <v>0</v>
      </c>
    </row>
    <row r="255" spans="1:5" x14ac:dyDescent="0.3">
      <c r="A255" s="5" t="s">
        <v>8219</v>
      </c>
      <c r="B255">
        <v>18</v>
      </c>
      <c r="D255" t="s">
        <v>8221</v>
      </c>
      <c r="E255">
        <v>0</v>
      </c>
    </row>
    <row r="256" spans="1:5" x14ac:dyDescent="0.3">
      <c r="A256" s="5" t="s">
        <v>8219</v>
      </c>
      <c r="B256">
        <v>18</v>
      </c>
      <c r="D256" t="s">
        <v>8221</v>
      </c>
      <c r="E256">
        <v>0</v>
      </c>
    </row>
    <row r="257" spans="1:5" x14ac:dyDescent="0.3">
      <c r="A257" s="5" t="s">
        <v>8219</v>
      </c>
      <c r="B257">
        <v>18</v>
      </c>
      <c r="D257" t="s">
        <v>8221</v>
      </c>
      <c r="E257">
        <v>0</v>
      </c>
    </row>
    <row r="258" spans="1:5" x14ac:dyDescent="0.3">
      <c r="A258" s="5" t="s">
        <v>8219</v>
      </c>
      <c r="B258">
        <v>18</v>
      </c>
      <c r="D258" t="s">
        <v>8221</v>
      </c>
      <c r="E258">
        <v>0</v>
      </c>
    </row>
    <row r="259" spans="1:5" x14ac:dyDescent="0.3">
      <c r="A259" s="5" t="s">
        <v>8219</v>
      </c>
      <c r="B259">
        <v>19</v>
      </c>
      <c r="D259" t="s">
        <v>8221</v>
      </c>
      <c r="E259">
        <v>0</v>
      </c>
    </row>
    <row r="260" spans="1:5" x14ac:dyDescent="0.3">
      <c r="A260" s="5" t="s">
        <v>8219</v>
      </c>
      <c r="B260">
        <v>19</v>
      </c>
      <c r="D260" t="s">
        <v>8221</v>
      </c>
      <c r="E260">
        <v>0</v>
      </c>
    </row>
    <row r="261" spans="1:5" x14ac:dyDescent="0.3">
      <c r="A261" s="5" t="s">
        <v>8219</v>
      </c>
      <c r="B261">
        <v>19</v>
      </c>
      <c r="D261" t="s">
        <v>8221</v>
      </c>
      <c r="E261">
        <v>0</v>
      </c>
    </row>
    <row r="262" spans="1:5" x14ac:dyDescent="0.3">
      <c r="A262" s="5" t="s">
        <v>8219</v>
      </c>
      <c r="B262">
        <v>19</v>
      </c>
      <c r="D262" t="s">
        <v>8221</v>
      </c>
      <c r="E262">
        <v>0</v>
      </c>
    </row>
    <row r="263" spans="1:5" x14ac:dyDescent="0.3">
      <c r="A263" s="5" t="s">
        <v>8219</v>
      </c>
      <c r="B263">
        <v>19</v>
      </c>
      <c r="D263" t="s">
        <v>8221</v>
      </c>
      <c r="E263">
        <v>0</v>
      </c>
    </row>
    <row r="264" spans="1:5" x14ac:dyDescent="0.3">
      <c r="A264" s="5" t="s">
        <v>8219</v>
      </c>
      <c r="B264">
        <v>19</v>
      </c>
      <c r="D264" t="s">
        <v>8221</v>
      </c>
      <c r="E264">
        <v>0</v>
      </c>
    </row>
    <row r="265" spans="1:5" x14ac:dyDescent="0.3">
      <c r="A265" s="5" t="s">
        <v>8219</v>
      </c>
      <c r="B265">
        <v>19</v>
      </c>
      <c r="D265" t="s">
        <v>8221</v>
      </c>
      <c r="E265">
        <v>0</v>
      </c>
    </row>
    <row r="266" spans="1:5" x14ac:dyDescent="0.3">
      <c r="A266" s="5" t="s">
        <v>8219</v>
      </c>
      <c r="B266">
        <v>19</v>
      </c>
      <c r="D266" t="s">
        <v>8221</v>
      </c>
      <c r="E266">
        <v>0</v>
      </c>
    </row>
    <row r="267" spans="1:5" x14ac:dyDescent="0.3">
      <c r="A267" s="5" t="s">
        <v>8219</v>
      </c>
      <c r="B267">
        <v>19</v>
      </c>
      <c r="D267" t="s">
        <v>8221</v>
      </c>
      <c r="E267">
        <v>0</v>
      </c>
    </row>
    <row r="268" spans="1:5" x14ac:dyDescent="0.3">
      <c r="A268" s="5" t="s">
        <v>8219</v>
      </c>
      <c r="B268">
        <v>19</v>
      </c>
      <c r="D268" t="s">
        <v>8221</v>
      </c>
      <c r="E268">
        <v>0</v>
      </c>
    </row>
    <row r="269" spans="1:5" x14ac:dyDescent="0.3">
      <c r="A269" s="5" t="s">
        <v>8219</v>
      </c>
      <c r="B269">
        <v>19</v>
      </c>
      <c r="D269" t="s">
        <v>8221</v>
      </c>
      <c r="E269">
        <v>0</v>
      </c>
    </row>
    <row r="270" spans="1:5" x14ac:dyDescent="0.3">
      <c r="A270" s="5" t="s">
        <v>8219</v>
      </c>
      <c r="B270">
        <v>19</v>
      </c>
      <c r="D270" t="s">
        <v>8221</v>
      </c>
      <c r="E270">
        <v>0</v>
      </c>
    </row>
    <row r="271" spans="1:5" x14ac:dyDescent="0.3">
      <c r="A271" s="5" t="s">
        <v>8219</v>
      </c>
      <c r="B271">
        <v>19</v>
      </c>
      <c r="D271" t="s">
        <v>8221</v>
      </c>
      <c r="E271">
        <v>0</v>
      </c>
    </row>
    <row r="272" spans="1:5" x14ac:dyDescent="0.3">
      <c r="A272" s="5" t="s">
        <v>8219</v>
      </c>
      <c r="B272">
        <v>19</v>
      </c>
      <c r="D272" t="s">
        <v>8221</v>
      </c>
      <c r="E272">
        <v>0</v>
      </c>
    </row>
    <row r="273" spans="1:5" x14ac:dyDescent="0.3">
      <c r="A273" s="5" t="s">
        <v>8219</v>
      </c>
      <c r="B273">
        <v>19</v>
      </c>
      <c r="D273" t="s">
        <v>8221</v>
      </c>
      <c r="E273">
        <v>0</v>
      </c>
    </row>
    <row r="274" spans="1:5" x14ac:dyDescent="0.3">
      <c r="A274" s="5" t="s">
        <v>8219</v>
      </c>
      <c r="B274">
        <v>19</v>
      </c>
      <c r="D274" t="s">
        <v>8221</v>
      </c>
      <c r="E274">
        <v>0</v>
      </c>
    </row>
    <row r="275" spans="1:5" x14ac:dyDescent="0.3">
      <c r="A275" s="5" t="s">
        <v>8219</v>
      </c>
      <c r="B275">
        <v>19</v>
      </c>
      <c r="D275" t="s">
        <v>8221</v>
      </c>
      <c r="E275">
        <v>0</v>
      </c>
    </row>
    <row r="276" spans="1:5" x14ac:dyDescent="0.3">
      <c r="A276" s="5" t="s">
        <v>8219</v>
      </c>
      <c r="B276">
        <v>19</v>
      </c>
      <c r="D276" t="s">
        <v>8221</v>
      </c>
      <c r="E276">
        <v>0</v>
      </c>
    </row>
    <row r="277" spans="1:5" x14ac:dyDescent="0.3">
      <c r="A277" s="5" t="s">
        <v>8219</v>
      </c>
      <c r="B277">
        <v>19</v>
      </c>
      <c r="D277" t="s">
        <v>8221</v>
      </c>
      <c r="E277">
        <v>0</v>
      </c>
    </row>
    <row r="278" spans="1:5" x14ac:dyDescent="0.3">
      <c r="A278" s="5" t="s">
        <v>8219</v>
      </c>
      <c r="B278">
        <v>19</v>
      </c>
      <c r="D278" t="s">
        <v>8221</v>
      </c>
      <c r="E278">
        <v>0</v>
      </c>
    </row>
    <row r="279" spans="1:5" x14ac:dyDescent="0.3">
      <c r="A279" s="5" t="s">
        <v>8219</v>
      </c>
      <c r="B279">
        <v>19</v>
      </c>
      <c r="D279" t="s">
        <v>8221</v>
      </c>
      <c r="E279">
        <v>0</v>
      </c>
    </row>
    <row r="280" spans="1:5" x14ac:dyDescent="0.3">
      <c r="A280" s="5" t="s">
        <v>8219</v>
      </c>
      <c r="B280">
        <v>19</v>
      </c>
      <c r="D280" t="s">
        <v>8221</v>
      </c>
      <c r="E280">
        <v>0</v>
      </c>
    </row>
    <row r="281" spans="1:5" x14ac:dyDescent="0.3">
      <c r="A281" s="5" t="s">
        <v>8219</v>
      </c>
      <c r="B281">
        <v>19</v>
      </c>
      <c r="D281" t="s">
        <v>8221</v>
      </c>
      <c r="E281">
        <v>0</v>
      </c>
    </row>
    <row r="282" spans="1:5" x14ac:dyDescent="0.3">
      <c r="A282" s="5" t="s">
        <v>8219</v>
      </c>
      <c r="B282">
        <v>19</v>
      </c>
      <c r="D282" t="s">
        <v>8221</v>
      </c>
      <c r="E282">
        <v>0</v>
      </c>
    </row>
    <row r="283" spans="1:5" x14ac:dyDescent="0.3">
      <c r="A283" s="5" t="s">
        <v>8219</v>
      </c>
      <c r="B283">
        <v>19</v>
      </c>
      <c r="D283" t="s">
        <v>8221</v>
      </c>
      <c r="E283">
        <v>0</v>
      </c>
    </row>
    <row r="284" spans="1:5" x14ac:dyDescent="0.3">
      <c r="A284" s="5" t="s">
        <v>8219</v>
      </c>
      <c r="B284">
        <v>20</v>
      </c>
      <c r="D284" t="s">
        <v>8221</v>
      </c>
      <c r="E284">
        <v>0</v>
      </c>
    </row>
    <row r="285" spans="1:5" x14ac:dyDescent="0.3">
      <c r="A285" s="5" t="s">
        <v>8219</v>
      </c>
      <c r="B285">
        <v>20</v>
      </c>
      <c r="D285" t="s">
        <v>8221</v>
      </c>
      <c r="E285">
        <v>0</v>
      </c>
    </row>
    <row r="286" spans="1:5" x14ac:dyDescent="0.3">
      <c r="A286" s="5" t="s">
        <v>8219</v>
      </c>
      <c r="B286">
        <v>20</v>
      </c>
      <c r="D286" t="s">
        <v>8221</v>
      </c>
      <c r="E286">
        <v>0</v>
      </c>
    </row>
    <row r="287" spans="1:5" x14ac:dyDescent="0.3">
      <c r="A287" s="5" t="s">
        <v>8219</v>
      </c>
      <c r="B287">
        <v>20</v>
      </c>
      <c r="D287" t="s">
        <v>8221</v>
      </c>
      <c r="E287">
        <v>0</v>
      </c>
    </row>
    <row r="288" spans="1:5" x14ac:dyDescent="0.3">
      <c r="A288" s="5" t="s">
        <v>8219</v>
      </c>
      <c r="B288">
        <v>20</v>
      </c>
      <c r="D288" t="s">
        <v>8221</v>
      </c>
      <c r="E288">
        <v>0</v>
      </c>
    </row>
    <row r="289" spans="1:5" x14ac:dyDescent="0.3">
      <c r="A289" s="5" t="s">
        <v>8219</v>
      </c>
      <c r="B289">
        <v>20</v>
      </c>
      <c r="D289" t="s">
        <v>8221</v>
      </c>
      <c r="E289">
        <v>1</v>
      </c>
    </row>
    <row r="290" spans="1:5" x14ac:dyDescent="0.3">
      <c r="A290" s="5" t="s">
        <v>8219</v>
      </c>
      <c r="B290">
        <v>20</v>
      </c>
      <c r="D290" t="s">
        <v>8221</v>
      </c>
      <c r="E290">
        <v>1</v>
      </c>
    </row>
    <row r="291" spans="1:5" x14ac:dyDescent="0.3">
      <c r="A291" s="5" t="s">
        <v>8219</v>
      </c>
      <c r="B291">
        <v>20</v>
      </c>
      <c r="D291" t="s">
        <v>8221</v>
      </c>
      <c r="E291">
        <v>1</v>
      </c>
    </row>
    <row r="292" spans="1:5" x14ac:dyDescent="0.3">
      <c r="A292" s="5" t="s">
        <v>8219</v>
      </c>
      <c r="B292">
        <v>20</v>
      </c>
      <c r="D292" t="s">
        <v>8221</v>
      </c>
      <c r="E292">
        <v>1</v>
      </c>
    </row>
    <row r="293" spans="1:5" x14ac:dyDescent="0.3">
      <c r="A293" s="5" t="s">
        <v>8219</v>
      </c>
      <c r="B293">
        <v>20</v>
      </c>
      <c r="D293" t="s">
        <v>8221</v>
      </c>
      <c r="E293">
        <v>1</v>
      </c>
    </row>
    <row r="294" spans="1:5" x14ac:dyDescent="0.3">
      <c r="A294" s="5" t="s">
        <v>8219</v>
      </c>
      <c r="B294">
        <v>20</v>
      </c>
      <c r="D294" t="s">
        <v>8221</v>
      </c>
      <c r="E294">
        <v>1</v>
      </c>
    </row>
    <row r="295" spans="1:5" x14ac:dyDescent="0.3">
      <c r="A295" s="5" t="s">
        <v>8219</v>
      </c>
      <c r="B295">
        <v>20</v>
      </c>
      <c r="D295" t="s">
        <v>8221</v>
      </c>
      <c r="E295">
        <v>1</v>
      </c>
    </row>
    <row r="296" spans="1:5" x14ac:dyDescent="0.3">
      <c r="A296" s="5" t="s">
        <v>8219</v>
      </c>
      <c r="B296">
        <v>20</v>
      </c>
      <c r="D296" t="s">
        <v>8221</v>
      </c>
      <c r="E296">
        <v>1</v>
      </c>
    </row>
    <row r="297" spans="1:5" x14ac:dyDescent="0.3">
      <c r="A297" s="5" t="s">
        <v>8219</v>
      </c>
      <c r="B297">
        <v>20</v>
      </c>
      <c r="D297" t="s">
        <v>8221</v>
      </c>
      <c r="E297">
        <v>1</v>
      </c>
    </row>
    <row r="298" spans="1:5" x14ac:dyDescent="0.3">
      <c r="A298" s="5" t="s">
        <v>8219</v>
      </c>
      <c r="B298">
        <v>20</v>
      </c>
      <c r="D298" t="s">
        <v>8221</v>
      </c>
      <c r="E298">
        <v>1</v>
      </c>
    </row>
    <row r="299" spans="1:5" x14ac:dyDescent="0.3">
      <c r="A299" s="5" t="s">
        <v>8219</v>
      </c>
      <c r="B299">
        <v>20</v>
      </c>
      <c r="D299" t="s">
        <v>8221</v>
      </c>
      <c r="E299">
        <v>1</v>
      </c>
    </row>
    <row r="300" spans="1:5" x14ac:dyDescent="0.3">
      <c r="A300" s="5" t="s">
        <v>8219</v>
      </c>
      <c r="B300">
        <v>20</v>
      </c>
      <c r="D300" t="s">
        <v>8221</v>
      </c>
      <c r="E300">
        <v>1</v>
      </c>
    </row>
    <row r="301" spans="1:5" x14ac:dyDescent="0.3">
      <c r="A301" s="5" t="s">
        <v>8219</v>
      </c>
      <c r="B301">
        <v>20</v>
      </c>
      <c r="D301" t="s">
        <v>8221</v>
      </c>
      <c r="E301">
        <v>1</v>
      </c>
    </row>
    <row r="302" spans="1:5" x14ac:dyDescent="0.3">
      <c r="A302" s="5" t="s">
        <v>8219</v>
      </c>
      <c r="B302">
        <v>20</v>
      </c>
      <c r="D302" t="s">
        <v>8221</v>
      </c>
      <c r="E302">
        <v>1</v>
      </c>
    </row>
    <row r="303" spans="1:5" x14ac:dyDescent="0.3">
      <c r="A303" s="5" t="s">
        <v>8219</v>
      </c>
      <c r="B303">
        <v>20</v>
      </c>
      <c r="D303" t="s">
        <v>8221</v>
      </c>
      <c r="E303">
        <v>1</v>
      </c>
    </row>
    <row r="304" spans="1:5" x14ac:dyDescent="0.3">
      <c r="A304" s="5" t="s">
        <v>8219</v>
      </c>
      <c r="B304">
        <v>20</v>
      </c>
      <c r="D304" t="s">
        <v>8221</v>
      </c>
      <c r="E304">
        <v>1</v>
      </c>
    </row>
    <row r="305" spans="1:5" x14ac:dyDescent="0.3">
      <c r="A305" s="5" t="s">
        <v>8219</v>
      </c>
      <c r="B305">
        <v>20</v>
      </c>
      <c r="D305" t="s">
        <v>8221</v>
      </c>
      <c r="E305">
        <v>1</v>
      </c>
    </row>
    <row r="306" spans="1:5" x14ac:dyDescent="0.3">
      <c r="A306" s="5" t="s">
        <v>8219</v>
      </c>
      <c r="B306">
        <v>20</v>
      </c>
      <c r="D306" t="s">
        <v>8221</v>
      </c>
      <c r="E306">
        <v>1</v>
      </c>
    </row>
    <row r="307" spans="1:5" x14ac:dyDescent="0.3">
      <c r="A307" s="5" t="s">
        <v>8219</v>
      </c>
      <c r="B307">
        <v>20</v>
      </c>
      <c r="D307" t="s">
        <v>8221</v>
      </c>
      <c r="E307">
        <v>1</v>
      </c>
    </row>
    <row r="308" spans="1:5" x14ac:dyDescent="0.3">
      <c r="A308" s="5" t="s">
        <v>8219</v>
      </c>
      <c r="B308">
        <v>20</v>
      </c>
      <c r="D308" t="s">
        <v>8221</v>
      </c>
      <c r="E308">
        <v>1</v>
      </c>
    </row>
    <row r="309" spans="1:5" x14ac:dyDescent="0.3">
      <c r="A309" s="5" t="s">
        <v>8219</v>
      </c>
      <c r="B309">
        <v>20</v>
      </c>
      <c r="D309" t="s">
        <v>8221</v>
      </c>
      <c r="E309">
        <v>1</v>
      </c>
    </row>
    <row r="310" spans="1:5" x14ac:dyDescent="0.3">
      <c r="A310" s="5" t="s">
        <v>8219</v>
      </c>
      <c r="B310">
        <v>20</v>
      </c>
      <c r="D310" t="s">
        <v>8221</v>
      </c>
      <c r="E310">
        <v>1</v>
      </c>
    </row>
    <row r="311" spans="1:5" x14ac:dyDescent="0.3">
      <c r="A311" s="5" t="s">
        <v>8219</v>
      </c>
      <c r="B311">
        <v>20</v>
      </c>
      <c r="D311" t="s">
        <v>8221</v>
      </c>
      <c r="E311">
        <v>1</v>
      </c>
    </row>
    <row r="312" spans="1:5" x14ac:dyDescent="0.3">
      <c r="A312" s="5" t="s">
        <v>8219</v>
      </c>
      <c r="B312">
        <v>20</v>
      </c>
      <c r="D312" t="s">
        <v>8221</v>
      </c>
      <c r="E312">
        <v>1</v>
      </c>
    </row>
    <row r="313" spans="1:5" x14ac:dyDescent="0.3">
      <c r="A313" s="5" t="s">
        <v>8219</v>
      </c>
      <c r="B313">
        <v>20</v>
      </c>
      <c r="D313" t="s">
        <v>8221</v>
      </c>
      <c r="E313">
        <v>1</v>
      </c>
    </row>
    <row r="314" spans="1:5" x14ac:dyDescent="0.3">
      <c r="A314" s="5" t="s">
        <v>8219</v>
      </c>
      <c r="B314">
        <v>20</v>
      </c>
      <c r="D314" t="s">
        <v>8221</v>
      </c>
      <c r="E314">
        <v>1</v>
      </c>
    </row>
    <row r="315" spans="1:5" x14ac:dyDescent="0.3">
      <c r="A315" s="5" t="s">
        <v>8219</v>
      </c>
      <c r="B315">
        <v>20</v>
      </c>
      <c r="D315" t="s">
        <v>8221</v>
      </c>
      <c r="E315">
        <v>1</v>
      </c>
    </row>
    <row r="316" spans="1:5" x14ac:dyDescent="0.3">
      <c r="A316" s="5" t="s">
        <v>8219</v>
      </c>
      <c r="B316">
        <v>20</v>
      </c>
      <c r="D316" t="s">
        <v>8221</v>
      </c>
      <c r="E316">
        <v>1</v>
      </c>
    </row>
    <row r="317" spans="1:5" x14ac:dyDescent="0.3">
      <c r="A317" s="5" t="s">
        <v>8219</v>
      </c>
      <c r="B317">
        <v>20</v>
      </c>
      <c r="D317" t="s">
        <v>8221</v>
      </c>
      <c r="E317">
        <v>1</v>
      </c>
    </row>
    <row r="318" spans="1:5" x14ac:dyDescent="0.3">
      <c r="A318" s="5" t="s">
        <v>8219</v>
      </c>
      <c r="B318">
        <v>20</v>
      </c>
      <c r="D318" t="s">
        <v>8221</v>
      </c>
      <c r="E318">
        <v>1</v>
      </c>
    </row>
    <row r="319" spans="1:5" x14ac:dyDescent="0.3">
      <c r="A319" s="5" t="s">
        <v>8219</v>
      </c>
      <c r="B319">
        <v>21</v>
      </c>
      <c r="D319" t="s">
        <v>8221</v>
      </c>
      <c r="E319">
        <v>1</v>
      </c>
    </row>
    <row r="320" spans="1:5" x14ac:dyDescent="0.3">
      <c r="A320" s="5" t="s">
        <v>8219</v>
      </c>
      <c r="B320">
        <v>21</v>
      </c>
      <c r="D320" t="s">
        <v>8221</v>
      </c>
      <c r="E320">
        <v>1</v>
      </c>
    </row>
    <row r="321" spans="1:5" x14ac:dyDescent="0.3">
      <c r="A321" s="5" t="s">
        <v>8219</v>
      </c>
      <c r="B321">
        <v>21</v>
      </c>
      <c r="D321" t="s">
        <v>8221</v>
      </c>
      <c r="E321">
        <v>1</v>
      </c>
    </row>
    <row r="322" spans="1:5" x14ac:dyDescent="0.3">
      <c r="A322" s="5" t="s">
        <v>8219</v>
      </c>
      <c r="B322">
        <v>21</v>
      </c>
      <c r="D322" t="s">
        <v>8221</v>
      </c>
      <c r="E322">
        <v>1</v>
      </c>
    </row>
    <row r="323" spans="1:5" x14ac:dyDescent="0.3">
      <c r="A323" s="5" t="s">
        <v>8219</v>
      </c>
      <c r="B323">
        <v>21</v>
      </c>
      <c r="D323" t="s">
        <v>8221</v>
      </c>
      <c r="E323">
        <v>1</v>
      </c>
    </row>
    <row r="324" spans="1:5" x14ac:dyDescent="0.3">
      <c r="A324" s="5" t="s">
        <v>8219</v>
      </c>
      <c r="B324">
        <v>21</v>
      </c>
      <c r="D324" t="s">
        <v>8221</v>
      </c>
      <c r="E324">
        <v>1</v>
      </c>
    </row>
    <row r="325" spans="1:5" x14ac:dyDescent="0.3">
      <c r="A325" s="5" t="s">
        <v>8219</v>
      </c>
      <c r="B325">
        <v>21</v>
      </c>
      <c r="D325" t="s">
        <v>8221</v>
      </c>
      <c r="E325">
        <v>1</v>
      </c>
    </row>
    <row r="326" spans="1:5" x14ac:dyDescent="0.3">
      <c r="A326" s="5" t="s">
        <v>8219</v>
      </c>
      <c r="B326">
        <v>21</v>
      </c>
      <c r="D326" t="s">
        <v>8221</v>
      </c>
      <c r="E326">
        <v>1</v>
      </c>
    </row>
    <row r="327" spans="1:5" x14ac:dyDescent="0.3">
      <c r="A327" s="5" t="s">
        <v>8219</v>
      </c>
      <c r="B327">
        <v>21</v>
      </c>
      <c r="D327" t="s">
        <v>8221</v>
      </c>
      <c r="E327">
        <v>1</v>
      </c>
    </row>
    <row r="328" spans="1:5" x14ac:dyDescent="0.3">
      <c r="A328" s="5" t="s">
        <v>8219</v>
      </c>
      <c r="B328">
        <v>21</v>
      </c>
      <c r="D328" t="s">
        <v>8221</v>
      </c>
      <c r="E328">
        <v>1</v>
      </c>
    </row>
    <row r="329" spans="1:5" x14ac:dyDescent="0.3">
      <c r="A329" s="5" t="s">
        <v>8219</v>
      </c>
      <c r="B329">
        <v>21</v>
      </c>
      <c r="D329" t="s">
        <v>8221</v>
      </c>
      <c r="E329">
        <v>1</v>
      </c>
    </row>
    <row r="330" spans="1:5" x14ac:dyDescent="0.3">
      <c r="A330" s="5" t="s">
        <v>8219</v>
      </c>
      <c r="B330">
        <v>21</v>
      </c>
      <c r="D330" t="s">
        <v>8221</v>
      </c>
      <c r="E330">
        <v>1</v>
      </c>
    </row>
    <row r="331" spans="1:5" x14ac:dyDescent="0.3">
      <c r="A331" s="5" t="s">
        <v>8219</v>
      </c>
      <c r="B331">
        <v>21</v>
      </c>
      <c r="D331" t="s">
        <v>8221</v>
      </c>
      <c r="E331">
        <v>1</v>
      </c>
    </row>
    <row r="332" spans="1:5" x14ac:dyDescent="0.3">
      <c r="A332" s="5" t="s">
        <v>8219</v>
      </c>
      <c r="B332">
        <v>21</v>
      </c>
      <c r="D332" t="s">
        <v>8221</v>
      </c>
      <c r="E332">
        <v>1</v>
      </c>
    </row>
    <row r="333" spans="1:5" x14ac:dyDescent="0.3">
      <c r="A333" s="5" t="s">
        <v>8219</v>
      </c>
      <c r="B333">
        <v>21</v>
      </c>
      <c r="D333" t="s">
        <v>8221</v>
      </c>
      <c r="E333">
        <v>1</v>
      </c>
    </row>
    <row r="334" spans="1:5" x14ac:dyDescent="0.3">
      <c r="A334" s="5" t="s">
        <v>8219</v>
      </c>
      <c r="B334">
        <v>21</v>
      </c>
      <c r="D334" t="s">
        <v>8221</v>
      </c>
      <c r="E334">
        <v>1</v>
      </c>
    </row>
    <row r="335" spans="1:5" x14ac:dyDescent="0.3">
      <c r="A335" s="5" t="s">
        <v>8219</v>
      </c>
      <c r="B335">
        <v>21</v>
      </c>
      <c r="D335" t="s">
        <v>8221</v>
      </c>
      <c r="E335">
        <v>1</v>
      </c>
    </row>
    <row r="336" spans="1:5" x14ac:dyDescent="0.3">
      <c r="A336" s="5" t="s">
        <v>8219</v>
      </c>
      <c r="B336">
        <v>21</v>
      </c>
      <c r="D336" t="s">
        <v>8221</v>
      </c>
      <c r="E336">
        <v>1</v>
      </c>
    </row>
    <row r="337" spans="1:5" x14ac:dyDescent="0.3">
      <c r="A337" s="5" t="s">
        <v>8219</v>
      </c>
      <c r="B337">
        <v>21</v>
      </c>
      <c r="D337" t="s">
        <v>8221</v>
      </c>
      <c r="E337">
        <v>1</v>
      </c>
    </row>
    <row r="338" spans="1:5" x14ac:dyDescent="0.3">
      <c r="A338" s="5" t="s">
        <v>8219</v>
      </c>
      <c r="B338">
        <v>21</v>
      </c>
      <c r="D338" t="s">
        <v>8221</v>
      </c>
      <c r="E338">
        <v>1</v>
      </c>
    </row>
    <row r="339" spans="1:5" x14ac:dyDescent="0.3">
      <c r="A339" s="5" t="s">
        <v>8219</v>
      </c>
      <c r="B339">
        <v>21</v>
      </c>
      <c r="D339" t="s">
        <v>8221</v>
      </c>
      <c r="E339">
        <v>1</v>
      </c>
    </row>
    <row r="340" spans="1:5" x14ac:dyDescent="0.3">
      <c r="A340" s="5" t="s">
        <v>8219</v>
      </c>
      <c r="B340">
        <v>21</v>
      </c>
      <c r="D340" t="s">
        <v>8221</v>
      </c>
      <c r="E340">
        <v>1</v>
      </c>
    </row>
    <row r="341" spans="1:5" x14ac:dyDescent="0.3">
      <c r="A341" s="5" t="s">
        <v>8219</v>
      </c>
      <c r="B341">
        <v>21</v>
      </c>
      <c r="D341" t="s">
        <v>8221</v>
      </c>
      <c r="E341">
        <v>1</v>
      </c>
    </row>
    <row r="342" spans="1:5" x14ac:dyDescent="0.3">
      <c r="A342" s="5" t="s">
        <v>8219</v>
      </c>
      <c r="B342">
        <v>21</v>
      </c>
      <c r="D342" t="s">
        <v>8221</v>
      </c>
      <c r="E342">
        <v>1</v>
      </c>
    </row>
    <row r="343" spans="1:5" x14ac:dyDescent="0.3">
      <c r="A343" s="5" t="s">
        <v>8219</v>
      </c>
      <c r="B343">
        <v>21</v>
      </c>
      <c r="D343" t="s">
        <v>8221</v>
      </c>
      <c r="E343">
        <v>1</v>
      </c>
    </row>
    <row r="344" spans="1:5" x14ac:dyDescent="0.3">
      <c r="A344" s="5" t="s">
        <v>8219</v>
      </c>
      <c r="B344">
        <v>21</v>
      </c>
      <c r="D344" t="s">
        <v>8221</v>
      </c>
      <c r="E344">
        <v>1</v>
      </c>
    </row>
    <row r="345" spans="1:5" x14ac:dyDescent="0.3">
      <c r="A345" s="5" t="s">
        <v>8219</v>
      </c>
      <c r="B345">
        <v>21</v>
      </c>
      <c r="D345" t="s">
        <v>8221</v>
      </c>
      <c r="E345">
        <v>1</v>
      </c>
    </row>
    <row r="346" spans="1:5" x14ac:dyDescent="0.3">
      <c r="A346" s="5" t="s">
        <v>8219</v>
      </c>
      <c r="B346">
        <v>21</v>
      </c>
      <c r="D346" t="s">
        <v>8221</v>
      </c>
      <c r="E346">
        <v>1</v>
      </c>
    </row>
    <row r="347" spans="1:5" x14ac:dyDescent="0.3">
      <c r="A347" s="5" t="s">
        <v>8219</v>
      </c>
      <c r="B347">
        <v>22</v>
      </c>
      <c r="D347" t="s">
        <v>8221</v>
      </c>
      <c r="E347">
        <v>1</v>
      </c>
    </row>
    <row r="348" spans="1:5" x14ac:dyDescent="0.3">
      <c r="A348" s="5" t="s">
        <v>8219</v>
      </c>
      <c r="B348">
        <v>22</v>
      </c>
      <c r="D348" t="s">
        <v>8221</v>
      </c>
      <c r="E348">
        <v>1</v>
      </c>
    </row>
    <row r="349" spans="1:5" x14ac:dyDescent="0.3">
      <c r="A349" s="5" t="s">
        <v>8219</v>
      </c>
      <c r="B349">
        <v>22</v>
      </c>
      <c r="D349" t="s">
        <v>8221</v>
      </c>
      <c r="E349">
        <v>1</v>
      </c>
    </row>
    <row r="350" spans="1:5" x14ac:dyDescent="0.3">
      <c r="A350" s="5" t="s">
        <v>8219</v>
      </c>
      <c r="B350">
        <v>22</v>
      </c>
      <c r="D350" t="s">
        <v>8221</v>
      </c>
      <c r="E350">
        <v>1</v>
      </c>
    </row>
    <row r="351" spans="1:5" x14ac:dyDescent="0.3">
      <c r="A351" s="5" t="s">
        <v>8219</v>
      </c>
      <c r="B351">
        <v>22</v>
      </c>
      <c r="D351" t="s">
        <v>8221</v>
      </c>
      <c r="E351">
        <v>1</v>
      </c>
    </row>
    <row r="352" spans="1:5" x14ac:dyDescent="0.3">
      <c r="A352" s="5" t="s">
        <v>8219</v>
      </c>
      <c r="B352">
        <v>22</v>
      </c>
      <c r="D352" t="s">
        <v>8221</v>
      </c>
      <c r="E352">
        <v>1</v>
      </c>
    </row>
    <row r="353" spans="1:5" x14ac:dyDescent="0.3">
      <c r="A353" s="5" t="s">
        <v>8219</v>
      </c>
      <c r="B353">
        <v>22</v>
      </c>
      <c r="D353" t="s">
        <v>8221</v>
      </c>
      <c r="E353">
        <v>1</v>
      </c>
    </row>
    <row r="354" spans="1:5" x14ac:dyDescent="0.3">
      <c r="A354" s="5" t="s">
        <v>8219</v>
      </c>
      <c r="B354">
        <v>22</v>
      </c>
      <c r="D354" t="s">
        <v>8221</v>
      </c>
      <c r="E354">
        <v>1</v>
      </c>
    </row>
    <row r="355" spans="1:5" x14ac:dyDescent="0.3">
      <c r="A355" s="5" t="s">
        <v>8219</v>
      </c>
      <c r="B355">
        <v>22</v>
      </c>
      <c r="D355" t="s">
        <v>8221</v>
      </c>
      <c r="E355">
        <v>1</v>
      </c>
    </row>
    <row r="356" spans="1:5" x14ac:dyDescent="0.3">
      <c r="A356" s="5" t="s">
        <v>8219</v>
      </c>
      <c r="B356">
        <v>22</v>
      </c>
      <c r="D356" t="s">
        <v>8221</v>
      </c>
      <c r="E356">
        <v>1</v>
      </c>
    </row>
    <row r="357" spans="1:5" x14ac:dyDescent="0.3">
      <c r="A357" s="5" t="s">
        <v>8219</v>
      </c>
      <c r="B357">
        <v>22</v>
      </c>
      <c r="D357" t="s">
        <v>8221</v>
      </c>
      <c r="E357">
        <v>1</v>
      </c>
    </row>
    <row r="358" spans="1:5" x14ac:dyDescent="0.3">
      <c r="A358" s="5" t="s">
        <v>8219</v>
      </c>
      <c r="B358">
        <v>22</v>
      </c>
      <c r="D358" t="s">
        <v>8221</v>
      </c>
      <c r="E358">
        <v>1</v>
      </c>
    </row>
    <row r="359" spans="1:5" x14ac:dyDescent="0.3">
      <c r="A359" s="5" t="s">
        <v>8219</v>
      </c>
      <c r="B359">
        <v>22</v>
      </c>
      <c r="D359" t="s">
        <v>8221</v>
      </c>
      <c r="E359">
        <v>1</v>
      </c>
    </row>
    <row r="360" spans="1:5" x14ac:dyDescent="0.3">
      <c r="A360" s="5" t="s">
        <v>8219</v>
      </c>
      <c r="B360">
        <v>22</v>
      </c>
      <c r="D360" t="s">
        <v>8221</v>
      </c>
      <c r="E360">
        <v>1</v>
      </c>
    </row>
    <row r="361" spans="1:5" x14ac:dyDescent="0.3">
      <c r="A361" s="5" t="s">
        <v>8219</v>
      </c>
      <c r="B361">
        <v>22</v>
      </c>
      <c r="D361" t="s">
        <v>8221</v>
      </c>
      <c r="E361">
        <v>1</v>
      </c>
    </row>
    <row r="362" spans="1:5" x14ac:dyDescent="0.3">
      <c r="A362" s="5" t="s">
        <v>8219</v>
      </c>
      <c r="B362">
        <v>22</v>
      </c>
      <c r="D362" t="s">
        <v>8221</v>
      </c>
      <c r="E362">
        <v>1</v>
      </c>
    </row>
    <row r="363" spans="1:5" x14ac:dyDescent="0.3">
      <c r="A363" s="5" t="s">
        <v>8219</v>
      </c>
      <c r="B363">
        <v>22</v>
      </c>
      <c r="D363" t="s">
        <v>8221</v>
      </c>
      <c r="E363">
        <v>1</v>
      </c>
    </row>
    <row r="364" spans="1:5" x14ac:dyDescent="0.3">
      <c r="A364" s="5" t="s">
        <v>8219</v>
      </c>
      <c r="B364">
        <v>22</v>
      </c>
      <c r="D364" t="s">
        <v>8221</v>
      </c>
      <c r="E364">
        <v>1</v>
      </c>
    </row>
    <row r="365" spans="1:5" x14ac:dyDescent="0.3">
      <c r="A365" s="5" t="s">
        <v>8219</v>
      </c>
      <c r="B365">
        <v>23</v>
      </c>
      <c r="D365" t="s">
        <v>8221</v>
      </c>
      <c r="E365">
        <v>1</v>
      </c>
    </row>
    <row r="366" spans="1:5" x14ac:dyDescent="0.3">
      <c r="A366" s="5" t="s">
        <v>8219</v>
      </c>
      <c r="B366">
        <v>23</v>
      </c>
      <c r="D366" t="s">
        <v>8221</v>
      </c>
      <c r="E366">
        <v>1</v>
      </c>
    </row>
    <row r="367" spans="1:5" x14ac:dyDescent="0.3">
      <c r="A367" s="5" t="s">
        <v>8219</v>
      </c>
      <c r="B367">
        <v>23</v>
      </c>
      <c r="D367" t="s">
        <v>8221</v>
      </c>
      <c r="E367">
        <v>1</v>
      </c>
    </row>
    <row r="368" spans="1:5" x14ac:dyDescent="0.3">
      <c r="A368" s="5" t="s">
        <v>8219</v>
      </c>
      <c r="B368">
        <v>23</v>
      </c>
      <c r="D368" t="s">
        <v>8221</v>
      </c>
      <c r="E368">
        <v>1</v>
      </c>
    </row>
    <row r="369" spans="1:5" x14ac:dyDescent="0.3">
      <c r="A369" s="5" t="s">
        <v>8219</v>
      </c>
      <c r="B369">
        <v>23</v>
      </c>
      <c r="D369" t="s">
        <v>8221</v>
      </c>
      <c r="E369">
        <v>1</v>
      </c>
    </row>
    <row r="370" spans="1:5" x14ac:dyDescent="0.3">
      <c r="A370" s="5" t="s">
        <v>8219</v>
      </c>
      <c r="B370">
        <v>23</v>
      </c>
      <c r="D370" t="s">
        <v>8221</v>
      </c>
      <c r="E370">
        <v>1</v>
      </c>
    </row>
    <row r="371" spans="1:5" x14ac:dyDescent="0.3">
      <c r="A371" s="5" t="s">
        <v>8219</v>
      </c>
      <c r="B371">
        <v>23</v>
      </c>
      <c r="D371" t="s">
        <v>8221</v>
      </c>
      <c r="E371">
        <v>1</v>
      </c>
    </row>
    <row r="372" spans="1:5" x14ac:dyDescent="0.3">
      <c r="A372" s="5" t="s">
        <v>8219</v>
      </c>
      <c r="B372">
        <v>23</v>
      </c>
      <c r="D372" t="s">
        <v>8221</v>
      </c>
      <c r="E372">
        <v>1</v>
      </c>
    </row>
    <row r="373" spans="1:5" x14ac:dyDescent="0.3">
      <c r="A373" s="5" t="s">
        <v>8219</v>
      </c>
      <c r="B373">
        <v>23</v>
      </c>
      <c r="D373" t="s">
        <v>8221</v>
      </c>
      <c r="E373">
        <v>1</v>
      </c>
    </row>
    <row r="374" spans="1:5" x14ac:dyDescent="0.3">
      <c r="A374" s="5" t="s">
        <v>8219</v>
      </c>
      <c r="B374">
        <v>23</v>
      </c>
      <c r="D374" t="s">
        <v>8221</v>
      </c>
      <c r="E374">
        <v>1</v>
      </c>
    </row>
    <row r="375" spans="1:5" x14ac:dyDescent="0.3">
      <c r="A375" s="5" t="s">
        <v>8219</v>
      </c>
      <c r="B375">
        <v>23</v>
      </c>
      <c r="D375" t="s">
        <v>8221</v>
      </c>
      <c r="E375">
        <v>1</v>
      </c>
    </row>
    <row r="376" spans="1:5" x14ac:dyDescent="0.3">
      <c r="A376" s="5" t="s">
        <v>8219</v>
      </c>
      <c r="B376">
        <v>23</v>
      </c>
      <c r="D376" t="s">
        <v>8221</v>
      </c>
      <c r="E376">
        <v>1</v>
      </c>
    </row>
    <row r="377" spans="1:5" x14ac:dyDescent="0.3">
      <c r="A377" s="5" t="s">
        <v>8219</v>
      </c>
      <c r="B377">
        <v>23</v>
      </c>
      <c r="D377" t="s">
        <v>8221</v>
      </c>
      <c r="E377">
        <v>1</v>
      </c>
    </row>
    <row r="378" spans="1:5" x14ac:dyDescent="0.3">
      <c r="A378" s="5" t="s">
        <v>8219</v>
      </c>
      <c r="B378">
        <v>23</v>
      </c>
      <c r="D378" t="s">
        <v>8221</v>
      </c>
      <c r="E378">
        <v>1</v>
      </c>
    </row>
    <row r="379" spans="1:5" x14ac:dyDescent="0.3">
      <c r="A379" s="5" t="s">
        <v>8219</v>
      </c>
      <c r="B379">
        <v>23</v>
      </c>
      <c r="D379" t="s">
        <v>8221</v>
      </c>
      <c r="E379">
        <v>1</v>
      </c>
    </row>
    <row r="380" spans="1:5" x14ac:dyDescent="0.3">
      <c r="A380" s="5" t="s">
        <v>8219</v>
      </c>
      <c r="B380">
        <v>23</v>
      </c>
      <c r="D380" t="s">
        <v>8221</v>
      </c>
      <c r="E380">
        <v>1</v>
      </c>
    </row>
    <row r="381" spans="1:5" x14ac:dyDescent="0.3">
      <c r="A381" s="5" t="s">
        <v>8219</v>
      </c>
      <c r="B381">
        <v>23</v>
      </c>
      <c r="D381" t="s">
        <v>8221</v>
      </c>
      <c r="E381">
        <v>1</v>
      </c>
    </row>
    <row r="382" spans="1:5" x14ac:dyDescent="0.3">
      <c r="A382" s="5" t="s">
        <v>8219</v>
      </c>
      <c r="B382">
        <v>23</v>
      </c>
      <c r="D382" t="s">
        <v>8221</v>
      </c>
      <c r="E382">
        <v>1</v>
      </c>
    </row>
    <row r="383" spans="1:5" x14ac:dyDescent="0.3">
      <c r="A383" s="5" t="s">
        <v>8219</v>
      </c>
      <c r="B383">
        <v>23</v>
      </c>
      <c r="D383" t="s">
        <v>8221</v>
      </c>
      <c r="E383">
        <v>1</v>
      </c>
    </row>
    <row r="384" spans="1:5" x14ac:dyDescent="0.3">
      <c r="A384" s="5" t="s">
        <v>8219</v>
      </c>
      <c r="B384">
        <v>23</v>
      </c>
      <c r="D384" t="s">
        <v>8221</v>
      </c>
      <c r="E384">
        <v>1</v>
      </c>
    </row>
    <row r="385" spans="1:5" x14ac:dyDescent="0.3">
      <c r="A385" s="5" t="s">
        <v>8219</v>
      </c>
      <c r="B385">
        <v>23</v>
      </c>
      <c r="D385" t="s">
        <v>8221</v>
      </c>
      <c r="E385">
        <v>1</v>
      </c>
    </row>
    <row r="386" spans="1:5" x14ac:dyDescent="0.3">
      <c r="A386" s="5" t="s">
        <v>8219</v>
      </c>
      <c r="B386">
        <v>23</v>
      </c>
      <c r="D386" t="s">
        <v>8221</v>
      </c>
      <c r="E386">
        <v>1</v>
      </c>
    </row>
    <row r="387" spans="1:5" x14ac:dyDescent="0.3">
      <c r="A387" s="5" t="s">
        <v>8219</v>
      </c>
      <c r="B387">
        <v>23</v>
      </c>
      <c r="D387" t="s">
        <v>8221</v>
      </c>
      <c r="E387">
        <v>1</v>
      </c>
    </row>
    <row r="388" spans="1:5" x14ac:dyDescent="0.3">
      <c r="A388" s="5" t="s">
        <v>8219</v>
      </c>
      <c r="B388">
        <v>23</v>
      </c>
      <c r="D388" t="s">
        <v>8221</v>
      </c>
      <c r="E388">
        <v>1</v>
      </c>
    </row>
    <row r="389" spans="1:5" x14ac:dyDescent="0.3">
      <c r="A389" s="5" t="s">
        <v>8219</v>
      </c>
      <c r="B389">
        <v>24</v>
      </c>
      <c r="D389" t="s">
        <v>8221</v>
      </c>
      <c r="E389">
        <v>1</v>
      </c>
    </row>
    <row r="390" spans="1:5" x14ac:dyDescent="0.3">
      <c r="A390" s="5" t="s">
        <v>8219</v>
      </c>
      <c r="B390">
        <v>24</v>
      </c>
      <c r="D390" t="s">
        <v>8221</v>
      </c>
      <c r="E390">
        <v>1</v>
      </c>
    </row>
    <row r="391" spans="1:5" x14ac:dyDescent="0.3">
      <c r="A391" s="5" t="s">
        <v>8219</v>
      </c>
      <c r="B391">
        <v>24</v>
      </c>
      <c r="D391" t="s">
        <v>8221</v>
      </c>
      <c r="E391">
        <v>1</v>
      </c>
    </row>
    <row r="392" spans="1:5" x14ac:dyDescent="0.3">
      <c r="A392" s="5" t="s">
        <v>8219</v>
      </c>
      <c r="B392">
        <v>24</v>
      </c>
      <c r="D392" t="s">
        <v>8221</v>
      </c>
      <c r="E392">
        <v>1</v>
      </c>
    </row>
    <row r="393" spans="1:5" x14ac:dyDescent="0.3">
      <c r="A393" s="5" t="s">
        <v>8219</v>
      </c>
      <c r="B393">
        <v>24</v>
      </c>
      <c r="D393" t="s">
        <v>8221</v>
      </c>
      <c r="E393">
        <v>1</v>
      </c>
    </row>
    <row r="394" spans="1:5" x14ac:dyDescent="0.3">
      <c r="A394" s="5" t="s">
        <v>8219</v>
      </c>
      <c r="B394">
        <v>24</v>
      </c>
      <c r="D394" t="s">
        <v>8221</v>
      </c>
      <c r="E394">
        <v>1</v>
      </c>
    </row>
    <row r="395" spans="1:5" x14ac:dyDescent="0.3">
      <c r="A395" s="5" t="s">
        <v>8219</v>
      </c>
      <c r="B395">
        <v>24</v>
      </c>
      <c r="D395" t="s">
        <v>8221</v>
      </c>
      <c r="E395">
        <v>1</v>
      </c>
    </row>
    <row r="396" spans="1:5" x14ac:dyDescent="0.3">
      <c r="A396" s="5" t="s">
        <v>8219</v>
      </c>
      <c r="B396">
        <v>24</v>
      </c>
      <c r="D396" t="s">
        <v>8221</v>
      </c>
      <c r="E396">
        <v>1</v>
      </c>
    </row>
    <row r="397" spans="1:5" x14ac:dyDescent="0.3">
      <c r="A397" s="5" t="s">
        <v>8219</v>
      </c>
      <c r="B397">
        <v>24</v>
      </c>
      <c r="D397" t="s">
        <v>8221</v>
      </c>
      <c r="E397">
        <v>1</v>
      </c>
    </row>
    <row r="398" spans="1:5" x14ac:dyDescent="0.3">
      <c r="A398" s="5" t="s">
        <v>8219</v>
      </c>
      <c r="B398">
        <v>24</v>
      </c>
      <c r="D398" t="s">
        <v>8221</v>
      </c>
      <c r="E398">
        <v>1</v>
      </c>
    </row>
    <row r="399" spans="1:5" x14ac:dyDescent="0.3">
      <c r="A399" s="5" t="s">
        <v>8219</v>
      </c>
      <c r="B399">
        <v>24</v>
      </c>
      <c r="D399" t="s">
        <v>8221</v>
      </c>
      <c r="E399">
        <v>1</v>
      </c>
    </row>
    <row r="400" spans="1:5" x14ac:dyDescent="0.3">
      <c r="A400" s="5" t="s">
        <v>8219</v>
      </c>
      <c r="B400">
        <v>24</v>
      </c>
      <c r="D400" t="s">
        <v>8221</v>
      </c>
      <c r="E400">
        <v>1</v>
      </c>
    </row>
    <row r="401" spans="1:5" x14ac:dyDescent="0.3">
      <c r="A401" s="5" t="s">
        <v>8219</v>
      </c>
      <c r="B401">
        <v>24</v>
      </c>
      <c r="D401" t="s">
        <v>8221</v>
      </c>
      <c r="E401">
        <v>1</v>
      </c>
    </row>
    <row r="402" spans="1:5" x14ac:dyDescent="0.3">
      <c r="A402" s="5" t="s">
        <v>8219</v>
      </c>
      <c r="B402">
        <v>24</v>
      </c>
      <c r="D402" t="s">
        <v>8221</v>
      </c>
      <c r="E402">
        <v>1</v>
      </c>
    </row>
    <row r="403" spans="1:5" x14ac:dyDescent="0.3">
      <c r="A403" s="5" t="s">
        <v>8219</v>
      </c>
      <c r="B403">
        <v>24</v>
      </c>
      <c r="D403" t="s">
        <v>8221</v>
      </c>
      <c r="E403">
        <v>1</v>
      </c>
    </row>
    <row r="404" spans="1:5" x14ac:dyDescent="0.3">
      <c r="A404" s="5" t="s">
        <v>8219</v>
      </c>
      <c r="B404">
        <v>24</v>
      </c>
      <c r="D404" t="s">
        <v>8221</v>
      </c>
      <c r="E404">
        <v>1</v>
      </c>
    </row>
    <row r="405" spans="1:5" x14ac:dyDescent="0.3">
      <c r="A405" s="5" t="s">
        <v>8219</v>
      </c>
      <c r="B405">
        <v>24</v>
      </c>
      <c r="D405" t="s">
        <v>8221</v>
      </c>
      <c r="E405">
        <v>1</v>
      </c>
    </row>
    <row r="406" spans="1:5" x14ac:dyDescent="0.3">
      <c r="A406" s="5" t="s">
        <v>8219</v>
      </c>
      <c r="B406">
        <v>24</v>
      </c>
      <c r="D406" t="s">
        <v>8221</v>
      </c>
      <c r="E406">
        <v>1</v>
      </c>
    </row>
    <row r="407" spans="1:5" x14ac:dyDescent="0.3">
      <c r="A407" s="5" t="s">
        <v>8219</v>
      </c>
      <c r="B407">
        <v>24</v>
      </c>
      <c r="D407" t="s">
        <v>8221</v>
      </c>
      <c r="E407">
        <v>1</v>
      </c>
    </row>
    <row r="408" spans="1:5" x14ac:dyDescent="0.3">
      <c r="A408" s="5" t="s">
        <v>8219</v>
      </c>
      <c r="B408">
        <v>25</v>
      </c>
      <c r="D408" t="s">
        <v>8221</v>
      </c>
      <c r="E408">
        <v>1</v>
      </c>
    </row>
    <row r="409" spans="1:5" x14ac:dyDescent="0.3">
      <c r="A409" s="5" t="s">
        <v>8219</v>
      </c>
      <c r="B409">
        <v>25</v>
      </c>
      <c r="D409" t="s">
        <v>8221</v>
      </c>
      <c r="E409">
        <v>1</v>
      </c>
    </row>
    <row r="410" spans="1:5" x14ac:dyDescent="0.3">
      <c r="A410" s="5" t="s">
        <v>8219</v>
      </c>
      <c r="B410">
        <v>25</v>
      </c>
      <c r="D410" t="s">
        <v>8221</v>
      </c>
      <c r="E410">
        <v>1</v>
      </c>
    </row>
    <row r="411" spans="1:5" x14ac:dyDescent="0.3">
      <c r="A411" s="5" t="s">
        <v>8219</v>
      </c>
      <c r="B411">
        <v>25</v>
      </c>
      <c r="D411" t="s">
        <v>8221</v>
      </c>
      <c r="E411">
        <v>1</v>
      </c>
    </row>
    <row r="412" spans="1:5" x14ac:dyDescent="0.3">
      <c r="A412" s="5" t="s">
        <v>8219</v>
      </c>
      <c r="B412">
        <v>25</v>
      </c>
      <c r="D412" t="s">
        <v>8221</v>
      </c>
      <c r="E412">
        <v>1</v>
      </c>
    </row>
    <row r="413" spans="1:5" x14ac:dyDescent="0.3">
      <c r="A413" s="5" t="s">
        <v>8219</v>
      </c>
      <c r="B413">
        <v>25</v>
      </c>
      <c r="D413" t="s">
        <v>8221</v>
      </c>
      <c r="E413">
        <v>1</v>
      </c>
    </row>
    <row r="414" spans="1:5" x14ac:dyDescent="0.3">
      <c r="A414" s="5" t="s">
        <v>8219</v>
      </c>
      <c r="B414">
        <v>25</v>
      </c>
      <c r="D414" t="s">
        <v>8221</v>
      </c>
      <c r="E414">
        <v>1</v>
      </c>
    </row>
    <row r="415" spans="1:5" x14ac:dyDescent="0.3">
      <c r="A415" s="5" t="s">
        <v>8219</v>
      </c>
      <c r="B415">
        <v>25</v>
      </c>
      <c r="D415" t="s">
        <v>8221</v>
      </c>
      <c r="E415">
        <v>1</v>
      </c>
    </row>
    <row r="416" spans="1:5" x14ac:dyDescent="0.3">
      <c r="A416" s="5" t="s">
        <v>8219</v>
      </c>
      <c r="B416">
        <v>25</v>
      </c>
      <c r="D416" t="s">
        <v>8221</v>
      </c>
      <c r="E416">
        <v>1</v>
      </c>
    </row>
    <row r="417" spans="1:5" x14ac:dyDescent="0.3">
      <c r="A417" s="5" t="s">
        <v>8219</v>
      </c>
      <c r="B417">
        <v>25</v>
      </c>
      <c r="D417" t="s">
        <v>8221</v>
      </c>
      <c r="E417">
        <v>1</v>
      </c>
    </row>
    <row r="418" spans="1:5" x14ac:dyDescent="0.3">
      <c r="A418" s="5" t="s">
        <v>8219</v>
      </c>
      <c r="B418">
        <v>25</v>
      </c>
      <c r="D418" t="s">
        <v>8221</v>
      </c>
      <c r="E418">
        <v>1</v>
      </c>
    </row>
    <row r="419" spans="1:5" x14ac:dyDescent="0.3">
      <c r="A419" s="5" t="s">
        <v>8219</v>
      </c>
      <c r="B419">
        <v>25</v>
      </c>
      <c r="D419" t="s">
        <v>8221</v>
      </c>
      <c r="E419">
        <v>1</v>
      </c>
    </row>
    <row r="420" spans="1:5" x14ac:dyDescent="0.3">
      <c r="A420" s="5" t="s">
        <v>8219</v>
      </c>
      <c r="B420">
        <v>25</v>
      </c>
      <c r="D420" t="s">
        <v>8221</v>
      </c>
      <c r="E420">
        <v>1</v>
      </c>
    </row>
    <row r="421" spans="1:5" x14ac:dyDescent="0.3">
      <c r="A421" s="5" t="s">
        <v>8219</v>
      </c>
      <c r="B421">
        <v>25</v>
      </c>
      <c r="D421" t="s">
        <v>8221</v>
      </c>
      <c r="E421">
        <v>1</v>
      </c>
    </row>
    <row r="422" spans="1:5" x14ac:dyDescent="0.3">
      <c r="A422" s="5" t="s">
        <v>8219</v>
      </c>
      <c r="B422">
        <v>25</v>
      </c>
      <c r="D422" t="s">
        <v>8221</v>
      </c>
      <c r="E422">
        <v>1</v>
      </c>
    </row>
    <row r="423" spans="1:5" x14ac:dyDescent="0.3">
      <c r="A423" s="5" t="s">
        <v>8219</v>
      </c>
      <c r="B423">
        <v>25</v>
      </c>
      <c r="D423" t="s">
        <v>8221</v>
      </c>
      <c r="E423">
        <v>1</v>
      </c>
    </row>
    <row r="424" spans="1:5" x14ac:dyDescent="0.3">
      <c r="A424" s="5" t="s">
        <v>8219</v>
      </c>
      <c r="B424">
        <v>25</v>
      </c>
      <c r="D424" t="s">
        <v>8221</v>
      </c>
      <c r="E424">
        <v>1</v>
      </c>
    </row>
    <row r="425" spans="1:5" x14ac:dyDescent="0.3">
      <c r="A425" s="5" t="s">
        <v>8219</v>
      </c>
      <c r="B425">
        <v>25</v>
      </c>
      <c r="D425" t="s">
        <v>8221</v>
      </c>
      <c r="E425">
        <v>1</v>
      </c>
    </row>
    <row r="426" spans="1:5" x14ac:dyDescent="0.3">
      <c r="A426" s="5" t="s">
        <v>8219</v>
      </c>
      <c r="B426">
        <v>25</v>
      </c>
      <c r="D426" t="s">
        <v>8221</v>
      </c>
      <c r="E426">
        <v>1</v>
      </c>
    </row>
    <row r="427" spans="1:5" x14ac:dyDescent="0.3">
      <c r="A427" s="5" t="s">
        <v>8219</v>
      </c>
      <c r="B427">
        <v>25</v>
      </c>
      <c r="D427" t="s">
        <v>8221</v>
      </c>
      <c r="E427">
        <v>1</v>
      </c>
    </row>
    <row r="428" spans="1:5" x14ac:dyDescent="0.3">
      <c r="A428" s="5" t="s">
        <v>8219</v>
      </c>
      <c r="B428">
        <v>25</v>
      </c>
      <c r="D428" t="s">
        <v>8221</v>
      </c>
      <c r="E428">
        <v>1</v>
      </c>
    </row>
    <row r="429" spans="1:5" x14ac:dyDescent="0.3">
      <c r="A429" s="5" t="s">
        <v>8219</v>
      </c>
      <c r="B429">
        <v>25</v>
      </c>
      <c r="D429" t="s">
        <v>8221</v>
      </c>
      <c r="E429">
        <v>1</v>
      </c>
    </row>
    <row r="430" spans="1:5" x14ac:dyDescent="0.3">
      <c r="A430" s="5" t="s">
        <v>8219</v>
      </c>
      <c r="B430">
        <v>25</v>
      </c>
      <c r="D430" t="s">
        <v>8221</v>
      </c>
      <c r="E430">
        <v>1</v>
      </c>
    </row>
    <row r="431" spans="1:5" x14ac:dyDescent="0.3">
      <c r="A431" s="5" t="s">
        <v>8219</v>
      </c>
      <c r="B431">
        <v>25</v>
      </c>
      <c r="D431" t="s">
        <v>8221</v>
      </c>
      <c r="E431">
        <v>1</v>
      </c>
    </row>
    <row r="432" spans="1:5" x14ac:dyDescent="0.3">
      <c r="A432" s="5" t="s">
        <v>8219</v>
      </c>
      <c r="B432">
        <v>25</v>
      </c>
      <c r="D432" t="s">
        <v>8221</v>
      </c>
      <c r="E432">
        <v>1</v>
      </c>
    </row>
    <row r="433" spans="1:5" x14ac:dyDescent="0.3">
      <c r="A433" s="5" t="s">
        <v>8219</v>
      </c>
      <c r="B433">
        <v>25</v>
      </c>
      <c r="D433" t="s">
        <v>8221</v>
      </c>
      <c r="E433">
        <v>1</v>
      </c>
    </row>
    <row r="434" spans="1:5" x14ac:dyDescent="0.3">
      <c r="A434" s="5" t="s">
        <v>8219</v>
      </c>
      <c r="B434">
        <v>25</v>
      </c>
      <c r="D434" t="s">
        <v>8221</v>
      </c>
      <c r="E434">
        <v>1</v>
      </c>
    </row>
    <row r="435" spans="1:5" x14ac:dyDescent="0.3">
      <c r="A435" s="5" t="s">
        <v>8219</v>
      </c>
      <c r="B435">
        <v>25</v>
      </c>
      <c r="D435" t="s">
        <v>8221</v>
      </c>
      <c r="E435">
        <v>1</v>
      </c>
    </row>
    <row r="436" spans="1:5" x14ac:dyDescent="0.3">
      <c r="A436" s="5" t="s">
        <v>8219</v>
      </c>
      <c r="B436">
        <v>25</v>
      </c>
      <c r="D436" t="s">
        <v>8221</v>
      </c>
      <c r="E436">
        <v>1</v>
      </c>
    </row>
    <row r="437" spans="1:5" x14ac:dyDescent="0.3">
      <c r="A437" s="5" t="s">
        <v>8219</v>
      </c>
      <c r="B437">
        <v>25</v>
      </c>
      <c r="D437" t="s">
        <v>8221</v>
      </c>
      <c r="E437">
        <v>1</v>
      </c>
    </row>
    <row r="438" spans="1:5" x14ac:dyDescent="0.3">
      <c r="A438" s="5" t="s">
        <v>8219</v>
      </c>
      <c r="B438">
        <v>25</v>
      </c>
      <c r="D438" t="s">
        <v>8221</v>
      </c>
      <c r="E438">
        <v>1</v>
      </c>
    </row>
    <row r="439" spans="1:5" x14ac:dyDescent="0.3">
      <c r="A439" s="5" t="s">
        <v>8219</v>
      </c>
      <c r="B439">
        <v>25</v>
      </c>
      <c r="D439" t="s">
        <v>8221</v>
      </c>
      <c r="E439">
        <v>1</v>
      </c>
    </row>
    <row r="440" spans="1:5" x14ac:dyDescent="0.3">
      <c r="A440" s="5" t="s">
        <v>8219</v>
      </c>
      <c r="B440">
        <v>26</v>
      </c>
      <c r="D440" t="s">
        <v>8221</v>
      </c>
      <c r="E440">
        <v>1</v>
      </c>
    </row>
    <row r="441" spans="1:5" x14ac:dyDescent="0.3">
      <c r="A441" s="5" t="s">
        <v>8219</v>
      </c>
      <c r="B441">
        <v>26</v>
      </c>
      <c r="D441" t="s">
        <v>8221</v>
      </c>
      <c r="E441">
        <v>1</v>
      </c>
    </row>
    <row r="442" spans="1:5" x14ac:dyDescent="0.3">
      <c r="A442" s="5" t="s">
        <v>8219</v>
      </c>
      <c r="B442">
        <v>26</v>
      </c>
      <c r="D442" t="s">
        <v>8221</v>
      </c>
      <c r="E442">
        <v>1</v>
      </c>
    </row>
    <row r="443" spans="1:5" x14ac:dyDescent="0.3">
      <c r="A443" s="5" t="s">
        <v>8219</v>
      </c>
      <c r="B443">
        <v>26</v>
      </c>
      <c r="D443" t="s">
        <v>8221</v>
      </c>
      <c r="E443">
        <v>1</v>
      </c>
    </row>
    <row r="444" spans="1:5" x14ac:dyDescent="0.3">
      <c r="A444" s="5" t="s">
        <v>8219</v>
      </c>
      <c r="B444">
        <v>26</v>
      </c>
      <c r="D444" t="s">
        <v>8221</v>
      </c>
      <c r="E444">
        <v>1</v>
      </c>
    </row>
    <row r="445" spans="1:5" x14ac:dyDescent="0.3">
      <c r="A445" s="5" t="s">
        <v>8219</v>
      </c>
      <c r="B445">
        <v>26</v>
      </c>
      <c r="D445" t="s">
        <v>8221</v>
      </c>
      <c r="E445">
        <v>1</v>
      </c>
    </row>
    <row r="446" spans="1:5" x14ac:dyDescent="0.3">
      <c r="A446" s="5" t="s">
        <v>8219</v>
      </c>
      <c r="B446">
        <v>26</v>
      </c>
      <c r="D446" t="s">
        <v>8221</v>
      </c>
      <c r="E446">
        <v>1</v>
      </c>
    </row>
    <row r="447" spans="1:5" x14ac:dyDescent="0.3">
      <c r="A447" s="5" t="s">
        <v>8219</v>
      </c>
      <c r="B447">
        <v>26</v>
      </c>
      <c r="D447" t="s">
        <v>8221</v>
      </c>
      <c r="E447">
        <v>1</v>
      </c>
    </row>
    <row r="448" spans="1:5" x14ac:dyDescent="0.3">
      <c r="A448" s="5" t="s">
        <v>8219</v>
      </c>
      <c r="B448">
        <v>26</v>
      </c>
      <c r="D448" t="s">
        <v>8221</v>
      </c>
      <c r="E448">
        <v>1</v>
      </c>
    </row>
    <row r="449" spans="1:5" x14ac:dyDescent="0.3">
      <c r="A449" s="5" t="s">
        <v>8219</v>
      </c>
      <c r="B449">
        <v>26</v>
      </c>
      <c r="D449" t="s">
        <v>8221</v>
      </c>
      <c r="E449">
        <v>1</v>
      </c>
    </row>
    <row r="450" spans="1:5" x14ac:dyDescent="0.3">
      <c r="A450" s="5" t="s">
        <v>8219</v>
      </c>
      <c r="B450">
        <v>26</v>
      </c>
      <c r="D450" t="s">
        <v>8221</v>
      </c>
      <c r="E450">
        <v>1</v>
      </c>
    </row>
    <row r="451" spans="1:5" x14ac:dyDescent="0.3">
      <c r="A451" s="5" t="s">
        <v>8219</v>
      </c>
      <c r="B451">
        <v>26</v>
      </c>
      <c r="D451" t="s">
        <v>8221</v>
      </c>
      <c r="E451">
        <v>1</v>
      </c>
    </row>
    <row r="452" spans="1:5" x14ac:dyDescent="0.3">
      <c r="A452" s="5" t="s">
        <v>8219</v>
      </c>
      <c r="B452">
        <v>26</v>
      </c>
      <c r="D452" t="s">
        <v>8221</v>
      </c>
      <c r="E452">
        <v>1</v>
      </c>
    </row>
    <row r="453" spans="1:5" x14ac:dyDescent="0.3">
      <c r="A453" s="5" t="s">
        <v>8219</v>
      </c>
      <c r="B453">
        <v>26</v>
      </c>
      <c r="D453" t="s">
        <v>8221</v>
      </c>
      <c r="E453">
        <v>1</v>
      </c>
    </row>
    <row r="454" spans="1:5" x14ac:dyDescent="0.3">
      <c r="A454" s="5" t="s">
        <v>8219</v>
      </c>
      <c r="B454">
        <v>26</v>
      </c>
      <c r="D454" t="s">
        <v>8221</v>
      </c>
      <c r="E454">
        <v>1</v>
      </c>
    </row>
    <row r="455" spans="1:5" x14ac:dyDescent="0.3">
      <c r="A455" s="5" t="s">
        <v>8219</v>
      </c>
      <c r="B455">
        <v>26</v>
      </c>
      <c r="D455" t="s">
        <v>8221</v>
      </c>
      <c r="E455">
        <v>1</v>
      </c>
    </row>
    <row r="456" spans="1:5" x14ac:dyDescent="0.3">
      <c r="A456" s="5" t="s">
        <v>8219</v>
      </c>
      <c r="B456">
        <v>26</v>
      </c>
      <c r="D456" t="s">
        <v>8221</v>
      </c>
      <c r="E456">
        <v>1</v>
      </c>
    </row>
    <row r="457" spans="1:5" x14ac:dyDescent="0.3">
      <c r="A457" s="5" t="s">
        <v>8219</v>
      </c>
      <c r="B457">
        <v>26</v>
      </c>
      <c r="D457" t="s">
        <v>8221</v>
      </c>
      <c r="E457">
        <v>1</v>
      </c>
    </row>
    <row r="458" spans="1:5" x14ac:dyDescent="0.3">
      <c r="A458" s="5" t="s">
        <v>8219</v>
      </c>
      <c r="B458">
        <v>26</v>
      </c>
      <c r="D458" t="s">
        <v>8221</v>
      </c>
      <c r="E458">
        <v>1</v>
      </c>
    </row>
    <row r="459" spans="1:5" x14ac:dyDescent="0.3">
      <c r="A459" s="5" t="s">
        <v>8219</v>
      </c>
      <c r="B459">
        <v>26</v>
      </c>
      <c r="D459" t="s">
        <v>8221</v>
      </c>
      <c r="E459">
        <v>1</v>
      </c>
    </row>
    <row r="460" spans="1:5" x14ac:dyDescent="0.3">
      <c r="A460" s="5" t="s">
        <v>8219</v>
      </c>
      <c r="B460">
        <v>26</v>
      </c>
      <c r="D460" t="s">
        <v>8221</v>
      </c>
      <c r="E460">
        <v>1</v>
      </c>
    </row>
    <row r="461" spans="1:5" x14ac:dyDescent="0.3">
      <c r="A461" s="5" t="s">
        <v>8219</v>
      </c>
      <c r="B461">
        <v>26</v>
      </c>
      <c r="D461" t="s">
        <v>8221</v>
      </c>
      <c r="E461">
        <v>1</v>
      </c>
    </row>
    <row r="462" spans="1:5" x14ac:dyDescent="0.3">
      <c r="A462" s="5" t="s">
        <v>8219</v>
      </c>
      <c r="B462">
        <v>26</v>
      </c>
      <c r="D462" t="s">
        <v>8221</v>
      </c>
      <c r="E462">
        <v>1</v>
      </c>
    </row>
    <row r="463" spans="1:5" x14ac:dyDescent="0.3">
      <c r="A463" s="5" t="s">
        <v>8219</v>
      </c>
      <c r="B463">
        <v>26</v>
      </c>
      <c r="D463" t="s">
        <v>8221</v>
      </c>
      <c r="E463">
        <v>1</v>
      </c>
    </row>
    <row r="464" spans="1:5" x14ac:dyDescent="0.3">
      <c r="A464" s="5" t="s">
        <v>8219</v>
      </c>
      <c r="B464">
        <v>26</v>
      </c>
      <c r="D464" t="s">
        <v>8221</v>
      </c>
      <c r="E464">
        <v>1</v>
      </c>
    </row>
    <row r="465" spans="1:5" x14ac:dyDescent="0.3">
      <c r="A465" s="5" t="s">
        <v>8219</v>
      </c>
      <c r="B465">
        <v>26</v>
      </c>
      <c r="D465" t="s">
        <v>8221</v>
      </c>
      <c r="E465">
        <v>1</v>
      </c>
    </row>
    <row r="466" spans="1:5" x14ac:dyDescent="0.3">
      <c r="A466" s="5" t="s">
        <v>8219</v>
      </c>
      <c r="B466">
        <v>26</v>
      </c>
      <c r="D466" t="s">
        <v>8221</v>
      </c>
      <c r="E466">
        <v>1</v>
      </c>
    </row>
    <row r="467" spans="1:5" x14ac:dyDescent="0.3">
      <c r="A467" s="5" t="s">
        <v>8219</v>
      </c>
      <c r="B467">
        <v>26</v>
      </c>
      <c r="D467" t="s">
        <v>8221</v>
      </c>
      <c r="E467">
        <v>1</v>
      </c>
    </row>
    <row r="468" spans="1:5" x14ac:dyDescent="0.3">
      <c r="A468" s="5" t="s">
        <v>8219</v>
      </c>
      <c r="B468">
        <v>27</v>
      </c>
      <c r="D468" t="s">
        <v>8221</v>
      </c>
      <c r="E468">
        <v>1</v>
      </c>
    </row>
    <row r="469" spans="1:5" x14ac:dyDescent="0.3">
      <c r="A469" s="5" t="s">
        <v>8219</v>
      </c>
      <c r="B469">
        <v>27</v>
      </c>
      <c r="D469" t="s">
        <v>8221</v>
      </c>
      <c r="E469">
        <v>1</v>
      </c>
    </row>
    <row r="470" spans="1:5" x14ac:dyDescent="0.3">
      <c r="A470" s="5" t="s">
        <v>8219</v>
      </c>
      <c r="B470">
        <v>27</v>
      </c>
      <c r="D470" t="s">
        <v>8221</v>
      </c>
      <c r="E470">
        <v>1</v>
      </c>
    </row>
    <row r="471" spans="1:5" x14ac:dyDescent="0.3">
      <c r="A471" s="5" t="s">
        <v>8219</v>
      </c>
      <c r="B471">
        <v>27</v>
      </c>
      <c r="D471" t="s">
        <v>8221</v>
      </c>
      <c r="E471">
        <v>1</v>
      </c>
    </row>
    <row r="472" spans="1:5" x14ac:dyDescent="0.3">
      <c r="A472" s="5" t="s">
        <v>8219</v>
      </c>
      <c r="B472">
        <v>27</v>
      </c>
      <c r="D472" t="s">
        <v>8221</v>
      </c>
      <c r="E472">
        <v>1</v>
      </c>
    </row>
    <row r="473" spans="1:5" x14ac:dyDescent="0.3">
      <c r="A473" s="5" t="s">
        <v>8219</v>
      </c>
      <c r="B473">
        <v>27</v>
      </c>
      <c r="D473" t="s">
        <v>8221</v>
      </c>
      <c r="E473">
        <v>1</v>
      </c>
    </row>
    <row r="474" spans="1:5" x14ac:dyDescent="0.3">
      <c r="A474" s="5" t="s">
        <v>8219</v>
      </c>
      <c r="B474">
        <v>27</v>
      </c>
      <c r="D474" t="s">
        <v>8221</v>
      </c>
      <c r="E474">
        <v>1</v>
      </c>
    </row>
    <row r="475" spans="1:5" x14ac:dyDescent="0.3">
      <c r="A475" s="5" t="s">
        <v>8219</v>
      </c>
      <c r="B475">
        <v>27</v>
      </c>
      <c r="D475" t="s">
        <v>8221</v>
      </c>
      <c r="E475">
        <v>1</v>
      </c>
    </row>
    <row r="476" spans="1:5" x14ac:dyDescent="0.3">
      <c r="A476" s="5" t="s">
        <v>8219</v>
      </c>
      <c r="B476">
        <v>27</v>
      </c>
      <c r="D476" t="s">
        <v>8221</v>
      </c>
      <c r="E476">
        <v>1</v>
      </c>
    </row>
    <row r="477" spans="1:5" x14ac:dyDescent="0.3">
      <c r="A477" s="5" t="s">
        <v>8219</v>
      </c>
      <c r="B477">
        <v>27</v>
      </c>
      <c r="D477" t="s">
        <v>8221</v>
      </c>
      <c r="E477">
        <v>1</v>
      </c>
    </row>
    <row r="478" spans="1:5" x14ac:dyDescent="0.3">
      <c r="A478" s="5" t="s">
        <v>8219</v>
      </c>
      <c r="B478">
        <v>27</v>
      </c>
      <c r="D478" t="s">
        <v>8221</v>
      </c>
      <c r="E478">
        <v>1</v>
      </c>
    </row>
    <row r="479" spans="1:5" x14ac:dyDescent="0.3">
      <c r="A479" s="5" t="s">
        <v>8219</v>
      </c>
      <c r="B479">
        <v>27</v>
      </c>
      <c r="D479" t="s">
        <v>8221</v>
      </c>
      <c r="E479">
        <v>1</v>
      </c>
    </row>
    <row r="480" spans="1:5" x14ac:dyDescent="0.3">
      <c r="A480" s="5" t="s">
        <v>8219</v>
      </c>
      <c r="B480">
        <v>27</v>
      </c>
      <c r="D480" t="s">
        <v>8221</v>
      </c>
      <c r="E480">
        <v>1</v>
      </c>
    </row>
    <row r="481" spans="1:5" x14ac:dyDescent="0.3">
      <c r="A481" s="5" t="s">
        <v>8219</v>
      </c>
      <c r="B481">
        <v>27</v>
      </c>
      <c r="D481" t="s">
        <v>8221</v>
      </c>
      <c r="E481">
        <v>1</v>
      </c>
    </row>
    <row r="482" spans="1:5" x14ac:dyDescent="0.3">
      <c r="A482" s="5" t="s">
        <v>8219</v>
      </c>
      <c r="B482">
        <v>27</v>
      </c>
      <c r="D482" t="s">
        <v>8221</v>
      </c>
      <c r="E482">
        <v>1</v>
      </c>
    </row>
    <row r="483" spans="1:5" x14ac:dyDescent="0.3">
      <c r="A483" s="5" t="s">
        <v>8219</v>
      </c>
      <c r="B483">
        <v>27</v>
      </c>
      <c r="D483" t="s">
        <v>8221</v>
      </c>
      <c r="E483">
        <v>1</v>
      </c>
    </row>
    <row r="484" spans="1:5" x14ac:dyDescent="0.3">
      <c r="A484" s="5" t="s">
        <v>8219</v>
      </c>
      <c r="B484">
        <v>27</v>
      </c>
      <c r="D484" t="s">
        <v>8221</v>
      </c>
      <c r="E484">
        <v>1</v>
      </c>
    </row>
    <row r="485" spans="1:5" x14ac:dyDescent="0.3">
      <c r="A485" s="5" t="s">
        <v>8219</v>
      </c>
      <c r="B485">
        <v>27</v>
      </c>
      <c r="D485" t="s">
        <v>8221</v>
      </c>
      <c r="E485">
        <v>1</v>
      </c>
    </row>
    <row r="486" spans="1:5" x14ac:dyDescent="0.3">
      <c r="A486" s="5" t="s">
        <v>8219</v>
      </c>
      <c r="B486">
        <v>27</v>
      </c>
      <c r="D486" t="s">
        <v>8221</v>
      </c>
      <c r="E486">
        <v>1</v>
      </c>
    </row>
    <row r="487" spans="1:5" x14ac:dyDescent="0.3">
      <c r="A487" s="5" t="s">
        <v>8219</v>
      </c>
      <c r="B487">
        <v>27</v>
      </c>
      <c r="D487" t="s">
        <v>8221</v>
      </c>
      <c r="E487">
        <v>1</v>
      </c>
    </row>
    <row r="488" spans="1:5" x14ac:dyDescent="0.3">
      <c r="A488" s="5" t="s">
        <v>8219</v>
      </c>
      <c r="B488">
        <v>27</v>
      </c>
      <c r="D488" t="s">
        <v>8221</v>
      </c>
      <c r="E488">
        <v>1</v>
      </c>
    </row>
    <row r="489" spans="1:5" x14ac:dyDescent="0.3">
      <c r="A489" s="5" t="s">
        <v>8219</v>
      </c>
      <c r="B489">
        <v>27</v>
      </c>
      <c r="D489" t="s">
        <v>8221</v>
      </c>
      <c r="E489">
        <v>1</v>
      </c>
    </row>
    <row r="490" spans="1:5" x14ac:dyDescent="0.3">
      <c r="A490" s="5" t="s">
        <v>8219</v>
      </c>
      <c r="B490">
        <v>27</v>
      </c>
      <c r="D490" t="s">
        <v>8221</v>
      </c>
      <c r="E490">
        <v>1</v>
      </c>
    </row>
    <row r="491" spans="1:5" x14ac:dyDescent="0.3">
      <c r="A491" s="5" t="s">
        <v>8219</v>
      </c>
      <c r="B491">
        <v>27</v>
      </c>
      <c r="D491" t="s">
        <v>8221</v>
      </c>
      <c r="E491">
        <v>1</v>
      </c>
    </row>
    <row r="492" spans="1:5" x14ac:dyDescent="0.3">
      <c r="A492" s="5" t="s">
        <v>8219</v>
      </c>
      <c r="B492">
        <v>27</v>
      </c>
      <c r="D492" t="s">
        <v>8221</v>
      </c>
      <c r="E492">
        <v>1</v>
      </c>
    </row>
    <row r="493" spans="1:5" x14ac:dyDescent="0.3">
      <c r="A493" s="5" t="s">
        <v>8219</v>
      </c>
      <c r="B493">
        <v>27</v>
      </c>
      <c r="D493" t="s">
        <v>8221</v>
      </c>
      <c r="E493">
        <v>1</v>
      </c>
    </row>
    <row r="494" spans="1:5" x14ac:dyDescent="0.3">
      <c r="A494" s="5" t="s">
        <v>8219</v>
      </c>
      <c r="B494">
        <v>27</v>
      </c>
      <c r="D494" t="s">
        <v>8221</v>
      </c>
      <c r="E494">
        <v>2</v>
      </c>
    </row>
    <row r="495" spans="1:5" x14ac:dyDescent="0.3">
      <c r="A495" s="5" t="s">
        <v>8219</v>
      </c>
      <c r="B495">
        <v>27</v>
      </c>
      <c r="D495" t="s">
        <v>8221</v>
      </c>
      <c r="E495">
        <v>2</v>
      </c>
    </row>
    <row r="496" spans="1:5" x14ac:dyDescent="0.3">
      <c r="A496" s="5" t="s">
        <v>8219</v>
      </c>
      <c r="B496">
        <v>27</v>
      </c>
      <c r="D496" t="s">
        <v>8221</v>
      </c>
      <c r="E496">
        <v>2</v>
      </c>
    </row>
    <row r="497" spans="1:5" x14ac:dyDescent="0.3">
      <c r="A497" s="5" t="s">
        <v>8219</v>
      </c>
      <c r="B497">
        <v>27</v>
      </c>
      <c r="D497" t="s">
        <v>8221</v>
      </c>
      <c r="E497">
        <v>2</v>
      </c>
    </row>
    <row r="498" spans="1:5" x14ac:dyDescent="0.3">
      <c r="A498" s="5" t="s">
        <v>8219</v>
      </c>
      <c r="B498">
        <v>27</v>
      </c>
      <c r="D498" t="s">
        <v>8221</v>
      </c>
      <c r="E498">
        <v>2</v>
      </c>
    </row>
    <row r="499" spans="1:5" x14ac:dyDescent="0.3">
      <c r="A499" s="5" t="s">
        <v>8219</v>
      </c>
      <c r="B499">
        <v>27</v>
      </c>
      <c r="D499" t="s">
        <v>8221</v>
      </c>
      <c r="E499">
        <v>2</v>
      </c>
    </row>
    <row r="500" spans="1:5" x14ac:dyDescent="0.3">
      <c r="A500" s="5" t="s">
        <v>8219</v>
      </c>
      <c r="B500">
        <v>27</v>
      </c>
      <c r="D500" t="s">
        <v>8221</v>
      </c>
      <c r="E500">
        <v>2</v>
      </c>
    </row>
    <row r="501" spans="1:5" x14ac:dyDescent="0.3">
      <c r="A501" s="5" t="s">
        <v>8219</v>
      </c>
      <c r="B501">
        <v>27</v>
      </c>
      <c r="D501" t="s">
        <v>8221</v>
      </c>
      <c r="E501">
        <v>2</v>
      </c>
    </row>
    <row r="502" spans="1:5" x14ac:dyDescent="0.3">
      <c r="A502" s="5" t="s">
        <v>8219</v>
      </c>
      <c r="B502">
        <v>27</v>
      </c>
      <c r="D502" t="s">
        <v>8221</v>
      </c>
      <c r="E502">
        <v>2</v>
      </c>
    </row>
    <row r="503" spans="1:5" x14ac:dyDescent="0.3">
      <c r="A503" s="5" t="s">
        <v>8219</v>
      </c>
      <c r="B503">
        <v>27</v>
      </c>
      <c r="D503" t="s">
        <v>8221</v>
      </c>
      <c r="E503">
        <v>2</v>
      </c>
    </row>
    <row r="504" spans="1:5" x14ac:dyDescent="0.3">
      <c r="A504" s="5" t="s">
        <v>8219</v>
      </c>
      <c r="B504">
        <v>27</v>
      </c>
      <c r="D504" t="s">
        <v>8221</v>
      </c>
      <c r="E504">
        <v>2</v>
      </c>
    </row>
    <row r="505" spans="1:5" x14ac:dyDescent="0.3">
      <c r="A505" s="5" t="s">
        <v>8219</v>
      </c>
      <c r="B505">
        <v>28</v>
      </c>
      <c r="D505" t="s">
        <v>8221</v>
      </c>
      <c r="E505">
        <v>2</v>
      </c>
    </row>
    <row r="506" spans="1:5" x14ac:dyDescent="0.3">
      <c r="A506" s="5" t="s">
        <v>8219</v>
      </c>
      <c r="B506">
        <v>28</v>
      </c>
      <c r="D506" t="s">
        <v>8221</v>
      </c>
      <c r="E506">
        <v>2</v>
      </c>
    </row>
    <row r="507" spans="1:5" x14ac:dyDescent="0.3">
      <c r="A507" s="5" t="s">
        <v>8219</v>
      </c>
      <c r="B507">
        <v>28</v>
      </c>
      <c r="D507" t="s">
        <v>8221</v>
      </c>
      <c r="E507">
        <v>2</v>
      </c>
    </row>
    <row r="508" spans="1:5" x14ac:dyDescent="0.3">
      <c r="A508" s="5" t="s">
        <v>8219</v>
      </c>
      <c r="B508">
        <v>28</v>
      </c>
      <c r="D508" t="s">
        <v>8221</v>
      </c>
      <c r="E508">
        <v>2</v>
      </c>
    </row>
    <row r="509" spans="1:5" x14ac:dyDescent="0.3">
      <c r="A509" s="5" t="s">
        <v>8219</v>
      </c>
      <c r="B509">
        <v>28</v>
      </c>
      <c r="D509" t="s">
        <v>8221</v>
      </c>
      <c r="E509">
        <v>2</v>
      </c>
    </row>
    <row r="510" spans="1:5" x14ac:dyDescent="0.3">
      <c r="A510" s="5" t="s">
        <v>8219</v>
      </c>
      <c r="B510">
        <v>28</v>
      </c>
      <c r="D510" t="s">
        <v>8221</v>
      </c>
      <c r="E510">
        <v>2</v>
      </c>
    </row>
    <row r="511" spans="1:5" x14ac:dyDescent="0.3">
      <c r="A511" s="5" t="s">
        <v>8219</v>
      </c>
      <c r="B511">
        <v>28</v>
      </c>
      <c r="D511" t="s">
        <v>8221</v>
      </c>
      <c r="E511">
        <v>2</v>
      </c>
    </row>
    <row r="512" spans="1:5" x14ac:dyDescent="0.3">
      <c r="A512" s="5" t="s">
        <v>8219</v>
      </c>
      <c r="B512">
        <v>28</v>
      </c>
      <c r="D512" t="s">
        <v>8221</v>
      </c>
      <c r="E512">
        <v>2</v>
      </c>
    </row>
    <row r="513" spans="1:5" x14ac:dyDescent="0.3">
      <c r="A513" s="5" t="s">
        <v>8219</v>
      </c>
      <c r="B513">
        <v>28</v>
      </c>
      <c r="D513" t="s">
        <v>8221</v>
      </c>
      <c r="E513">
        <v>2</v>
      </c>
    </row>
    <row r="514" spans="1:5" x14ac:dyDescent="0.3">
      <c r="A514" s="5" t="s">
        <v>8219</v>
      </c>
      <c r="B514">
        <v>28</v>
      </c>
      <c r="D514" t="s">
        <v>8221</v>
      </c>
      <c r="E514">
        <v>2</v>
      </c>
    </row>
    <row r="515" spans="1:5" x14ac:dyDescent="0.3">
      <c r="A515" s="5" t="s">
        <v>8219</v>
      </c>
      <c r="B515">
        <v>28</v>
      </c>
      <c r="D515" t="s">
        <v>8221</v>
      </c>
      <c r="E515">
        <v>2</v>
      </c>
    </row>
    <row r="516" spans="1:5" x14ac:dyDescent="0.3">
      <c r="A516" s="5" t="s">
        <v>8219</v>
      </c>
      <c r="B516">
        <v>28</v>
      </c>
      <c r="D516" t="s">
        <v>8221</v>
      </c>
      <c r="E516">
        <v>2</v>
      </c>
    </row>
    <row r="517" spans="1:5" x14ac:dyDescent="0.3">
      <c r="A517" s="5" t="s">
        <v>8219</v>
      </c>
      <c r="B517">
        <v>28</v>
      </c>
      <c r="D517" t="s">
        <v>8221</v>
      </c>
      <c r="E517">
        <v>2</v>
      </c>
    </row>
    <row r="518" spans="1:5" x14ac:dyDescent="0.3">
      <c r="A518" s="5" t="s">
        <v>8219</v>
      </c>
      <c r="B518">
        <v>28</v>
      </c>
      <c r="D518" t="s">
        <v>8221</v>
      </c>
      <c r="E518">
        <v>2</v>
      </c>
    </row>
    <row r="519" spans="1:5" x14ac:dyDescent="0.3">
      <c r="A519" s="5" t="s">
        <v>8219</v>
      </c>
      <c r="B519">
        <v>28</v>
      </c>
      <c r="D519" t="s">
        <v>8221</v>
      </c>
      <c r="E519">
        <v>2</v>
      </c>
    </row>
    <row r="520" spans="1:5" x14ac:dyDescent="0.3">
      <c r="A520" s="5" t="s">
        <v>8219</v>
      </c>
      <c r="B520">
        <v>28</v>
      </c>
      <c r="D520" t="s">
        <v>8221</v>
      </c>
      <c r="E520">
        <v>2</v>
      </c>
    </row>
    <row r="521" spans="1:5" x14ac:dyDescent="0.3">
      <c r="A521" s="5" t="s">
        <v>8219</v>
      </c>
      <c r="B521">
        <v>28</v>
      </c>
      <c r="D521" t="s">
        <v>8221</v>
      </c>
      <c r="E521">
        <v>2</v>
      </c>
    </row>
    <row r="522" spans="1:5" x14ac:dyDescent="0.3">
      <c r="A522" s="5" t="s">
        <v>8219</v>
      </c>
      <c r="B522">
        <v>28</v>
      </c>
      <c r="D522" t="s">
        <v>8221</v>
      </c>
      <c r="E522">
        <v>2</v>
      </c>
    </row>
    <row r="523" spans="1:5" x14ac:dyDescent="0.3">
      <c r="A523" s="5" t="s">
        <v>8219</v>
      </c>
      <c r="B523">
        <v>28</v>
      </c>
      <c r="D523" t="s">
        <v>8221</v>
      </c>
      <c r="E523">
        <v>2</v>
      </c>
    </row>
    <row r="524" spans="1:5" x14ac:dyDescent="0.3">
      <c r="A524" s="5" t="s">
        <v>8219</v>
      </c>
      <c r="B524">
        <v>28</v>
      </c>
      <c r="D524" t="s">
        <v>8221</v>
      </c>
      <c r="E524">
        <v>2</v>
      </c>
    </row>
    <row r="525" spans="1:5" x14ac:dyDescent="0.3">
      <c r="A525" s="5" t="s">
        <v>8219</v>
      </c>
      <c r="B525">
        <v>28</v>
      </c>
      <c r="D525" t="s">
        <v>8221</v>
      </c>
      <c r="E525">
        <v>2</v>
      </c>
    </row>
    <row r="526" spans="1:5" x14ac:dyDescent="0.3">
      <c r="A526" s="5" t="s">
        <v>8219</v>
      </c>
      <c r="B526">
        <v>28</v>
      </c>
      <c r="D526" t="s">
        <v>8221</v>
      </c>
      <c r="E526">
        <v>2</v>
      </c>
    </row>
    <row r="527" spans="1:5" x14ac:dyDescent="0.3">
      <c r="A527" s="5" t="s">
        <v>8219</v>
      </c>
      <c r="B527">
        <v>28</v>
      </c>
      <c r="D527" t="s">
        <v>8221</v>
      </c>
      <c r="E527">
        <v>2</v>
      </c>
    </row>
    <row r="528" spans="1:5" x14ac:dyDescent="0.3">
      <c r="A528" s="5" t="s">
        <v>8219</v>
      </c>
      <c r="B528">
        <v>28</v>
      </c>
      <c r="D528" t="s">
        <v>8221</v>
      </c>
      <c r="E528">
        <v>2</v>
      </c>
    </row>
    <row r="529" spans="1:5" x14ac:dyDescent="0.3">
      <c r="A529" s="5" t="s">
        <v>8219</v>
      </c>
      <c r="B529">
        <v>28</v>
      </c>
      <c r="D529" t="s">
        <v>8221</v>
      </c>
      <c r="E529">
        <v>2</v>
      </c>
    </row>
    <row r="530" spans="1:5" x14ac:dyDescent="0.3">
      <c r="A530" s="5" t="s">
        <v>8219</v>
      </c>
      <c r="B530">
        <v>28</v>
      </c>
      <c r="D530" t="s">
        <v>8221</v>
      </c>
      <c r="E530">
        <v>2</v>
      </c>
    </row>
    <row r="531" spans="1:5" x14ac:dyDescent="0.3">
      <c r="A531" s="5" t="s">
        <v>8219</v>
      </c>
      <c r="B531">
        <v>28</v>
      </c>
      <c r="D531" t="s">
        <v>8221</v>
      </c>
      <c r="E531">
        <v>2</v>
      </c>
    </row>
    <row r="532" spans="1:5" x14ac:dyDescent="0.3">
      <c r="A532" s="5" t="s">
        <v>8219</v>
      </c>
      <c r="B532">
        <v>28</v>
      </c>
      <c r="D532" t="s">
        <v>8221</v>
      </c>
      <c r="E532">
        <v>2</v>
      </c>
    </row>
    <row r="533" spans="1:5" x14ac:dyDescent="0.3">
      <c r="A533" s="5" t="s">
        <v>8219</v>
      </c>
      <c r="B533">
        <v>28</v>
      </c>
      <c r="D533" t="s">
        <v>8221</v>
      </c>
      <c r="E533">
        <v>2</v>
      </c>
    </row>
    <row r="534" spans="1:5" x14ac:dyDescent="0.3">
      <c r="A534" s="5" t="s">
        <v>8219</v>
      </c>
      <c r="B534">
        <v>29</v>
      </c>
      <c r="D534" t="s">
        <v>8221</v>
      </c>
      <c r="E534">
        <v>2</v>
      </c>
    </row>
    <row r="535" spans="1:5" x14ac:dyDescent="0.3">
      <c r="A535" s="5" t="s">
        <v>8219</v>
      </c>
      <c r="B535">
        <v>29</v>
      </c>
      <c r="D535" t="s">
        <v>8221</v>
      </c>
      <c r="E535">
        <v>2</v>
      </c>
    </row>
    <row r="536" spans="1:5" x14ac:dyDescent="0.3">
      <c r="A536" s="5" t="s">
        <v>8219</v>
      </c>
      <c r="B536">
        <v>29</v>
      </c>
      <c r="D536" t="s">
        <v>8221</v>
      </c>
      <c r="E536">
        <v>2</v>
      </c>
    </row>
    <row r="537" spans="1:5" x14ac:dyDescent="0.3">
      <c r="A537" s="5" t="s">
        <v>8219</v>
      </c>
      <c r="B537">
        <v>29</v>
      </c>
      <c r="D537" t="s">
        <v>8221</v>
      </c>
      <c r="E537">
        <v>2</v>
      </c>
    </row>
    <row r="538" spans="1:5" x14ac:dyDescent="0.3">
      <c r="A538" s="5" t="s">
        <v>8219</v>
      </c>
      <c r="B538">
        <v>29</v>
      </c>
      <c r="D538" t="s">
        <v>8221</v>
      </c>
      <c r="E538">
        <v>2</v>
      </c>
    </row>
    <row r="539" spans="1:5" x14ac:dyDescent="0.3">
      <c r="A539" s="5" t="s">
        <v>8219</v>
      </c>
      <c r="B539">
        <v>29</v>
      </c>
      <c r="D539" t="s">
        <v>8221</v>
      </c>
      <c r="E539">
        <v>2</v>
      </c>
    </row>
    <row r="540" spans="1:5" x14ac:dyDescent="0.3">
      <c r="A540" s="5" t="s">
        <v>8219</v>
      </c>
      <c r="B540">
        <v>29</v>
      </c>
      <c r="D540" t="s">
        <v>8221</v>
      </c>
      <c r="E540">
        <v>2</v>
      </c>
    </row>
    <row r="541" spans="1:5" x14ac:dyDescent="0.3">
      <c r="A541" s="5" t="s">
        <v>8219</v>
      </c>
      <c r="B541">
        <v>29</v>
      </c>
      <c r="D541" t="s">
        <v>8221</v>
      </c>
      <c r="E541">
        <v>2</v>
      </c>
    </row>
    <row r="542" spans="1:5" x14ac:dyDescent="0.3">
      <c r="A542" s="5" t="s">
        <v>8219</v>
      </c>
      <c r="B542">
        <v>29</v>
      </c>
      <c r="D542" t="s">
        <v>8221</v>
      </c>
      <c r="E542">
        <v>2</v>
      </c>
    </row>
    <row r="543" spans="1:5" x14ac:dyDescent="0.3">
      <c r="A543" s="5" t="s">
        <v>8219</v>
      </c>
      <c r="B543">
        <v>29</v>
      </c>
      <c r="D543" t="s">
        <v>8221</v>
      </c>
      <c r="E543">
        <v>2</v>
      </c>
    </row>
    <row r="544" spans="1:5" x14ac:dyDescent="0.3">
      <c r="A544" s="5" t="s">
        <v>8219</v>
      </c>
      <c r="B544">
        <v>29</v>
      </c>
      <c r="D544" t="s">
        <v>8221</v>
      </c>
      <c r="E544">
        <v>2</v>
      </c>
    </row>
    <row r="545" spans="1:5" x14ac:dyDescent="0.3">
      <c r="A545" s="5" t="s">
        <v>8219</v>
      </c>
      <c r="B545">
        <v>29</v>
      </c>
      <c r="D545" t="s">
        <v>8221</v>
      </c>
      <c r="E545">
        <v>2</v>
      </c>
    </row>
    <row r="546" spans="1:5" x14ac:dyDescent="0.3">
      <c r="A546" s="5" t="s">
        <v>8219</v>
      </c>
      <c r="B546">
        <v>29</v>
      </c>
      <c r="D546" t="s">
        <v>8221</v>
      </c>
      <c r="E546">
        <v>2</v>
      </c>
    </row>
    <row r="547" spans="1:5" x14ac:dyDescent="0.3">
      <c r="A547" s="5" t="s">
        <v>8219</v>
      </c>
      <c r="B547">
        <v>29</v>
      </c>
      <c r="D547" t="s">
        <v>8221</v>
      </c>
      <c r="E547">
        <v>2</v>
      </c>
    </row>
    <row r="548" spans="1:5" x14ac:dyDescent="0.3">
      <c r="A548" s="5" t="s">
        <v>8219</v>
      </c>
      <c r="B548">
        <v>29</v>
      </c>
      <c r="D548" t="s">
        <v>8221</v>
      </c>
      <c r="E548">
        <v>2</v>
      </c>
    </row>
    <row r="549" spans="1:5" x14ac:dyDescent="0.3">
      <c r="A549" s="5" t="s">
        <v>8219</v>
      </c>
      <c r="B549">
        <v>29</v>
      </c>
      <c r="D549" t="s">
        <v>8221</v>
      </c>
      <c r="E549">
        <v>2</v>
      </c>
    </row>
    <row r="550" spans="1:5" x14ac:dyDescent="0.3">
      <c r="A550" s="5" t="s">
        <v>8219</v>
      </c>
      <c r="B550">
        <v>29</v>
      </c>
      <c r="D550" t="s">
        <v>8221</v>
      </c>
      <c r="E550">
        <v>2</v>
      </c>
    </row>
    <row r="551" spans="1:5" x14ac:dyDescent="0.3">
      <c r="A551" s="5" t="s">
        <v>8219</v>
      </c>
      <c r="B551">
        <v>29</v>
      </c>
      <c r="D551" t="s">
        <v>8221</v>
      </c>
      <c r="E551">
        <v>2</v>
      </c>
    </row>
    <row r="552" spans="1:5" x14ac:dyDescent="0.3">
      <c r="A552" s="5" t="s">
        <v>8219</v>
      </c>
      <c r="B552">
        <v>30</v>
      </c>
      <c r="D552" t="s">
        <v>8221</v>
      </c>
      <c r="E552">
        <v>2</v>
      </c>
    </row>
    <row r="553" spans="1:5" x14ac:dyDescent="0.3">
      <c r="A553" s="5" t="s">
        <v>8219</v>
      </c>
      <c r="B553">
        <v>30</v>
      </c>
      <c r="D553" t="s">
        <v>8221</v>
      </c>
      <c r="E553">
        <v>2</v>
      </c>
    </row>
    <row r="554" spans="1:5" x14ac:dyDescent="0.3">
      <c r="A554" s="5" t="s">
        <v>8219</v>
      </c>
      <c r="B554">
        <v>30</v>
      </c>
      <c r="D554" t="s">
        <v>8221</v>
      </c>
      <c r="E554">
        <v>2</v>
      </c>
    </row>
    <row r="555" spans="1:5" x14ac:dyDescent="0.3">
      <c r="A555" s="5" t="s">
        <v>8219</v>
      </c>
      <c r="B555">
        <v>30</v>
      </c>
      <c r="D555" t="s">
        <v>8221</v>
      </c>
      <c r="E555">
        <v>2</v>
      </c>
    </row>
    <row r="556" spans="1:5" x14ac:dyDescent="0.3">
      <c r="A556" s="5" t="s">
        <v>8219</v>
      </c>
      <c r="B556">
        <v>30</v>
      </c>
      <c r="D556" t="s">
        <v>8221</v>
      </c>
      <c r="E556">
        <v>2</v>
      </c>
    </row>
    <row r="557" spans="1:5" x14ac:dyDescent="0.3">
      <c r="A557" s="5" t="s">
        <v>8219</v>
      </c>
      <c r="B557">
        <v>30</v>
      </c>
      <c r="D557" t="s">
        <v>8221</v>
      </c>
      <c r="E557">
        <v>2</v>
      </c>
    </row>
    <row r="558" spans="1:5" x14ac:dyDescent="0.3">
      <c r="A558" s="5" t="s">
        <v>8219</v>
      </c>
      <c r="B558">
        <v>30</v>
      </c>
      <c r="D558" t="s">
        <v>8221</v>
      </c>
      <c r="E558">
        <v>2</v>
      </c>
    </row>
    <row r="559" spans="1:5" x14ac:dyDescent="0.3">
      <c r="A559" s="5" t="s">
        <v>8219</v>
      </c>
      <c r="B559">
        <v>30</v>
      </c>
      <c r="D559" t="s">
        <v>8221</v>
      </c>
      <c r="E559">
        <v>2</v>
      </c>
    </row>
    <row r="560" spans="1:5" x14ac:dyDescent="0.3">
      <c r="A560" s="5" t="s">
        <v>8219</v>
      </c>
      <c r="B560">
        <v>30</v>
      </c>
      <c r="D560" t="s">
        <v>8221</v>
      </c>
      <c r="E560">
        <v>2</v>
      </c>
    </row>
    <row r="561" spans="1:5" x14ac:dyDescent="0.3">
      <c r="A561" s="5" t="s">
        <v>8219</v>
      </c>
      <c r="B561">
        <v>30</v>
      </c>
      <c r="D561" t="s">
        <v>8221</v>
      </c>
      <c r="E561">
        <v>2</v>
      </c>
    </row>
    <row r="562" spans="1:5" x14ac:dyDescent="0.3">
      <c r="A562" s="5" t="s">
        <v>8219</v>
      </c>
      <c r="B562">
        <v>30</v>
      </c>
      <c r="D562" t="s">
        <v>8221</v>
      </c>
      <c r="E562">
        <v>2</v>
      </c>
    </row>
    <row r="563" spans="1:5" x14ac:dyDescent="0.3">
      <c r="A563" s="5" t="s">
        <v>8219</v>
      </c>
      <c r="B563">
        <v>30</v>
      </c>
      <c r="D563" t="s">
        <v>8221</v>
      </c>
      <c r="E563">
        <v>2</v>
      </c>
    </row>
    <row r="564" spans="1:5" x14ac:dyDescent="0.3">
      <c r="A564" s="5" t="s">
        <v>8219</v>
      </c>
      <c r="B564">
        <v>30</v>
      </c>
      <c r="D564" t="s">
        <v>8221</v>
      </c>
      <c r="E564">
        <v>2</v>
      </c>
    </row>
    <row r="565" spans="1:5" x14ac:dyDescent="0.3">
      <c r="A565" s="5" t="s">
        <v>8219</v>
      </c>
      <c r="B565">
        <v>30</v>
      </c>
      <c r="D565" t="s">
        <v>8221</v>
      </c>
      <c r="E565">
        <v>2</v>
      </c>
    </row>
    <row r="566" spans="1:5" x14ac:dyDescent="0.3">
      <c r="A566" s="5" t="s">
        <v>8219</v>
      </c>
      <c r="B566">
        <v>30</v>
      </c>
      <c r="D566" t="s">
        <v>8221</v>
      </c>
      <c r="E566">
        <v>2</v>
      </c>
    </row>
    <row r="567" spans="1:5" x14ac:dyDescent="0.3">
      <c r="A567" s="5" t="s">
        <v>8219</v>
      </c>
      <c r="B567">
        <v>30</v>
      </c>
      <c r="D567" t="s">
        <v>8221</v>
      </c>
      <c r="E567">
        <v>2</v>
      </c>
    </row>
    <row r="568" spans="1:5" x14ac:dyDescent="0.3">
      <c r="A568" s="5" t="s">
        <v>8219</v>
      </c>
      <c r="B568">
        <v>30</v>
      </c>
      <c r="D568" t="s">
        <v>8221</v>
      </c>
      <c r="E568">
        <v>2</v>
      </c>
    </row>
    <row r="569" spans="1:5" x14ac:dyDescent="0.3">
      <c r="A569" s="5" t="s">
        <v>8219</v>
      </c>
      <c r="B569">
        <v>30</v>
      </c>
      <c r="D569" t="s">
        <v>8221</v>
      </c>
      <c r="E569">
        <v>2</v>
      </c>
    </row>
    <row r="570" spans="1:5" x14ac:dyDescent="0.3">
      <c r="A570" s="5" t="s">
        <v>8219</v>
      </c>
      <c r="B570">
        <v>30</v>
      </c>
      <c r="D570" t="s">
        <v>8221</v>
      </c>
      <c r="E570">
        <v>2</v>
      </c>
    </row>
    <row r="571" spans="1:5" x14ac:dyDescent="0.3">
      <c r="A571" s="5" t="s">
        <v>8219</v>
      </c>
      <c r="B571">
        <v>30</v>
      </c>
      <c r="D571" t="s">
        <v>8221</v>
      </c>
      <c r="E571">
        <v>2</v>
      </c>
    </row>
    <row r="572" spans="1:5" x14ac:dyDescent="0.3">
      <c r="A572" s="5" t="s">
        <v>8219</v>
      </c>
      <c r="B572">
        <v>30</v>
      </c>
      <c r="D572" t="s">
        <v>8221</v>
      </c>
      <c r="E572">
        <v>2</v>
      </c>
    </row>
    <row r="573" spans="1:5" x14ac:dyDescent="0.3">
      <c r="A573" s="5" t="s">
        <v>8219</v>
      </c>
      <c r="B573">
        <v>30</v>
      </c>
      <c r="D573" t="s">
        <v>8221</v>
      </c>
      <c r="E573">
        <v>2</v>
      </c>
    </row>
    <row r="574" spans="1:5" x14ac:dyDescent="0.3">
      <c r="A574" s="5" t="s">
        <v>8219</v>
      </c>
      <c r="B574">
        <v>30</v>
      </c>
      <c r="D574" t="s">
        <v>8221</v>
      </c>
      <c r="E574">
        <v>2</v>
      </c>
    </row>
    <row r="575" spans="1:5" x14ac:dyDescent="0.3">
      <c r="A575" s="5" t="s">
        <v>8219</v>
      </c>
      <c r="B575">
        <v>30</v>
      </c>
      <c r="D575" t="s">
        <v>8221</v>
      </c>
      <c r="E575">
        <v>2</v>
      </c>
    </row>
    <row r="576" spans="1:5" x14ac:dyDescent="0.3">
      <c r="A576" s="5" t="s">
        <v>8219</v>
      </c>
      <c r="B576">
        <v>31</v>
      </c>
      <c r="D576" t="s">
        <v>8221</v>
      </c>
      <c r="E576">
        <v>2</v>
      </c>
    </row>
    <row r="577" spans="1:5" x14ac:dyDescent="0.3">
      <c r="A577" s="5" t="s">
        <v>8219</v>
      </c>
      <c r="B577">
        <v>31</v>
      </c>
      <c r="D577" t="s">
        <v>8221</v>
      </c>
      <c r="E577">
        <v>2</v>
      </c>
    </row>
    <row r="578" spans="1:5" x14ac:dyDescent="0.3">
      <c r="A578" s="5" t="s">
        <v>8219</v>
      </c>
      <c r="B578">
        <v>31</v>
      </c>
      <c r="D578" t="s">
        <v>8221</v>
      </c>
      <c r="E578">
        <v>2</v>
      </c>
    </row>
    <row r="579" spans="1:5" x14ac:dyDescent="0.3">
      <c r="A579" s="5" t="s">
        <v>8219</v>
      </c>
      <c r="B579">
        <v>31</v>
      </c>
      <c r="D579" t="s">
        <v>8221</v>
      </c>
      <c r="E579">
        <v>2</v>
      </c>
    </row>
    <row r="580" spans="1:5" x14ac:dyDescent="0.3">
      <c r="A580" s="5" t="s">
        <v>8219</v>
      </c>
      <c r="B580">
        <v>31</v>
      </c>
      <c r="D580" t="s">
        <v>8221</v>
      </c>
      <c r="E580">
        <v>2</v>
      </c>
    </row>
    <row r="581" spans="1:5" x14ac:dyDescent="0.3">
      <c r="A581" s="5" t="s">
        <v>8219</v>
      </c>
      <c r="B581">
        <v>31</v>
      </c>
      <c r="D581" t="s">
        <v>8221</v>
      </c>
      <c r="E581">
        <v>2</v>
      </c>
    </row>
    <row r="582" spans="1:5" x14ac:dyDescent="0.3">
      <c r="A582" s="5" t="s">
        <v>8219</v>
      </c>
      <c r="B582">
        <v>31</v>
      </c>
      <c r="D582" t="s">
        <v>8221</v>
      </c>
      <c r="E582">
        <v>2</v>
      </c>
    </row>
    <row r="583" spans="1:5" x14ac:dyDescent="0.3">
      <c r="A583" s="5" t="s">
        <v>8219</v>
      </c>
      <c r="B583">
        <v>31</v>
      </c>
      <c r="D583" t="s">
        <v>8221</v>
      </c>
      <c r="E583">
        <v>2</v>
      </c>
    </row>
    <row r="584" spans="1:5" x14ac:dyDescent="0.3">
      <c r="A584" s="5" t="s">
        <v>8219</v>
      </c>
      <c r="B584">
        <v>31</v>
      </c>
      <c r="D584" t="s">
        <v>8221</v>
      </c>
      <c r="E584">
        <v>2</v>
      </c>
    </row>
    <row r="585" spans="1:5" x14ac:dyDescent="0.3">
      <c r="A585" s="5" t="s">
        <v>8219</v>
      </c>
      <c r="B585">
        <v>31</v>
      </c>
      <c r="D585" t="s">
        <v>8221</v>
      </c>
      <c r="E585">
        <v>2</v>
      </c>
    </row>
    <row r="586" spans="1:5" x14ac:dyDescent="0.3">
      <c r="A586" s="5" t="s">
        <v>8219</v>
      </c>
      <c r="B586">
        <v>31</v>
      </c>
      <c r="D586" t="s">
        <v>8221</v>
      </c>
      <c r="E586">
        <v>2</v>
      </c>
    </row>
    <row r="587" spans="1:5" x14ac:dyDescent="0.3">
      <c r="A587" s="5" t="s">
        <v>8219</v>
      </c>
      <c r="B587">
        <v>31</v>
      </c>
      <c r="D587" t="s">
        <v>8221</v>
      </c>
      <c r="E587">
        <v>2</v>
      </c>
    </row>
    <row r="588" spans="1:5" x14ac:dyDescent="0.3">
      <c r="A588" s="5" t="s">
        <v>8219</v>
      </c>
      <c r="B588">
        <v>31</v>
      </c>
      <c r="D588" t="s">
        <v>8221</v>
      </c>
      <c r="E588">
        <v>2</v>
      </c>
    </row>
    <row r="589" spans="1:5" x14ac:dyDescent="0.3">
      <c r="A589" s="5" t="s">
        <v>8219</v>
      </c>
      <c r="B589">
        <v>31</v>
      </c>
      <c r="D589" t="s">
        <v>8221</v>
      </c>
      <c r="E589">
        <v>2</v>
      </c>
    </row>
    <row r="590" spans="1:5" x14ac:dyDescent="0.3">
      <c r="A590" s="5" t="s">
        <v>8219</v>
      </c>
      <c r="B590">
        <v>31</v>
      </c>
      <c r="D590" t="s">
        <v>8221</v>
      </c>
      <c r="E590">
        <v>2</v>
      </c>
    </row>
    <row r="591" spans="1:5" x14ac:dyDescent="0.3">
      <c r="A591" s="5" t="s">
        <v>8219</v>
      </c>
      <c r="B591">
        <v>31</v>
      </c>
      <c r="D591" t="s">
        <v>8221</v>
      </c>
      <c r="E591">
        <v>2</v>
      </c>
    </row>
    <row r="592" spans="1:5" x14ac:dyDescent="0.3">
      <c r="A592" s="5" t="s">
        <v>8219</v>
      </c>
      <c r="B592">
        <v>31</v>
      </c>
      <c r="D592" t="s">
        <v>8221</v>
      </c>
      <c r="E592">
        <v>2</v>
      </c>
    </row>
    <row r="593" spans="1:5" x14ac:dyDescent="0.3">
      <c r="A593" s="5" t="s">
        <v>8219</v>
      </c>
      <c r="B593">
        <v>31</v>
      </c>
      <c r="D593" t="s">
        <v>8221</v>
      </c>
      <c r="E593">
        <v>2</v>
      </c>
    </row>
    <row r="594" spans="1:5" x14ac:dyDescent="0.3">
      <c r="A594" s="5" t="s">
        <v>8219</v>
      </c>
      <c r="B594">
        <v>31</v>
      </c>
      <c r="D594" t="s">
        <v>8221</v>
      </c>
      <c r="E594">
        <v>2</v>
      </c>
    </row>
    <row r="595" spans="1:5" x14ac:dyDescent="0.3">
      <c r="A595" s="5" t="s">
        <v>8219</v>
      </c>
      <c r="B595">
        <v>31</v>
      </c>
      <c r="D595" t="s">
        <v>8221</v>
      </c>
      <c r="E595">
        <v>2</v>
      </c>
    </row>
    <row r="596" spans="1:5" x14ac:dyDescent="0.3">
      <c r="A596" s="5" t="s">
        <v>8219</v>
      </c>
      <c r="B596">
        <v>32</v>
      </c>
      <c r="D596" t="s">
        <v>8221</v>
      </c>
      <c r="E596">
        <v>2</v>
      </c>
    </row>
    <row r="597" spans="1:5" x14ac:dyDescent="0.3">
      <c r="A597" s="5" t="s">
        <v>8219</v>
      </c>
      <c r="B597">
        <v>32</v>
      </c>
      <c r="D597" t="s">
        <v>8221</v>
      </c>
      <c r="E597">
        <v>2</v>
      </c>
    </row>
    <row r="598" spans="1:5" x14ac:dyDescent="0.3">
      <c r="A598" s="5" t="s">
        <v>8219</v>
      </c>
      <c r="B598">
        <v>32</v>
      </c>
      <c r="D598" t="s">
        <v>8221</v>
      </c>
      <c r="E598">
        <v>2</v>
      </c>
    </row>
    <row r="599" spans="1:5" x14ac:dyDescent="0.3">
      <c r="A599" s="5" t="s">
        <v>8219</v>
      </c>
      <c r="B599">
        <v>32</v>
      </c>
      <c r="D599" t="s">
        <v>8221</v>
      </c>
      <c r="E599">
        <v>2</v>
      </c>
    </row>
    <row r="600" spans="1:5" x14ac:dyDescent="0.3">
      <c r="A600" s="5" t="s">
        <v>8219</v>
      </c>
      <c r="B600">
        <v>32</v>
      </c>
      <c r="D600" t="s">
        <v>8221</v>
      </c>
      <c r="E600">
        <v>2</v>
      </c>
    </row>
    <row r="601" spans="1:5" x14ac:dyDescent="0.3">
      <c r="A601" s="5" t="s">
        <v>8219</v>
      </c>
      <c r="B601">
        <v>32</v>
      </c>
      <c r="D601" t="s">
        <v>8221</v>
      </c>
      <c r="E601">
        <v>2</v>
      </c>
    </row>
    <row r="602" spans="1:5" x14ac:dyDescent="0.3">
      <c r="A602" s="5" t="s">
        <v>8219</v>
      </c>
      <c r="B602">
        <v>32</v>
      </c>
      <c r="D602" t="s">
        <v>8221</v>
      </c>
      <c r="E602">
        <v>2</v>
      </c>
    </row>
    <row r="603" spans="1:5" x14ac:dyDescent="0.3">
      <c r="A603" s="5" t="s">
        <v>8219</v>
      </c>
      <c r="B603">
        <v>32</v>
      </c>
      <c r="D603" t="s">
        <v>8221</v>
      </c>
      <c r="E603">
        <v>2</v>
      </c>
    </row>
    <row r="604" spans="1:5" x14ac:dyDescent="0.3">
      <c r="A604" s="5" t="s">
        <v>8219</v>
      </c>
      <c r="B604">
        <v>32</v>
      </c>
      <c r="D604" t="s">
        <v>8221</v>
      </c>
      <c r="E604">
        <v>2</v>
      </c>
    </row>
    <row r="605" spans="1:5" x14ac:dyDescent="0.3">
      <c r="A605" s="5" t="s">
        <v>8219</v>
      </c>
      <c r="B605">
        <v>32</v>
      </c>
      <c r="D605" t="s">
        <v>8221</v>
      </c>
      <c r="E605">
        <v>2</v>
      </c>
    </row>
    <row r="606" spans="1:5" x14ac:dyDescent="0.3">
      <c r="A606" s="5" t="s">
        <v>8219</v>
      </c>
      <c r="B606">
        <v>32</v>
      </c>
      <c r="D606" t="s">
        <v>8221</v>
      </c>
      <c r="E606">
        <v>2</v>
      </c>
    </row>
    <row r="607" spans="1:5" x14ac:dyDescent="0.3">
      <c r="A607" s="5" t="s">
        <v>8219</v>
      </c>
      <c r="B607">
        <v>32</v>
      </c>
      <c r="D607" t="s">
        <v>8221</v>
      </c>
      <c r="E607">
        <v>2</v>
      </c>
    </row>
    <row r="608" spans="1:5" x14ac:dyDescent="0.3">
      <c r="A608" s="5" t="s">
        <v>8219</v>
      </c>
      <c r="B608">
        <v>32</v>
      </c>
      <c r="D608" t="s">
        <v>8221</v>
      </c>
      <c r="E608">
        <v>2</v>
      </c>
    </row>
    <row r="609" spans="1:5" x14ac:dyDescent="0.3">
      <c r="A609" s="5" t="s">
        <v>8219</v>
      </c>
      <c r="B609">
        <v>32</v>
      </c>
      <c r="D609" t="s">
        <v>8221</v>
      </c>
      <c r="E609">
        <v>2</v>
      </c>
    </row>
    <row r="610" spans="1:5" x14ac:dyDescent="0.3">
      <c r="A610" s="5" t="s">
        <v>8219</v>
      </c>
      <c r="B610">
        <v>32</v>
      </c>
      <c r="D610" t="s">
        <v>8221</v>
      </c>
      <c r="E610">
        <v>2</v>
      </c>
    </row>
    <row r="611" spans="1:5" x14ac:dyDescent="0.3">
      <c r="A611" s="5" t="s">
        <v>8219</v>
      </c>
      <c r="B611">
        <v>32</v>
      </c>
      <c r="D611" t="s">
        <v>8221</v>
      </c>
      <c r="E611">
        <v>2</v>
      </c>
    </row>
    <row r="612" spans="1:5" x14ac:dyDescent="0.3">
      <c r="A612" s="5" t="s">
        <v>8219</v>
      </c>
      <c r="B612">
        <v>32</v>
      </c>
      <c r="D612" t="s">
        <v>8221</v>
      </c>
      <c r="E612">
        <v>2</v>
      </c>
    </row>
    <row r="613" spans="1:5" x14ac:dyDescent="0.3">
      <c r="A613" s="5" t="s">
        <v>8219</v>
      </c>
      <c r="B613">
        <v>32</v>
      </c>
      <c r="D613" t="s">
        <v>8221</v>
      </c>
      <c r="E613">
        <v>2</v>
      </c>
    </row>
    <row r="614" spans="1:5" x14ac:dyDescent="0.3">
      <c r="A614" s="5" t="s">
        <v>8219</v>
      </c>
      <c r="B614">
        <v>32</v>
      </c>
      <c r="D614" t="s">
        <v>8221</v>
      </c>
      <c r="E614">
        <v>2</v>
      </c>
    </row>
    <row r="615" spans="1:5" x14ac:dyDescent="0.3">
      <c r="A615" s="5" t="s">
        <v>8219</v>
      </c>
      <c r="B615">
        <v>33</v>
      </c>
      <c r="D615" t="s">
        <v>8221</v>
      </c>
      <c r="E615">
        <v>2</v>
      </c>
    </row>
    <row r="616" spans="1:5" x14ac:dyDescent="0.3">
      <c r="A616" s="5" t="s">
        <v>8219</v>
      </c>
      <c r="B616">
        <v>33</v>
      </c>
      <c r="D616" t="s">
        <v>8221</v>
      </c>
      <c r="E616">
        <v>2</v>
      </c>
    </row>
    <row r="617" spans="1:5" x14ac:dyDescent="0.3">
      <c r="A617" s="5" t="s">
        <v>8219</v>
      </c>
      <c r="B617">
        <v>33</v>
      </c>
      <c r="D617" t="s">
        <v>8221</v>
      </c>
      <c r="E617">
        <v>2</v>
      </c>
    </row>
    <row r="618" spans="1:5" x14ac:dyDescent="0.3">
      <c r="A618" s="5" t="s">
        <v>8219</v>
      </c>
      <c r="B618">
        <v>33</v>
      </c>
      <c r="D618" t="s">
        <v>8221</v>
      </c>
      <c r="E618">
        <v>2</v>
      </c>
    </row>
    <row r="619" spans="1:5" x14ac:dyDescent="0.3">
      <c r="A619" s="5" t="s">
        <v>8219</v>
      </c>
      <c r="B619">
        <v>33</v>
      </c>
      <c r="D619" t="s">
        <v>8221</v>
      </c>
      <c r="E619">
        <v>2</v>
      </c>
    </row>
    <row r="620" spans="1:5" x14ac:dyDescent="0.3">
      <c r="A620" s="5" t="s">
        <v>8219</v>
      </c>
      <c r="B620">
        <v>33</v>
      </c>
      <c r="D620" t="s">
        <v>8221</v>
      </c>
      <c r="E620">
        <v>2</v>
      </c>
    </row>
    <row r="621" spans="1:5" x14ac:dyDescent="0.3">
      <c r="A621" s="5" t="s">
        <v>8219</v>
      </c>
      <c r="B621">
        <v>33</v>
      </c>
      <c r="D621" t="s">
        <v>8221</v>
      </c>
      <c r="E621">
        <v>2</v>
      </c>
    </row>
    <row r="622" spans="1:5" x14ac:dyDescent="0.3">
      <c r="A622" s="5" t="s">
        <v>8219</v>
      </c>
      <c r="B622">
        <v>33</v>
      </c>
      <c r="D622" t="s">
        <v>8221</v>
      </c>
      <c r="E622">
        <v>2</v>
      </c>
    </row>
    <row r="623" spans="1:5" x14ac:dyDescent="0.3">
      <c r="A623" s="5" t="s">
        <v>8219</v>
      </c>
      <c r="B623">
        <v>33</v>
      </c>
      <c r="D623" t="s">
        <v>8221</v>
      </c>
      <c r="E623">
        <v>2</v>
      </c>
    </row>
    <row r="624" spans="1:5" x14ac:dyDescent="0.3">
      <c r="A624" s="5" t="s">
        <v>8219</v>
      </c>
      <c r="B624">
        <v>33</v>
      </c>
      <c r="D624" t="s">
        <v>8221</v>
      </c>
      <c r="E624">
        <v>2</v>
      </c>
    </row>
    <row r="625" spans="1:5" x14ac:dyDescent="0.3">
      <c r="A625" s="5" t="s">
        <v>8219</v>
      </c>
      <c r="B625">
        <v>33</v>
      </c>
      <c r="D625" t="s">
        <v>8221</v>
      </c>
      <c r="E625">
        <v>2</v>
      </c>
    </row>
    <row r="626" spans="1:5" x14ac:dyDescent="0.3">
      <c r="A626" s="5" t="s">
        <v>8219</v>
      </c>
      <c r="B626">
        <v>33</v>
      </c>
      <c r="D626" t="s">
        <v>8221</v>
      </c>
      <c r="E626">
        <v>2</v>
      </c>
    </row>
    <row r="627" spans="1:5" x14ac:dyDescent="0.3">
      <c r="A627" s="5" t="s">
        <v>8219</v>
      </c>
      <c r="B627">
        <v>33</v>
      </c>
      <c r="D627" t="s">
        <v>8221</v>
      </c>
      <c r="E627">
        <v>2</v>
      </c>
    </row>
    <row r="628" spans="1:5" x14ac:dyDescent="0.3">
      <c r="A628" s="5" t="s">
        <v>8219</v>
      </c>
      <c r="B628">
        <v>33</v>
      </c>
      <c r="D628" t="s">
        <v>8221</v>
      </c>
      <c r="E628">
        <v>2</v>
      </c>
    </row>
    <row r="629" spans="1:5" x14ac:dyDescent="0.3">
      <c r="A629" s="5" t="s">
        <v>8219</v>
      </c>
      <c r="B629">
        <v>33</v>
      </c>
      <c r="D629" t="s">
        <v>8221</v>
      </c>
      <c r="E629">
        <v>2</v>
      </c>
    </row>
    <row r="630" spans="1:5" x14ac:dyDescent="0.3">
      <c r="A630" s="5" t="s">
        <v>8219</v>
      </c>
      <c r="B630">
        <v>33</v>
      </c>
      <c r="D630" t="s">
        <v>8221</v>
      </c>
      <c r="E630">
        <v>2</v>
      </c>
    </row>
    <row r="631" spans="1:5" x14ac:dyDescent="0.3">
      <c r="A631" s="5" t="s">
        <v>8219</v>
      </c>
      <c r="B631">
        <v>33</v>
      </c>
      <c r="D631" t="s">
        <v>8221</v>
      </c>
      <c r="E631">
        <v>2</v>
      </c>
    </row>
    <row r="632" spans="1:5" x14ac:dyDescent="0.3">
      <c r="A632" s="5" t="s">
        <v>8219</v>
      </c>
      <c r="B632">
        <v>33</v>
      </c>
      <c r="D632" t="s">
        <v>8221</v>
      </c>
      <c r="E632">
        <v>2</v>
      </c>
    </row>
    <row r="633" spans="1:5" x14ac:dyDescent="0.3">
      <c r="A633" s="5" t="s">
        <v>8219</v>
      </c>
      <c r="B633">
        <v>33</v>
      </c>
      <c r="D633" t="s">
        <v>8221</v>
      </c>
      <c r="E633">
        <v>2</v>
      </c>
    </row>
    <row r="634" spans="1:5" x14ac:dyDescent="0.3">
      <c r="A634" s="5" t="s">
        <v>8219</v>
      </c>
      <c r="B634">
        <v>33</v>
      </c>
      <c r="D634" t="s">
        <v>8221</v>
      </c>
      <c r="E634">
        <v>2</v>
      </c>
    </row>
    <row r="635" spans="1:5" x14ac:dyDescent="0.3">
      <c r="A635" s="5" t="s">
        <v>8219</v>
      </c>
      <c r="B635">
        <v>33</v>
      </c>
      <c r="D635" t="s">
        <v>8221</v>
      </c>
      <c r="E635">
        <v>2</v>
      </c>
    </row>
    <row r="636" spans="1:5" x14ac:dyDescent="0.3">
      <c r="A636" s="5" t="s">
        <v>8219</v>
      </c>
      <c r="B636">
        <v>33</v>
      </c>
      <c r="D636" t="s">
        <v>8221</v>
      </c>
      <c r="E636">
        <v>2</v>
      </c>
    </row>
    <row r="637" spans="1:5" x14ac:dyDescent="0.3">
      <c r="A637" s="5" t="s">
        <v>8219</v>
      </c>
      <c r="B637">
        <v>33</v>
      </c>
      <c r="D637" t="s">
        <v>8221</v>
      </c>
      <c r="E637">
        <v>2</v>
      </c>
    </row>
    <row r="638" spans="1:5" x14ac:dyDescent="0.3">
      <c r="A638" s="5" t="s">
        <v>8219</v>
      </c>
      <c r="B638">
        <v>33</v>
      </c>
      <c r="D638" t="s">
        <v>8221</v>
      </c>
      <c r="E638">
        <v>2</v>
      </c>
    </row>
    <row r="639" spans="1:5" x14ac:dyDescent="0.3">
      <c r="A639" s="5" t="s">
        <v>8219</v>
      </c>
      <c r="B639">
        <v>34</v>
      </c>
      <c r="D639" t="s">
        <v>8221</v>
      </c>
      <c r="E639">
        <v>2</v>
      </c>
    </row>
    <row r="640" spans="1:5" x14ac:dyDescent="0.3">
      <c r="A640" s="5" t="s">
        <v>8219</v>
      </c>
      <c r="B640">
        <v>34</v>
      </c>
      <c r="D640" t="s">
        <v>8221</v>
      </c>
      <c r="E640">
        <v>2</v>
      </c>
    </row>
    <row r="641" spans="1:5" x14ac:dyDescent="0.3">
      <c r="A641" s="5" t="s">
        <v>8219</v>
      </c>
      <c r="B641">
        <v>34</v>
      </c>
      <c r="D641" t="s">
        <v>8221</v>
      </c>
      <c r="E641">
        <v>2</v>
      </c>
    </row>
    <row r="642" spans="1:5" x14ac:dyDescent="0.3">
      <c r="A642" s="5" t="s">
        <v>8219</v>
      </c>
      <c r="B642">
        <v>34</v>
      </c>
      <c r="D642" t="s">
        <v>8221</v>
      </c>
      <c r="E642">
        <v>2</v>
      </c>
    </row>
    <row r="643" spans="1:5" x14ac:dyDescent="0.3">
      <c r="A643" s="5" t="s">
        <v>8219</v>
      </c>
      <c r="B643">
        <v>34</v>
      </c>
      <c r="D643" t="s">
        <v>8221</v>
      </c>
      <c r="E643">
        <v>2</v>
      </c>
    </row>
    <row r="644" spans="1:5" x14ac:dyDescent="0.3">
      <c r="A644" s="5" t="s">
        <v>8219</v>
      </c>
      <c r="B644">
        <v>34</v>
      </c>
      <c r="D644" t="s">
        <v>8221</v>
      </c>
      <c r="E644">
        <v>2</v>
      </c>
    </row>
    <row r="645" spans="1:5" x14ac:dyDescent="0.3">
      <c r="A645" s="5" t="s">
        <v>8219</v>
      </c>
      <c r="B645">
        <v>34</v>
      </c>
      <c r="D645" t="s">
        <v>8221</v>
      </c>
      <c r="E645">
        <v>2</v>
      </c>
    </row>
    <row r="646" spans="1:5" x14ac:dyDescent="0.3">
      <c r="A646" s="5" t="s">
        <v>8219</v>
      </c>
      <c r="B646">
        <v>34</v>
      </c>
      <c r="D646" t="s">
        <v>8221</v>
      </c>
      <c r="E646">
        <v>3</v>
      </c>
    </row>
    <row r="647" spans="1:5" x14ac:dyDescent="0.3">
      <c r="A647" s="5" t="s">
        <v>8219</v>
      </c>
      <c r="B647">
        <v>34</v>
      </c>
      <c r="D647" t="s">
        <v>8221</v>
      </c>
      <c r="E647">
        <v>3</v>
      </c>
    </row>
    <row r="648" spans="1:5" x14ac:dyDescent="0.3">
      <c r="A648" s="5" t="s">
        <v>8219</v>
      </c>
      <c r="B648">
        <v>34</v>
      </c>
      <c r="D648" t="s">
        <v>8221</v>
      </c>
      <c r="E648">
        <v>3</v>
      </c>
    </row>
    <row r="649" spans="1:5" x14ac:dyDescent="0.3">
      <c r="A649" s="5" t="s">
        <v>8219</v>
      </c>
      <c r="B649">
        <v>34</v>
      </c>
      <c r="D649" t="s">
        <v>8221</v>
      </c>
      <c r="E649">
        <v>3</v>
      </c>
    </row>
    <row r="650" spans="1:5" x14ac:dyDescent="0.3">
      <c r="A650" s="5" t="s">
        <v>8219</v>
      </c>
      <c r="B650">
        <v>34</v>
      </c>
      <c r="D650" t="s">
        <v>8221</v>
      </c>
      <c r="E650">
        <v>3</v>
      </c>
    </row>
    <row r="651" spans="1:5" x14ac:dyDescent="0.3">
      <c r="A651" s="5" t="s">
        <v>8219</v>
      </c>
      <c r="B651">
        <v>34</v>
      </c>
      <c r="D651" t="s">
        <v>8221</v>
      </c>
      <c r="E651">
        <v>3</v>
      </c>
    </row>
    <row r="652" spans="1:5" x14ac:dyDescent="0.3">
      <c r="A652" s="5" t="s">
        <v>8219</v>
      </c>
      <c r="B652">
        <v>34</v>
      </c>
      <c r="D652" t="s">
        <v>8221</v>
      </c>
      <c r="E652">
        <v>3</v>
      </c>
    </row>
    <row r="653" spans="1:5" x14ac:dyDescent="0.3">
      <c r="A653" s="5" t="s">
        <v>8219</v>
      </c>
      <c r="B653">
        <v>34</v>
      </c>
      <c r="D653" t="s">
        <v>8221</v>
      </c>
      <c r="E653">
        <v>3</v>
      </c>
    </row>
    <row r="654" spans="1:5" x14ac:dyDescent="0.3">
      <c r="A654" s="5" t="s">
        <v>8219</v>
      </c>
      <c r="B654">
        <v>34</v>
      </c>
      <c r="D654" t="s">
        <v>8221</v>
      </c>
      <c r="E654">
        <v>3</v>
      </c>
    </row>
    <row r="655" spans="1:5" x14ac:dyDescent="0.3">
      <c r="A655" s="5" t="s">
        <v>8219</v>
      </c>
      <c r="B655">
        <v>34</v>
      </c>
      <c r="D655" t="s">
        <v>8221</v>
      </c>
      <c r="E655">
        <v>3</v>
      </c>
    </row>
    <row r="656" spans="1:5" x14ac:dyDescent="0.3">
      <c r="A656" s="5" t="s">
        <v>8219</v>
      </c>
      <c r="B656">
        <v>34</v>
      </c>
      <c r="D656" t="s">
        <v>8221</v>
      </c>
      <c r="E656">
        <v>3</v>
      </c>
    </row>
    <row r="657" spans="1:5" x14ac:dyDescent="0.3">
      <c r="A657" s="5" t="s">
        <v>8219</v>
      </c>
      <c r="B657">
        <v>34</v>
      </c>
      <c r="D657" t="s">
        <v>8221</v>
      </c>
      <c r="E657">
        <v>3</v>
      </c>
    </row>
    <row r="658" spans="1:5" x14ac:dyDescent="0.3">
      <c r="A658" s="5" t="s">
        <v>8219</v>
      </c>
      <c r="B658">
        <v>34</v>
      </c>
      <c r="D658" t="s">
        <v>8221</v>
      </c>
      <c r="E658">
        <v>3</v>
      </c>
    </row>
    <row r="659" spans="1:5" x14ac:dyDescent="0.3">
      <c r="A659" s="5" t="s">
        <v>8219</v>
      </c>
      <c r="B659">
        <v>34</v>
      </c>
      <c r="D659" t="s">
        <v>8221</v>
      </c>
      <c r="E659">
        <v>3</v>
      </c>
    </row>
    <row r="660" spans="1:5" x14ac:dyDescent="0.3">
      <c r="A660" s="5" t="s">
        <v>8219</v>
      </c>
      <c r="B660">
        <v>34</v>
      </c>
      <c r="D660" t="s">
        <v>8221</v>
      </c>
      <c r="E660">
        <v>3</v>
      </c>
    </row>
    <row r="661" spans="1:5" x14ac:dyDescent="0.3">
      <c r="A661" s="5" t="s">
        <v>8219</v>
      </c>
      <c r="B661">
        <v>34</v>
      </c>
      <c r="D661" t="s">
        <v>8221</v>
      </c>
      <c r="E661">
        <v>3</v>
      </c>
    </row>
    <row r="662" spans="1:5" x14ac:dyDescent="0.3">
      <c r="A662" s="5" t="s">
        <v>8219</v>
      </c>
      <c r="B662">
        <v>34</v>
      </c>
      <c r="D662" t="s">
        <v>8221</v>
      </c>
      <c r="E662">
        <v>3</v>
      </c>
    </row>
    <row r="663" spans="1:5" x14ac:dyDescent="0.3">
      <c r="A663" s="5" t="s">
        <v>8219</v>
      </c>
      <c r="B663">
        <v>34</v>
      </c>
      <c r="D663" t="s">
        <v>8221</v>
      </c>
      <c r="E663">
        <v>3</v>
      </c>
    </row>
    <row r="664" spans="1:5" x14ac:dyDescent="0.3">
      <c r="A664" s="5" t="s">
        <v>8219</v>
      </c>
      <c r="B664">
        <v>34</v>
      </c>
      <c r="D664" t="s">
        <v>8221</v>
      </c>
      <c r="E664">
        <v>3</v>
      </c>
    </row>
    <row r="665" spans="1:5" x14ac:dyDescent="0.3">
      <c r="A665" s="5" t="s">
        <v>8219</v>
      </c>
      <c r="B665">
        <v>35</v>
      </c>
      <c r="D665" t="s">
        <v>8221</v>
      </c>
      <c r="E665">
        <v>3</v>
      </c>
    </row>
    <row r="666" spans="1:5" x14ac:dyDescent="0.3">
      <c r="A666" s="5" t="s">
        <v>8219</v>
      </c>
      <c r="B666">
        <v>35</v>
      </c>
      <c r="D666" t="s">
        <v>8221</v>
      </c>
      <c r="E666">
        <v>3</v>
      </c>
    </row>
    <row r="667" spans="1:5" x14ac:dyDescent="0.3">
      <c r="A667" s="5" t="s">
        <v>8219</v>
      </c>
      <c r="B667">
        <v>35</v>
      </c>
      <c r="D667" t="s">
        <v>8221</v>
      </c>
      <c r="E667">
        <v>3</v>
      </c>
    </row>
    <row r="668" spans="1:5" x14ac:dyDescent="0.3">
      <c r="A668" s="5" t="s">
        <v>8219</v>
      </c>
      <c r="B668">
        <v>35</v>
      </c>
      <c r="D668" t="s">
        <v>8221</v>
      </c>
      <c r="E668">
        <v>3</v>
      </c>
    </row>
    <row r="669" spans="1:5" x14ac:dyDescent="0.3">
      <c r="A669" s="5" t="s">
        <v>8219</v>
      </c>
      <c r="B669">
        <v>35</v>
      </c>
      <c r="D669" t="s">
        <v>8221</v>
      </c>
      <c r="E669">
        <v>3</v>
      </c>
    </row>
    <row r="670" spans="1:5" x14ac:dyDescent="0.3">
      <c r="A670" s="5" t="s">
        <v>8219</v>
      </c>
      <c r="B670">
        <v>35</v>
      </c>
      <c r="D670" t="s">
        <v>8221</v>
      </c>
      <c r="E670">
        <v>3</v>
      </c>
    </row>
    <row r="671" spans="1:5" x14ac:dyDescent="0.3">
      <c r="A671" s="5" t="s">
        <v>8219</v>
      </c>
      <c r="B671">
        <v>35</v>
      </c>
      <c r="D671" t="s">
        <v>8221</v>
      </c>
      <c r="E671">
        <v>3</v>
      </c>
    </row>
    <row r="672" spans="1:5" x14ac:dyDescent="0.3">
      <c r="A672" s="5" t="s">
        <v>8219</v>
      </c>
      <c r="B672">
        <v>35</v>
      </c>
      <c r="D672" t="s">
        <v>8221</v>
      </c>
      <c r="E672">
        <v>3</v>
      </c>
    </row>
    <row r="673" spans="1:5" x14ac:dyDescent="0.3">
      <c r="A673" s="5" t="s">
        <v>8219</v>
      </c>
      <c r="B673">
        <v>35</v>
      </c>
      <c r="D673" t="s">
        <v>8221</v>
      </c>
      <c r="E673">
        <v>3</v>
      </c>
    </row>
    <row r="674" spans="1:5" x14ac:dyDescent="0.3">
      <c r="A674" s="5" t="s">
        <v>8219</v>
      </c>
      <c r="B674">
        <v>35</v>
      </c>
      <c r="D674" t="s">
        <v>8221</v>
      </c>
      <c r="E674">
        <v>3</v>
      </c>
    </row>
    <row r="675" spans="1:5" x14ac:dyDescent="0.3">
      <c r="A675" s="5" t="s">
        <v>8219</v>
      </c>
      <c r="B675">
        <v>35</v>
      </c>
      <c r="D675" t="s">
        <v>8221</v>
      </c>
      <c r="E675">
        <v>3</v>
      </c>
    </row>
    <row r="676" spans="1:5" x14ac:dyDescent="0.3">
      <c r="A676" s="5" t="s">
        <v>8219</v>
      </c>
      <c r="B676">
        <v>35</v>
      </c>
      <c r="D676" t="s">
        <v>8221</v>
      </c>
      <c r="E676">
        <v>3</v>
      </c>
    </row>
    <row r="677" spans="1:5" x14ac:dyDescent="0.3">
      <c r="A677" s="5" t="s">
        <v>8219</v>
      </c>
      <c r="B677">
        <v>35</v>
      </c>
      <c r="D677" t="s">
        <v>8221</v>
      </c>
      <c r="E677">
        <v>3</v>
      </c>
    </row>
    <row r="678" spans="1:5" x14ac:dyDescent="0.3">
      <c r="A678" s="5" t="s">
        <v>8219</v>
      </c>
      <c r="B678">
        <v>35</v>
      </c>
      <c r="D678" t="s">
        <v>8221</v>
      </c>
      <c r="E678">
        <v>3</v>
      </c>
    </row>
    <row r="679" spans="1:5" x14ac:dyDescent="0.3">
      <c r="A679" s="5" t="s">
        <v>8219</v>
      </c>
      <c r="B679">
        <v>35</v>
      </c>
      <c r="D679" t="s">
        <v>8221</v>
      </c>
      <c r="E679">
        <v>3</v>
      </c>
    </row>
    <row r="680" spans="1:5" x14ac:dyDescent="0.3">
      <c r="A680" s="5" t="s">
        <v>8219</v>
      </c>
      <c r="B680">
        <v>35</v>
      </c>
      <c r="D680" t="s">
        <v>8221</v>
      </c>
      <c r="E680">
        <v>3</v>
      </c>
    </row>
    <row r="681" spans="1:5" x14ac:dyDescent="0.3">
      <c r="A681" s="5" t="s">
        <v>8219</v>
      </c>
      <c r="B681">
        <v>35</v>
      </c>
      <c r="D681" t="s">
        <v>8221</v>
      </c>
      <c r="E681">
        <v>3</v>
      </c>
    </row>
    <row r="682" spans="1:5" x14ac:dyDescent="0.3">
      <c r="A682" s="5" t="s">
        <v>8219</v>
      </c>
      <c r="B682">
        <v>35</v>
      </c>
      <c r="D682" t="s">
        <v>8221</v>
      </c>
      <c r="E682">
        <v>3</v>
      </c>
    </row>
    <row r="683" spans="1:5" x14ac:dyDescent="0.3">
      <c r="A683" s="5" t="s">
        <v>8219</v>
      </c>
      <c r="B683">
        <v>35</v>
      </c>
      <c r="D683" t="s">
        <v>8221</v>
      </c>
      <c r="E683">
        <v>3</v>
      </c>
    </row>
    <row r="684" spans="1:5" x14ac:dyDescent="0.3">
      <c r="A684" s="5" t="s">
        <v>8219</v>
      </c>
      <c r="B684">
        <v>35</v>
      </c>
      <c r="D684" t="s">
        <v>8221</v>
      </c>
      <c r="E684">
        <v>3</v>
      </c>
    </row>
    <row r="685" spans="1:5" x14ac:dyDescent="0.3">
      <c r="A685" s="5" t="s">
        <v>8219</v>
      </c>
      <c r="B685">
        <v>35</v>
      </c>
      <c r="D685" t="s">
        <v>8221</v>
      </c>
      <c r="E685">
        <v>3</v>
      </c>
    </row>
    <row r="686" spans="1:5" x14ac:dyDescent="0.3">
      <c r="A686" s="5" t="s">
        <v>8219</v>
      </c>
      <c r="B686">
        <v>35</v>
      </c>
      <c r="D686" t="s">
        <v>8221</v>
      </c>
      <c r="E686">
        <v>3</v>
      </c>
    </row>
    <row r="687" spans="1:5" x14ac:dyDescent="0.3">
      <c r="A687" s="5" t="s">
        <v>8219</v>
      </c>
      <c r="B687">
        <v>35</v>
      </c>
      <c r="D687" t="s">
        <v>8221</v>
      </c>
      <c r="E687">
        <v>3</v>
      </c>
    </row>
    <row r="688" spans="1:5" x14ac:dyDescent="0.3">
      <c r="A688" s="5" t="s">
        <v>8219</v>
      </c>
      <c r="B688">
        <v>36</v>
      </c>
      <c r="D688" t="s">
        <v>8221</v>
      </c>
      <c r="E688">
        <v>3</v>
      </c>
    </row>
    <row r="689" spans="1:5" x14ac:dyDescent="0.3">
      <c r="A689" s="5" t="s">
        <v>8219</v>
      </c>
      <c r="B689">
        <v>36</v>
      </c>
      <c r="D689" t="s">
        <v>8221</v>
      </c>
      <c r="E689">
        <v>3</v>
      </c>
    </row>
    <row r="690" spans="1:5" x14ac:dyDescent="0.3">
      <c r="A690" s="5" t="s">
        <v>8219</v>
      </c>
      <c r="B690">
        <v>36</v>
      </c>
      <c r="D690" t="s">
        <v>8221</v>
      </c>
      <c r="E690">
        <v>3</v>
      </c>
    </row>
    <row r="691" spans="1:5" x14ac:dyDescent="0.3">
      <c r="A691" s="5" t="s">
        <v>8219</v>
      </c>
      <c r="B691">
        <v>36</v>
      </c>
      <c r="D691" t="s">
        <v>8221</v>
      </c>
      <c r="E691">
        <v>3</v>
      </c>
    </row>
    <row r="692" spans="1:5" x14ac:dyDescent="0.3">
      <c r="A692" s="5" t="s">
        <v>8219</v>
      </c>
      <c r="B692">
        <v>36</v>
      </c>
      <c r="D692" t="s">
        <v>8221</v>
      </c>
      <c r="E692">
        <v>3</v>
      </c>
    </row>
    <row r="693" spans="1:5" x14ac:dyDescent="0.3">
      <c r="A693" s="5" t="s">
        <v>8219</v>
      </c>
      <c r="B693">
        <v>36</v>
      </c>
      <c r="D693" t="s">
        <v>8221</v>
      </c>
      <c r="E693">
        <v>3</v>
      </c>
    </row>
    <row r="694" spans="1:5" x14ac:dyDescent="0.3">
      <c r="A694" s="5" t="s">
        <v>8219</v>
      </c>
      <c r="B694">
        <v>36</v>
      </c>
      <c r="D694" t="s">
        <v>8221</v>
      </c>
      <c r="E694">
        <v>3</v>
      </c>
    </row>
    <row r="695" spans="1:5" x14ac:dyDescent="0.3">
      <c r="A695" s="5" t="s">
        <v>8219</v>
      </c>
      <c r="B695">
        <v>36</v>
      </c>
      <c r="D695" t="s">
        <v>8221</v>
      </c>
      <c r="E695">
        <v>3</v>
      </c>
    </row>
    <row r="696" spans="1:5" x14ac:dyDescent="0.3">
      <c r="A696" s="5" t="s">
        <v>8219</v>
      </c>
      <c r="B696">
        <v>36</v>
      </c>
      <c r="D696" t="s">
        <v>8221</v>
      </c>
      <c r="E696">
        <v>3</v>
      </c>
    </row>
    <row r="697" spans="1:5" x14ac:dyDescent="0.3">
      <c r="A697" s="5" t="s">
        <v>8219</v>
      </c>
      <c r="B697">
        <v>36</v>
      </c>
      <c r="D697" t="s">
        <v>8221</v>
      </c>
      <c r="E697">
        <v>3</v>
      </c>
    </row>
    <row r="698" spans="1:5" x14ac:dyDescent="0.3">
      <c r="A698" s="5" t="s">
        <v>8219</v>
      </c>
      <c r="B698">
        <v>36</v>
      </c>
      <c r="D698" t="s">
        <v>8221</v>
      </c>
      <c r="E698">
        <v>3</v>
      </c>
    </row>
    <row r="699" spans="1:5" x14ac:dyDescent="0.3">
      <c r="A699" s="5" t="s">
        <v>8219</v>
      </c>
      <c r="B699">
        <v>36</v>
      </c>
      <c r="D699" t="s">
        <v>8221</v>
      </c>
      <c r="E699">
        <v>3</v>
      </c>
    </row>
    <row r="700" spans="1:5" x14ac:dyDescent="0.3">
      <c r="A700" s="5" t="s">
        <v>8219</v>
      </c>
      <c r="B700">
        <v>36</v>
      </c>
      <c r="D700" t="s">
        <v>8221</v>
      </c>
      <c r="E700">
        <v>3</v>
      </c>
    </row>
    <row r="701" spans="1:5" x14ac:dyDescent="0.3">
      <c r="A701" s="5" t="s">
        <v>8219</v>
      </c>
      <c r="B701">
        <v>36</v>
      </c>
      <c r="D701" t="s">
        <v>8221</v>
      </c>
      <c r="E701">
        <v>3</v>
      </c>
    </row>
    <row r="702" spans="1:5" x14ac:dyDescent="0.3">
      <c r="A702" s="5" t="s">
        <v>8219</v>
      </c>
      <c r="B702">
        <v>36</v>
      </c>
      <c r="D702" t="s">
        <v>8221</v>
      </c>
      <c r="E702">
        <v>3</v>
      </c>
    </row>
    <row r="703" spans="1:5" x14ac:dyDescent="0.3">
      <c r="A703" s="5" t="s">
        <v>8219</v>
      </c>
      <c r="B703">
        <v>37</v>
      </c>
      <c r="D703" t="s">
        <v>8221</v>
      </c>
      <c r="E703">
        <v>3</v>
      </c>
    </row>
    <row r="704" spans="1:5" x14ac:dyDescent="0.3">
      <c r="A704" s="5" t="s">
        <v>8219</v>
      </c>
      <c r="B704">
        <v>37</v>
      </c>
      <c r="D704" t="s">
        <v>8221</v>
      </c>
      <c r="E704">
        <v>3</v>
      </c>
    </row>
    <row r="705" spans="1:5" x14ac:dyDescent="0.3">
      <c r="A705" s="5" t="s">
        <v>8219</v>
      </c>
      <c r="B705">
        <v>37</v>
      </c>
      <c r="D705" t="s">
        <v>8221</v>
      </c>
      <c r="E705">
        <v>3</v>
      </c>
    </row>
    <row r="706" spans="1:5" x14ac:dyDescent="0.3">
      <c r="A706" s="5" t="s">
        <v>8219</v>
      </c>
      <c r="B706">
        <v>37</v>
      </c>
      <c r="D706" t="s">
        <v>8221</v>
      </c>
      <c r="E706">
        <v>3</v>
      </c>
    </row>
    <row r="707" spans="1:5" x14ac:dyDescent="0.3">
      <c r="A707" s="5" t="s">
        <v>8219</v>
      </c>
      <c r="B707">
        <v>37</v>
      </c>
      <c r="D707" t="s">
        <v>8221</v>
      </c>
      <c r="E707">
        <v>3</v>
      </c>
    </row>
    <row r="708" spans="1:5" x14ac:dyDescent="0.3">
      <c r="A708" s="5" t="s">
        <v>8219</v>
      </c>
      <c r="B708">
        <v>37</v>
      </c>
      <c r="D708" t="s">
        <v>8221</v>
      </c>
      <c r="E708">
        <v>3</v>
      </c>
    </row>
    <row r="709" spans="1:5" x14ac:dyDescent="0.3">
      <c r="A709" s="5" t="s">
        <v>8219</v>
      </c>
      <c r="B709">
        <v>37</v>
      </c>
      <c r="D709" t="s">
        <v>8221</v>
      </c>
      <c r="E709">
        <v>3</v>
      </c>
    </row>
    <row r="710" spans="1:5" x14ac:dyDescent="0.3">
      <c r="A710" s="5" t="s">
        <v>8219</v>
      </c>
      <c r="B710">
        <v>37</v>
      </c>
      <c r="D710" t="s">
        <v>8221</v>
      </c>
      <c r="E710">
        <v>3</v>
      </c>
    </row>
    <row r="711" spans="1:5" x14ac:dyDescent="0.3">
      <c r="A711" s="5" t="s">
        <v>8219</v>
      </c>
      <c r="B711">
        <v>37</v>
      </c>
      <c r="D711" t="s">
        <v>8221</v>
      </c>
      <c r="E711">
        <v>3</v>
      </c>
    </row>
    <row r="712" spans="1:5" x14ac:dyDescent="0.3">
      <c r="A712" s="5" t="s">
        <v>8219</v>
      </c>
      <c r="B712">
        <v>37</v>
      </c>
      <c r="D712" t="s">
        <v>8221</v>
      </c>
      <c r="E712">
        <v>3</v>
      </c>
    </row>
    <row r="713" spans="1:5" x14ac:dyDescent="0.3">
      <c r="A713" s="5" t="s">
        <v>8219</v>
      </c>
      <c r="B713">
        <v>37</v>
      </c>
      <c r="D713" t="s">
        <v>8221</v>
      </c>
      <c r="E713">
        <v>3</v>
      </c>
    </row>
    <row r="714" spans="1:5" x14ac:dyDescent="0.3">
      <c r="A714" s="5" t="s">
        <v>8219</v>
      </c>
      <c r="B714">
        <v>37</v>
      </c>
      <c r="D714" t="s">
        <v>8221</v>
      </c>
      <c r="E714">
        <v>3</v>
      </c>
    </row>
    <row r="715" spans="1:5" x14ac:dyDescent="0.3">
      <c r="A715" s="5" t="s">
        <v>8219</v>
      </c>
      <c r="B715">
        <v>37</v>
      </c>
      <c r="D715" t="s">
        <v>8221</v>
      </c>
      <c r="E715">
        <v>3</v>
      </c>
    </row>
    <row r="716" spans="1:5" x14ac:dyDescent="0.3">
      <c r="A716" s="5" t="s">
        <v>8219</v>
      </c>
      <c r="B716">
        <v>37</v>
      </c>
      <c r="D716" t="s">
        <v>8221</v>
      </c>
      <c r="E716">
        <v>3</v>
      </c>
    </row>
    <row r="717" spans="1:5" x14ac:dyDescent="0.3">
      <c r="A717" s="5" t="s">
        <v>8219</v>
      </c>
      <c r="B717">
        <v>37</v>
      </c>
      <c r="D717" t="s">
        <v>8221</v>
      </c>
      <c r="E717">
        <v>3</v>
      </c>
    </row>
    <row r="718" spans="1:5" x14ac:dyDescent="0.3">
      <c r="A718" s="5" t="s">
        <v>8219</v>
      </c>
      <c r="B718">
        <v>37</v>
      </c>
      <c r="D718" t="s">
        <v>8221</v>
      </c>
      <c r="E718">
        <v>3</v>
      </c>
    </row>
    <row r="719" spans="1:5" x14ac:dyDescent="0.3">
      <c r="A719" s="5" t="s">
        <v>8219</v>
      </c>
      <c r="B719">
        <v>37</v>
      </c>
      <c r="D719" t="s">
        <v>8221</v>
      </c>
      <c r="E719">
        <v>3</v>
      </c>
    </row>
    <row r="720" spans="1:5" x14ac:dyDescent="0.3">
      <c r="A720" s="5" t="s">
        <v>8219</v>
      </c>
      <c r="B720">
        <v>38</v>
      </c>
      <c r="D720" t="s">
        <v>8221</v>
      </c>
      <c r="E720">
        <v>3</v>
      </c>
    </row>
    <row r="721" spans="1:5" x14ac:dyDescent="0.3">
      <c r="A721" s="5" t="s">
        <v>8219</v>
      </c>
      <c r="B721">
        <v>38</v>
      </c>
      <c r="D721" t="s">
        <v>8221</v>
      </c>
      <c r="E721">
        <v>3</v>
      </c>
    </row>
    <row r="722" spans="1:5" x14ac:dyDescent="0.3">
      <c r="A722" s="5" t="s">
        <v>8219</v>
      </c>
      <c r="B722">
        <v>38</v>
      </c>
      <c r="D722" t="s">
        <v>8221</v>
      </c>
      <c r="E722">
        <v>3</v>
      </c>
    </row>
    <row r="723" spans="1:5" x14ac:dyDescent="0.3">
      <c r="A723" s="5" t="s">
        <v>8219</v>
      </c>
      <c r="B723">
        <v>38</v>
      </c>
      <c r="D723" t="s">
        <v>8221</v>
      </c>
      <c r="E723">
        <v>3</v>
      </c>
    </row>
    <row r="724" spans="1:5" x14ac:dyDescent="0.3">
      <c r="A724" s="5" t="s">
        <v>8219</v>
      </c>
      <c r="B724">
        <v>38</v>
      </c>
      <c r="D724" t="s">
        <v>8221</v>
      </c>
      <c r="E724">
        <v>3</v>
      </c>
    </row>
    <row r="725" spans="1:5" x14ac:dyDescent="0.3">
      <c r="A725" s="5" t="s">
        <v>8219</v>
      </c>
      <c r="B725">
        <v>38</v>
      </c>
      <c r="D725" t="s">
        <v>8221</v>
      </c>
      <c r="E725">
        <v>3</v>
      </c>
    </row>
    <row r="726" spans="1:5" x14ac:dyDescent="0.3">
      <c r="A726" s="5" t="s">
        <v>8219</v>
      </c>
      <c r="B726">
        <v>38</v>
      </c>
      <c r="D726" t="s">
        <v>8221</v>
      </c>
      <c r="E726">
        <v>3</v>
      </c>
    </row>
    <row r="727" spans="1:5" x14ac:dyDescent="0.3">
      <c r="A727" s="5" t="s">
        <v>8219</v>
      </c>
      <c r="B727">
        <v>38</v>
      </c>
      <c r="D727" t="s">
        <v>8221</v>
      </c>
      <c r="E727">
        <v>3</v>
      </c>
    </row>
    <row r="728" spans="1:5" x14ac:dyDescent="0.3">
      <c r="A728" s="5" t="s">
        <v>8219</v>
      </c>
      <c r="B728">
        <v>38</v>
      </c>
      <c r="D728" t="s">
        <v>8221</v>
      </c>
      <c r="E728">
        <v>3</v>
      </c>
    </row>
    <row r="729" spans="1:5" x14ac:dyDescent="0.3">
      <c r="A729" s="5" t="s">
        <v>8219</v>
      </c>
      <c r="B729">
        <v>38</v>
      </c>
      <c r="D729" t="s">
        <v>8221</v>
      </c>
      <c r="E729">
        <v>3</v>
      </c>
    </row>
    <row r="730" spans="1:5" x14ac:dyDescent="0.3">
      <c r="A730" s="5" t="s">
        <v>8219</v>
      </c>
      <c r="B730">
        <v>38</v>
      </c>
      <c r="D730" t="s">
        <v>8221</v>
      </c>
      <c r="E730">
        <v>3</v>
      </c>
    </row>
    <row r="731" spans="1:5" x14ac:dyDescent="0.3">
      <c r="A731" s="5" t="s">
        <v>8219</v>
      </c>
      <c r="B731">
        <v>38</v>
      </c>
      <c r="D731" t="s">
        <v>8221</v>
      </c>
      <c r="E731">
        <v>3</v>
      </c>
    </row>
    <row r="732" spans="1:5" x14ac:dyDescent="0.3">
      <c r="A732" s="5" t="s">
        <v>8219</v>
      </c>
      <c r="B732">
        <v>38</v>
      </c>
      <c r="D732" t="s">
        <v>8221</v>
      </c>
      <c r="E732">
        <v>3</v>
      </c>
    </row>
    <row r="733" spans="1:5" x14ac:dyDescent="0.3">
      <c r="A733" s="5" t="s">
        <v>8219</v>
      </c>
      <c r="B733">
        <v>38</v>
      </c>
      <c r="D733" t="s">
        <v>8221</v>
      </c>
      <c r="E733">
        <v>3</v>
      </c>
    </row>
    <row r="734" spans="1:5" x14ac:dyDescent="0.3">
      <c r="A734" s="5" t="s">
        <v>8219</v>
      </c>
      <c r="B734">
        <v>38</v>
      </c>
      <c r="D734" t="s">
        <v>8221</v>
      </c>
      <c r="E734">
        <v>3</v>
      </c>
    </row>
    <row r="735" spans="1:5" x14ac:dyDescent="0.3">
      <c r="A735" s="5" t="s">
        <v>8219</v>
      </c>
      <c r="B735">
        <v>38</v>
      </c>
      <c r="D735" t="s">
        <v>8221</v>
      </c>
      <c r="E735">
        <v>3</v>
      </c>
    </row>
    <row r="736" spans="1:5" x14ac:dyDescent="0.3">
      <c r="A736" s="5" t="s">
        <v>8219</v>
      </c>
      <c r="B736">
        <v>38</v>
      </c>
      <c r="D736" t="s">
        <v>8221</v>
      </c>
      <c r="E736">
        <v>3</v>
      </c>
    </row>
    <row r="737" spans="1:5" x14ac:dyDescent="0.3">
      <c r="A737" s="5" t="s">
        <v>8219</v>
      </c>
      <c r="B737">
        <v>38</v>
      </c>
      <c r="D737" t="s">
        <v>8221</v>
      </c>
      <c r="E737">
        <v>3</v>
      </c>
    </row>
    <row r="738" spans="1:5" x14ac:dyDescent="0.3">
      <c r="A738" s="5" t="s">
        <v>8219</v>
      </c>
      <c r="B738">
        <v>38</v>
      </c>
      <c r="D738" t="s">
        <v>8221</v>
      </c>
      <c r="E738">
        <v>3</v>
      </c>
    </row>
    <row r="739" spans="1:5" x14ac:dyDescent="0.3">
      <c r="A739" s="5" t="s">
        <v>8219</v>
      </c>
      <c r="B739">
        <v>38</v>
      </c>
      <c r="D739" t="s">
        <v>8221</v>
      </c>
      <c r="E739">
        <v>3</v>
      </c>
    </row>
    <row r="740" spans="1:5" x14ac:dyDescent="0.3">
      <c r="A740" s="5" t="s">
        <v>8219</v>
      </c>
      <c r="B740">
        <v>38</v>
      </c>
      <c r="D740" t="s">
        <v>8221</v>
      </c>
      <c r="E740">
        <v>3</v>
      </c>
    </row>
    <row r="741" spans="1:5" x14ac:dyDescent="0.3">
      <c r="A741" s="5" t="s">
        <v>8219</v>
      </c>
      <c r="B741">
        <v>38</v>
      </c>
      <c r="D741" t="s">
        <v>8221</v>
      </c>
      <c r="E741">
        <v>3</v>
      </c>
    </row>
    <row r="742" spans="1:5" x14ac:dyDescent="0.3">
      <c r="A742" s="5" t="s">
        <v>8219</v>
      </c>
      <c r="B742">
        <v>38</v>
      </c>
      <c r="D742" t="s">
        <v>8221</v>
      </c>
      <c r="E742">
        <v>3</v>
      </c>
    </row>
    <row r="743" spans="1:5" x14ac:dyDescent="0.3">
      <c r="A743" s="5" t="s">
        <v>8219</v>
      </c>
      <c r="B743">
        <v>38</v>
      </c>
      <c r="D743" t="s">
        <v>8221</v>
      </c>
      <c r="E743">
        <v>3</v>
      </c>
    </row>
    <row r="744" spans="1:5" x14ac:dyDescent="0.3">
      <c r="A744" s="5" t="s">
        <v>8219</v>
      </c>
      <c r="B744">
        <v>38</v>
      </c>
      <c r="D744" t="s">
        <v>8221</v>
      </c>
      <c r="E744">
        <v>3</v>
      </c>
    </row>
    <row r="745" spans="1:5" x14ac:dyDescent="0.3">
      <c r="A745" s="5" t="s">
        <v>8219</v>
      </c>
      <c r="B745">
        <v>38</v>
      </c>
      <c r="D745" t="s">
        <v>8221</v>
      </c>
      <c r="E745">
        <v>3</v>
      </c>
    </row>
    <row r="746" spans="1:5" x14ac:dyDescent="0.3">
      <c r="A746" s="5" t="s">
        <v>8219</v>
      </c>
      <c r="B746">
        <v>38</v>
      </c>
      <c r="D746" t="s">
        <v>8221</v>
      </c>
      <c r="E746">
        <v>3</v>
      </c>
    </row>
    <row r="747" spans="1:5" x14ac:dyDescent="0.3">
      <c r="A747" s="5" t="s">
        <v>8219</v>
      </c>
      <c r="B747">
        <v>38</v>
      </c>
      <c r="D747" t="s">
        <v>8221</v>
      </c>
      <c r="E747">
        <v>3</v>
      </c>
    </row>
    <row r="748" spans="1:5" x14ac:dyDescent="0.3">
      <c r="A748" s="5" t="s">
        <v>8219</v>
      </c>
      <c r="B748">
        <v>38</v>
      </c>
      <c r="D748" t="s">
        <v>8221</v>
      </c>
      <c r="E748">
        <v>3</v>
      </c>
    </row>
    <row r="749" spans="1:5" x14ac:dyDescent="0.3">
      <c r="A749" s="5" t="s">
        <v>8219</v>
      </c>
      <c r="B749">
        <v>39</v>
      </c>
      <c r="D749" t="s">
        <v>8221</v>
      </c>
      <c r="E749">
        <v>3</v>
      </c>
    </row>
    <row r="750" spans="1:5" x14ac:dyDescent="0.3">
      <c r="A750" s="5" t="s">
        <v>8219</v>
      </c>
      <c r="B750">
        <v>39</v>
      </c>
      <c r="D750" t="s">
        <v>8221</v>
      </c>
      <c r="E750">
        <v>3</v>
      </c>
    </row>
    <row r="751" spans="1:5" x14ac:dyDescent="0.3">
      <c r="A751" s="5" t="s">
        <v>8219</v>
      </c>
      <c r="B751">
        <v>39</v>
      </c>
      <c r="D751" t="s">
        <v>8221</v>
      </c>
      <c r="E751">
        <v>3</v>
      </c>
    </row>
    <row r="752" spans="1:5" x14ac:dyDescent="0.3">
      <c r="A752" s="5" t="s">
        <v>8219</v>
      </c>
      <c r="B752">
        <v>39</v>
      </c>
      <c r="D752" t="s">
        <v>8221</v>
      </c>
      <c r="E752">
        <v>3</v>
      </c>
    </row>
    <row r="753" spans="1:5" x14ac:dyDescent="0.3">
      <c r="A753" s="5" t="s">
        <v>8219</v>
      </c>
      <c r="B753">
        <v>39</v>
      </c>
      <c r="D753" t="s">
        <v>8221</v>
      </c>
      <c r="E753">
        <v>4</v>
      </c>
    </row>
    <row r="754" spans="1:5" x14ac:dyDescent="0.3">
      <c r="A754" s="5" t="s">
        <v>8219</v>
      </c>
      <c r="B754">
        <v>39</v>
      </c>
      <c r="D754" t="s">
        <v>8221</v>
      </c>
      <c r="E754">
        <v>4</v>
      </c>
    </row>
    <row r="755" spans="1:5" x14ac:dyDescent="0.3">
      <c r="A755" s="5" t="s">
        <v>8219</v>
      </c>
      <c r="B755">
        <v>39</v>
      </c>
      <c r="D755" t="s">
        <v>8221</v>
      </c>
      <c r="E755">
        <v>4</v>
      </c>
    </row>
    <row r="756" spans="1:5" x14ac:dyDescent="0.3">
      <c r="A756" s="5" t="s">
        <v>8219</v>
      </c>
      <c r="B756">
        <v>39</v>
      </c>
      <c r="D756" t="s">
        <v>8221</v>
      </c>
      <c r="E756">
        <v>4</v>
      </c>
    </row>
    <row r="757" spans="1:5" x14ac:dyDescent="0.3">
      <c r="A757" s="5" t="s">
        <v>8219</v>
      </c>
      <c r="B757">
        <v>39</v>
      </c>
      <c r="D757" t="s">
        <v>8221</v>
      </c>
      <c r="E757">
        <v>4</v>
      </c>
    </row>
    <row r="758" spans="1:5" x14ac:dyDescent="0.3">
      <c r="A758" s="5" t="s">
        <v>8219</v>
      </c>
      <c r="B758">
        <v>39</v>
      </c>
      <c r="D758" t="s">
        <v>8221</v>
      </c>
      <c r="E758">
        <v>4</v>
      </c>
    </row>
    <row r="759" spans="1:5" x14ac:dyDescent="0.3">
      <c r="A759" s="5" t="s">
        <v>8219</v>
      </c>
      <c r="B759">
        <v>39</v>
      </c>
      <c r="D759" t="s">
        <v>8221</v>
      </c>
      <c r="E759">
        <v>4</v>
      </c>
    </row>
    <row r="760" spans="1:5" x14ac:dyDescent="0.3">
      <c r="A760" s="5" t="s">
        <v>8219</v>
      </c>
      <c r="B760">
        <v>39</v>
      </c>
      <c r="D760" t="s">
        <v>8221</v>
      </c>
      <c r="E760">
        <v>4</v>
      </c>
    </row>
    <row r="761" spans="1:5" x14ac:dyDescent="0.3">
      <c r="A761" s="5" t="s">
        <v>8219</v>
      </c>
      <c r="B761">
        <v>39</v>
      </c>
      <c r="D761" t="s">
        <v>8221</v>
      </c>
      <c r="E761">
        <v>4</v>
      </c>
    </row>
    <row r="762" spans="1:5" x14ac:dyDescent="0.3">
      <c r="A762" s="5" t="s">
        <v>8219</v>
      </c>
      <c r="B762">
        <v>39</v>
      </c>
      <c r="D762" t="s">
        <v>8221</v>
      </c>
      <c r="E762">
        <v>4</v>
      </c>
    </row>
    <row r="763" spans="1:5" x14ac:dyDescent="0.3">
      <c r="A763" s="5" t="s">
        <v>8219</v>
      </c>
      <c r="B763">
        <v>39</v>
      </c>
      <c r="D763" t="s">
        <v>8221</v>
      </c>
      <c r="E763">
        <v>4</v>
      </c>
    </row>
    <row r="764" spans="1:5" x14ac:dyDescent="0.3">
      <c r="A764" s="5" t="s">
        <v>8219</v>
      </c>
      <c r="B764">
        <v>39</v>
      </c>
      <c r="D764" t="s">
        <v>8221</v>
      </c>
      <c r="E764">
        <v>4</v>
      </c>
    </row>
    <row r="765" spans="1:5" x14ac:dyDescent="0.3">
      <c r="A765" s="5" t="s">
        <v>8219</v>
      </c>
      <c r="B765">
        <v>39</v>
      </c>
      <c r="D765" t="s">
        <v>8221</v>
      </c>
      <c r="E765">
        <v>4</v>
      </c>
    </row>
    <row r="766" spans="1:5" x14ac:dyDescent="0.3">
      <c r="A766" s="5" t="s">
        <v>8219</v>
      </c>
      <c r="B766">
        <v>40</v>
      </c>
      <c r="D766" t="s">
        <v>8221</v>
      </c>
      <c r="E766">
        <v>4</v>
      </c>
    </row>
    <row r="767" spans="1:5" x14ac:dyDescent="0.3">
      <c r="A767" s="5" t="s">
        <v>8219</v>
      </c>
      <c r="B767">
        <v>40</v>
      </c>
      <c r="D767" t="s">
        <v>8221</v>
      </c>
      <c r="E767">
        <v>4</v>
      </c>
    </row>
    <row r="768" spans="1:5" x14ac:dyDescent="0.3">
      <c r="A768" s="5" t="s">
        <v>8219</v>
      </c>
      <c r="B768">
        <v>40</v>
      </c>
      <c r="D768" t="s">
        <v>8221</v>
      </c>
      <c r="E768">
        <v>4</v>
      </c>
    </row>
    <row r="769" spans="1:5" x14ac:dyDescent="0.3">
      <c r="A769" s="5" t="s">
        <v>8219</v>
      </c>
      <c r="B769">
        <v>40</v>
      </c>
      <c r="D769" t="s">
        <v>8221</v>
      </c>
      <c r="E769">
        <v>4</v>
      </c>
    </row>
    <row r="770" spans="1:5" x14ac:dyDescent="0.3">
      <c r="A770" s="5" t="s">
        <v>8219</v>
      </c>
      <c r="B770">
        <v>40</v>
      </c>
      <c r="D770" t="s">
        <v>8221</v>
      </c>
      <c r="E770">
        <v>4</v>
      </c>
    </row>
    <row r="771" spans="1:5" x14ac:dyDescent="0.3">
      <c r="A771" s="5" t="s">
        <v>8219</v>
      </c>
      <c r="B771">
        <v>40</v>
      </c>
      <c r="D771" t="s">
        <v>8221</v>
      </c>
      <c r="E771">
        <v>4</v>
      </c>
    </row>
    <row r="772" spans="1:5" x14ac:dyDescent="0.3">
      <c r="A772" s="5" t="s">
        <v>8219</v>
      </c>
      <c r="B772">
        <v>40</v>
      </c>
      <c r="D772" t="s">
        <v>8221</v>
      </c>
      <c r="E772">
        <v>4</v>
      </c>
    </row>
    <row r="773" spans="1:5" x14ac:dyDescent="0.3">
      <c r="A773" s="5" t="s">
        <v>8219</v>
      </c>
      <c r="B773">
        <v>40</v>
      </c>
      <c r="D773" t="s">
        <v>8221</v>
      </c>
      <c r="E773">
        <v>4</v>
      </c>
    </row>
    <row r="774" spans="1:5" x14ac:dyDescent="0.3">
      <c r="A774" s="5" t="s">
        <v>8219</v>
      </c>
      <c r="B774">
        <v>40</v>
      </c>
      <c r="D774" t="s">
        <v>8221</v>
      </c>
      <c r="E774">
        <v>4</v>
      </c>
    </row>
    <row r="775" spans="1:5" x14ac:dyDescent="0.3">
      <c r="A775" s="5" t="s">
        <v>8219</v>
      </c>
      <c r="B775">
        <v>40</v>
      </c>
      <c r="D775" t="s">
        <v>8221</v>
      </c>
      <c r="E775">
        <v>4</v>
      </c>
    </row>
    <row r="776" spans="1:5" x14ac:dyDescent="0.3">
      <c r="A776" s="5" t="s">
        <v>8219</v>
      </c>
      <c r="B776">
        <v>40</v>
      </c>
      <c r="D776" t="s">
        <v>8221</v>
      </c>
      <c r="E776">
        <v>4</v>
      </c>
    </row>
    <row r="777" spans="1:5" x14ac:dyDescent="0.3">
      <c r="A777" s="5" t="s">
        <v>8219</v>
      </c>
      <c r="B777">
        <v>41</v>
      </c>
      <c r="D777" t="s">
        <v>8221</v>
      </c>
      <c r="E777">
        <v>4</v>
      </c>
    </row>
    <row r="778" spans="1:5" x14ac:dyDescent="0.3">
      <c r="A778" s="5" t="s">
        <v>8219</v>
      </c>
      <c r="B778">
        <v>41</v>
      </c>
      <c r="D778" t="s">
        <v>8221</v>
      </c>
      <c r="E778">
        <v>4</v>
      </c>
    </row>
    <row r="779" spans="1:5" x14ac:dyDescent="0.3">
      <c r="A779" s="5" t="s">
        <v>8219</v>
      </c>
      <c r="B779">
        <v>41</v>
      </c>
      <c r="D779" t="s">
        <v>8221</v>
      </c>
      <c r="E779">
        <v>4</v>
      </c>
    </row>
    <row r="780" spans="1:5" x14ac:dyDescent="0.3">
      <c r="A780" s="5" t="s">
        <v>8219</v>
      </c>
      <c r="B780">
        <v>41</v>
      </c>
      <c r="D780" t="s">
        <v>8221</v>
      </c>
      <c r="E780">
        <v>4</v>
      </c>
    </row>
    <row r="781" spans="1:5" x14ac:dyDescent="0.3">
      <c r="A781" s="5" t="s">
        <v>8219</v>
      </c>
      <c r="B781">
        <v>41</v>
      </c>
      <c r="D781" t="s">
        <v>8221</v>
      </c>
      <c r="E781">
        <v>4</v>
      </c>
    </row>
    <row r="782" spans="1:5" x14ac:dyDescent="0.3">
      <c r="A782" s="5" t="s">
        <v>8219</v>
      </c>
      <c r="B782">
        <v>41</v>
      </c>
      <c r="D782" t="s">
        <v>8221</v>
      </c>
      <c r="E782">
        <v>4</v>
      </c>
    </row>
    <row r="783" spans="1:5" x14ac:dyDescent="0.3">
      <c r="A783" s="5" t="s">
        <v>8219</v>
      </c>
      <c r="B783">
        <v>41</v>
      </c>
      <c r="D783" t="s">
        <v>8221</v>
      </c>
      <c r="E783">
        <v>4</v>
      </c>
    </row>
    <row r="784" spans="1:5" x14ac:dyDescent="0.3">
      <c r="A784" s="5" t="s">
        <v>8219</v>
      </c>
      <c r="B784">
        <v>41</v>
      </c>
      <c r="D784" t="s">
        <v>8221</v>
      </c>
      <c r="E784">
        <v>4</v>
      </c>
    </row>
    <row r="785" spans="1:5" x14ac:dyDescent="0.3">
      <c r="A785" s="5" t="s">
        <v>8219</v>
      </c>
      <c r="B785">
        <v>41</v>
      </c>
      <c r="D785" t="s">
        <v>8221</v>
      </c>
      <c r="E785">
        <v>4</v>
      </c>
    </row>
    <row r="786" spans="1:5" x14ac:dyDescent="0.3">
      <c r="A786" s="5" t="s">
        <v>8219</v>
      </c>
      <c r="B786">
        <v>41</v>
      </c>
      <c r="D786" t="s">
        <v>8221</v>
      </c>
      <c r="E786">
        <v>4</v>
      </c>
    </row>
    <row r="787" spans="1:5" x14ac:dyDescent="0.3">
      <c r="A787" s="5" t="s">
        <v>8219</v>
      </c>
      <c r="B787">
        <v>41</v>
      </c>
      <c r="D787" t="s">
        <v>8221</v>
      </c>
      <c r="E787">
        <v>4</v>
      </c>
    </row>
    <row r="788" spans="1:5" x14ac:dyDescent="0.3">
      <c r="A788" s="5" t="s">
        <v>8219</v>
      </c>
      <c r="B788">
        <v>41</v>
      </c>
      <c r="D788" t="s">
        <v>8221</v>
      </c>
      <c r="E788">
        <v>4</v>
      </c>
    </row>
    <row r="789" spans="1:5" x14ac:dyDescent="0.3">
      <c r="A789" s="5" t="s">
        <v>8219</v>
      </c>
      <c r="B789">
        <v>41</v>
      </c>
      <c r="D789" t="s">
        <v>8221</v>
      </c>
      <c r="E789">
        <v>4</v>
      </c>
    </row>
    <row r="790" spans="1:5" x14ac:dyDescent="0.3">
      <c r="A790" s="5" t="s">
        <v>8219</v>
      </c>
      <c r="B790">
        <v>41</v>
      </c>
      <c r="D790" t="s">
        <v>8221</v>
      </c>
      <c r="E790">
        <v>4</v>
      </c>
    </row>
    <row r="791" spans="1:5" x14ac:dyDescent="0.3">
      <c r="A791" s="5" t="s">
        <v>8219</v>
      </c>
      <c r="B791">
        <v>41</v>
      </c>
      <c r="D791" t="s">
        <v>8221</v>
      </c>
      <c r="E791">
        <v>4</v>
      </c>
    </row>
    <row r="792" spans="1:5" x14ac:dyDescent="0.3">
      <c r="A792" s="5" t="s">
        <v>8219</v>
      </c>
      <c r="B792">
        <v>41</v>
      </c>
      <c r="D792" t="s">
        <v>8221</v>
      </c>
      <c r="E792">
        <v>4</v>
      </c>
    </row>
    <row r="793" spans="1:5" x14ac:dyDescent="0.3">
      <c r="A793" s="5" t="s">
        <v>8219</v>
      </c>
      <c r="B793">
        <v>41</v>
      </c>
      <c r="D793" t="s">
        <v>8221</v>
      </c>
      <c r="E793">
        <v>4</v>
      </c>
    </row>
    <row r="794" spans="1:5" x14ac:dyDescent="0.3">
      <c r="A794" s="5" t="s">
        <v>8219</v>
      </c>
      <c r="B794">
        <v>41</v>
      </c>
      <c r="D794" t="s">
        <v>8221</v>
      </c>
      <c r="E794">
        <v>4</v>
      </c>
    </row>
    <row r="795" spans="1:5" x14ac:dyDescent="0.3">
      <c r="A795" s="5" t="s">
        <v>8219</v>
      </c>
      <c r="B795">
        <v>41</v>
      </c>
      <c r="D795" t="s">
        <v>8221</v>
      </c>
      <c r="E795">
        <v>4</v>
      </c>
    </row>
    <row r="796" spans="1:5" x14ac:dyDescent="0.3">
      <c r="A796" s="5" t="s">
        <v>8219</v>
      </c>
      <c r="B796">
        <v>42</v>
      </c>
      <c r="D796" t="s">
        <v>8221</v>
      </c>
      <c r="E796">
        <v>4</v>
      </c>
    </row>
    <row r="797" spans="1:5" x14ac:dyDescent="0.3">
      <c r="A797" s="5" t="s">
        <v>8219</v>
      </c>
      <c r="B797">
        <v>42</v>
      </c>
      <c r="D797" t="s">
        <v>8221</v>
      </c>
      <c r="E797">
        <v>4</v>
      </c>
    </row>
    <row r="798" spans="1:5" x14ac:dyDescent="0.3">
      <c r="A798" s="5" t="s">
        <v>8219</v>
      </c>
      <c r="B798">
        <v>42</v>
      </c>
      <c r="D798" t="s">
        <v>8221</v>
      </c>
      <c r="E798">
        <v>4</v>
      </c>
    </row>
    <row r="799" spans="1:5" x14ac:dyDescent="0.3">
      <c r="A799" s="5" t="s">
        <v>8219</v>
      </c>
      <c r="B799">
        <v>42</v>
      </c>
      <c r="D799" t="s">
        <v>8221</v>
      </c>
      <c r="E799">
        <v>4</v>
      </c>
    </row>
    <row r="800" spans="1:5" x14ac:dyDescent="0.3">
      <c r="A800" s="5" t="s">
        <v>8219</v>
      </c>
      <c r="B800">
        <v>42</v>
      </c>
      <c r="D800" t="s">
        <v>8221</v>
      </c>
      <c r="E800">
        <v>4</v>
      </c>
    </row>
    <row r="801" spans="1:5" x14ac:dyDescent="0.3">
      <c r="A801" s="5" t="s">
        <v>8219</v>
      </c>
      <c r="B801">
        <v>42</v>
      </c>
      <c r="D801" t="s">
        <v>8221</v>
      </c>
      <c r="E801">
        <v>4</v>
      </c>
    </row>
    <row r="802" spans="1:5" x14ac:dyDescent="0.3">
      <c r="A802" s="5" t="s">
        <v>8219</v>
      </c>
      <c r="B802">
        <v>42</v>
      </c>
      <c r="D802" t="s">
        <v>8221</v>
      </c>
      <c r="E802">
        <v>4</v>
      </c>
    </row>
    <row r="803" spans="1:5" x14ac:dyDescent="0.3">
      <c r="A803" s="5" t="s">
        <v>8219</v>
      </c>
      <c r="B803">
        <v>42</v>
      </c>
      <c r="D803" t="s">
        <v>8221</v>
      </c>
      <c r="E803">
        <v>4</v>
      </c>
    </row>
    <row r="804" spans="1:5" x14ac:dyDescent="0.3">
      <c r="A804" s="5" t="s">
        <v>8219</v>
      </c>
      <c r="B804">
        <v>42</v>
      </c>
      <c r="D804" t="s">
        <v>8221</v>
      </c>
      <c r="E804">
        <v>4</v>
      </c>
    </row>
    <row r="805" spans="1:5" x14ac:dyDescent="0.3">
      <c r="A805" s="5" t="s">
        <v>8219</v>
      </c>
      <c r="B805">
        <v>42</v>
      </c>
      <c r="D805" t="s">
        <v>8221</v>
      </c>
      <c r="E805">
        <v>4</v>
      </c>
    </row>
    <row r="806" spans="1:5" x14ac:dyDescent="0.3">
      <c r="A806" s="5" t="s">
        <v>8219</v>
      </c>
      <c r="B806">
        <v>42</v>
      </c>
      <c r="D806" t="s">
        <v>8221</v>
      </c>
      <c r="E806">
        <v>4</v>
      </c>
    </row>
    <row r="807" spans="1:5" x14ac:dyDescent="0.3">
      <c r="A807" s="5" t="s">
        <v>8219</v>
      </c>
      <c r="B807">
        <v>42</v>
      </c>
      <c r="D807" t="s">
        <v>8221</v>
      </c>
      <c r="E807">
        <v>4</v>
      </c>
    </row>
    <row r="808" spans="1:5" x14ac:dyDescent="0.3">
      <c r="A808" s="5" t="s">
        <v>8219</v>
      </c>
      <c r="B808">
        <v>42</v>
      </c>
      <c r="D808" t="s">
        <v>8221</v>
      </c>
      <c r="E808">
        <v>4</v>
      </c>
    </row>
    <row r="809" spans="1:5" x14ac:dyDescent="0.3">
      <c r="A809" s="5" t="s">
        <v>8219</v>
      </c>
      <c r="B809">
        <v>42</v>
      </c>
      <c r="D809" t="s">
        <v>8221</v>
      </c>
      <c r="E809">
        <v>4</v>
      </c>
    </row>
    <row r="810" spans="1:5" x14ac:dyDescent="0.3">
      <c r="A810" s="5" t="s">
        <v>8219</v>
      </c>
      <c r="B810">
        <v>43</v>
      </c>
      <c r="D810" t="s">
        <v>8221</v>
      </c>
      <c r="E810">
        <v>4</v>
      </c>
    </row>
    <row r="811" spans="1:5" x14ac:dyDescent="0.3">
      <c r="A811" s="5" t="s">
        <v>8219</v>
      </c>
      <c r="B811">
        <v>43</v>
      </c>
      <c r="D811" t="s">
        <v>8221</v>
      </c>
      <c r="E811">
        <v>4</v>
      </c>
    </row>
    <row r="812" spans="1:5" x14ac:dyDescent="0.3">
      <c r="A812" s="5" t="s">
        <v>8219</v>
      </c>
      <c r="B812">
        <v>43</v>
      </c>
      <c r="D812" t="s">
        <v>8221</v>
      </c>
      <c r="E812">
        <v>4</v>
      </c>
    </row>
    <row r="813" spans="1:5" x14ac:dyDescent="0.3">
      <c r="A813" s="5" t="s">
        <v>8219</v>
      </c>
      <c r="B813">
        <v>43</v>
      </c>
      <c r="D813" t="s">
        <v>8221</v>
      </c>
      <c r="E813">
        <v>4</v>
      </c>
    </row>
    <row r="814" spans="1:5" x14ac:dyDescent="0.3">
      <c r="A814" s="5" t="s">
        <v>8219</v>
      </c>
      <c r="B814">
        <v>43</v>
      </c>
      <c r="D814" t="s">
        <v>8221</v>
      </c>
      <c r="E814">
        <v>4</v>
      </c>
    </row>
    <row r="815" spans="1:5" x14ac:dyDescent="0.3">
      <c r="A815" s="5" t="s">
        <v>8219</v>
      </c>
      <c r="B815">
        <v>43</v>
      </c>
      <c r="D815" t="s">
        <v>8221</v>
      </c>
      <c r="E815">
        <v>4</v>
      </c>
    </row>
    <row r="816" spans="1:5" x14ac:dyDescent="0.3">
      <c r="A816" s="5" t="s">
        <v>8219</v>
      </c>
      <c r="B816">
        <v>43</v>
      </c>
      <c r="D816" t="s">
        <v>8221</v>
      </c>
      <c r="E816">
        <v>4</v>
      </c>
    </row>
    <row r="817" spans="1:5" x14ac:dyDescent="0.3">
      <c r="A817" s="5" t="s">
        <v>8219</v>
      </c>
      <c r="B817">
        <v>43</v>
      </c>
      <c r="D817" t="s">
        <v>8221</v>
      </c>
      <c r="E817">
        <v>4</v>
      </c>
    </row>
    <row r="818" spans="1:5" x14ac:dyDescent="0.3">
      <c r="A818" s="5" t="s">
        <v>8219</v>
      </c>
      <c r="B818">
        <v>43</v>
      </c>
      <c r="D818" t="s">
        <v>8221</v>
      </c>
      <c r="E818">
        <v>4</v>
      </c>
    </row>
    <row r="819" spans="1:5" x14ac:dyDescent="0.3">
      <c r="A819" s="5" t="s">
        <v>8219</v>
      </c>
      <c r="B819">
        <v>43</v>
      </c>
      <c r="D819" t="s">
        <v>8221</v>
      </c>
      <c r="E819">
        <v>4</v>
      </c>
    </row>
    <row r="820" spans="1:5" x14ac:dyDescent="0.3">
      <c r="A820" s="5" t="s">
        <v>8219</v>
      </c>
      <c r="B820">
        <v>43</v>
      </c>
      <c r="D820" t="s">
        <v>8221</v>
      </c>
      <c r="E820">
        <v>4</v>
      </c>
    </row>
    <row r="821" spans="1:5" x14ac:dyDescent="0.3">
      <c r="A821" s="5" t="s">
        <v>8219</v>
      </c>
      <c r="B821">
        <v>43</v>
      </c>
      <c r="D821" t="s">
        <v>8221</v>
      </c>
      <c r="E821">
        <v>4</v>
      </c>
    </row>
    <row r="822" spans="1:5" x14ac:dyDescent="0.3">
      <c r="A822" s="5" t="s">
        <v>8219</v>
      </c>
      <c r="B822">
        <v>43</v>
      </c>
      <c r="D822" t="s">
        <v>8221</v>
      </c>
      <c r="E822">
        <v>4</v>
      </c>
    </row>
    <row r="823" spans="1:5" x14ac:dyDescent="0.3">
      <c r="A823" s="5" t="s">
        <v>8219</v>
      </c>
      <c r="B823">
        <v>44</v>
      </c>
      <c r="D823" t="s">
        <v>8221</v>
      </c>
      <c r="E823">
        <v>4</v>
      </c>
    </row>
    <row r="824" spans="1:5" x14ac:dyDescent="0.3">
      <c r="A824" s="5" t="s">
        <v>8219</v>
      </c>
      <c r="B824">
        <v>44</v>
      </c>
      <c r="D824" t="s">
        <v>8221</v>
      </c>
      <c r="E824">
        <v>4</v>
      </c>
    </row>
    <row r="825" spans="1:5" x14ac:dyDescent="0.3">
      <c r="A825" s="5" t="s">
        <v>8219</v>
      </c>
      <c r="B825">
        <v>44</v>
      </c>
      <c r="D825" t="s">
        <v>8221</v>
      </c>
      <c r="E825">
        <v>4</v>
      </c>
    </row>
    <row r="826" spans="1:5" x14ac:dyDescent="0.3">
      <c r="A826" s="5" t="s">
        <v>8219</v>
      </c>
      <c r="B826">
        <v>44</v>
      </c>
      <c r="D826" t="s">
        <v>8221</v>
      </c>
      <c r="E826">
        <v>4</v>
      </c>
    </row>
    <row r="827" spans="1:5" x14ac:dyDescent="0.3">
      <c r="A827" s="5" t="s">
        <v>8219</v>
      </c>
      <c r="B827">
        <v>44</v>
      </c>
      <c r="D827" t="s">
        <v>8221</v>
      </c>
      <c r="E827">
        <v>4</v>
      </c>
    </row>
    <row r="828" spans="1:5" x14ac:dyDescent="0.3">
      <c r="A828" s="5" t="s">
        <v>8219</v>
      </c>
      <c r="B828">
        <v>44</v>
      </c>
      <c r="D828" t="s">
        <v>8221</v>
      </c>
      <c r="E828">
        <v>4</v>
      </c>
    </row>
    <row r="829" spans="1:5" x14ac:dyDescent="0.3">
      <c r="A829" s="5" t="s">
        <v>8219</v>
      </c>
      <c r="B829">
        <v>44</v>
      </c>
      <c r="D829" t="s">
        <v>8221</v>
      </c>
      <c r="E829">
        <v>4</v>
      </c>
    </row>
    <row r="830" spans="1:5" x14ac:dyDescent="0.3">
      <c r="A830" s="5" t="s">
        <v>8219</v>
      </c>
      <c r="B830">
        <v>44</v>
      </c>
      <c r="D830" t="s">
        <v>8221</v>
      </c>
      <c r="E830">
        <v>4</v>
      </c>
    </row>
    <row r="831" spans="1:5" x14ac:dyDescent="0.3">
      <c r="A831" s="5" t="s">
        <v>8219</v>
      </c>
      <c r="B831">
        <v>44</v>
      </c>
      <c r="D831" t="s">
        <v>8221</v>
      </c>
      <c r="E831">
        <v>4</v>
      </c>
    </row>
    <row r="832" spans="1:5" x14ac:dyDescent="0.3">
      <c r="A832" s="5" t="s">
        <v>8219</v>
      </c>
      <c r="B832">
        <v>44</v>
      </c>
      <c r="D832" t="s">
        <v>8221</v>
      </c>
      <c r="E832">
        <v>4</v>
      </c>
    </row>
    <row r="833" spans="1:5" x14ac:dyDescent="0.3">
      <c r="A833" s="5" t="s">
        <v>8219</v>
      </c>
      <c r="B833">
        <v>44</v>
      </c>
      <c r="D833" t="s">
        <v>8221</v>
      </c>
      <c r="E833">
        <v>4</v>
      </c>
    </row>
    <row r="834" spans="1:5" x14ac:dyDescent="0.3">
      <c r="A834" s="5" t="s">
        <v>8219</v>
      </c>
      <c r="B834">
        <v>44</v>
      </c>
      <c r="D834" t="s">
        <v>8221</v>
      </c>
      <c r="E834">
        <v>4</v>
      </c>
    </row>
    <row r="835" spans="1:5" x14ac:dyDescent="0.3">
      <c r="A835" s="5" t="s">
        <v>8219</v>
      </c>
      <c r="B835">
        <v>44</v>
      </c>
      <c r="D835" t="s">
        <v>8221</v>
      </c>
      <c r="E835">
        <v>4</v>
      </c>
    </row>
    <row r="836" spans="1:5" x14ac:dyDescent="0.3">
      <c r="A836" s="5" t="s">
        <v>8219</v>
      </c>
      <c r="B836">
        <v>44</v>
      </c>
      <c r="D836" t="s">
        <v>8221</v>
      </c>
      <c r="E836">
        <v>4</v>
      </c>
    </row>
    <row r="837" spans="1:5" x14ac:dyDescent="0.3">
      <c r="A837" s="5" t="s">
        <v>8219</v>
      </c>
      <c r="B837">
        <v>44</v>
      </c>
      <c r="D837" t="s">
        <v>8221</v>
      </c>
      <c r="E837">
        <v>4</v>
      </c>
    </row>
    <row r="838" spans="1:5" x14ac:dyDescent="0.3">
      <c r="A838" s="5" t="s">
        <v>8219</v>
      </c>
      <c r="B838">
        <v>45</v>
      </c>
      <c r="D838" t="s">
        <v>8221</v>
      </c>
      <c r="E838">
        <v>4</v>
      </c>
    </row>
    <row r="839" spans="1:5" x14ac:dyDescent="0.3">
      <c r="A839" s="5" t="s">
        <v>8219</v>
      </c>
      <c r="B839">
        <v>45</v>
      </c>
      <c r="D839" t="s">
        <v>8221</v>
      </c>
      <c r="E839">
        <v>4</v>
      </c>
    </row>
    <row r="840" spans="1:5" x14ac:dyDescent="0.3">
      <c r="A840" s="5" t="s">
        <v>8219</v>
      </c>
      <c r="B840">
        <v>45</v>
      </c>
      <c r="D840" t="s">
        <v>8221</v>
      </c>
      <c r="E840">
        <v>4</v>
      </c>
    </row>
    <row r="841" spans="1:5" x14ac:dyDescent="0.3">
      <c r="A841" s="5" t="s">
        <v>8219</v>
      </c>
      <c r="B841">
        <v>45</v>
      </c>
      <c r="D841" t="s">
        <v>8221</v>
      </c>
      <c r="E841">
        <v>4</v>
      </c>
    </row>
    <row r="842" spans="1:5" x14ac:dyDescent="0.3">
      <c r="A842" s="5" t="s">
        <v>8219</v>
      </c>
      <c r="B842">
        <v>45</v>
      </c>
      <c r="D842" t="s">
        <v>8221</v>
      </c>
      <c r="E842">
        <v>4</v>
      </c>
    </row>
    <row r="843" spans="1:5" x14ac:dyDescent="0.3">
      <c r="A843" s="5" t="s">
        <v>8219</v>
      </c>
      <c r="B843">
        <v>45</v>
      </c>
      <c r="D843" t="s">
        <v>8221</v>
      </c>
      <c r="E843">
        <v>4</v>
      </c>
    </row>
    <row r="844" spans="1:5" x14ac:dyDescent="0.3">
      <c r="A844" s="5" t="s">
        <v>8219</v>
      </c>
      <c r="B844">
        <v>45</v>
      </c>
      <c r="D844" t="s">
        <v>8221</v>
      </c>
      <c r="E844">
        <v>4</v>
      </c>
    </row>
    <row r="845" spans="1:5" x14ac:dyDescent="0.3">
      <c r="A845" s="5" t="s">
        <v>8219</v>
      </c>
      <c r="B845">
        <v>45</v>
      </c>
      <c r="D845" t="s">
        <v>8221</v>
      </c>
      <c r="E845">
        <v>4</v>
      </c>
    </row>
    <row r="846" spans="1:5" x14ac:dyDescent="0.3">
      <c r="A846" s="5" t="s">
        <v>8219</v>
      </c>
      <c r="B846">
        <v>45</v>
      </c>
      <c r="D846" t="s">
        <v>8221</v>
      </c>
      <c r="E846">
        <v>4</v>
      </c>
    </row>
    <row r="847" spans="1:5" x14ac:dyDescent="0.3">
      <c r="A847" s="5" t="s">
        <v>8219</v>
      </c>
      <c r="B847">
        <v>45</v>
      </c>
      <c r="D847" t="s">
        <v>8221</v>
      </c>
      <c r="E847">
        <v>4</v>
      </c>
    </row>
    <row r="848" spans="1:5" x14ac:dyDescent="0.3">
      <c r="A848" s="5" t="s">
        <v>8219</v>
      </c>
      <c r="B848">
        <v>45</v>
      </c>
      <c r="D848" t="s">
        <v>8221</v>
      </c>
      <c r="E848">
        <v>4</v>
      </c>
    </row>
    <row r="849" spans="1:5" x14ac:dyDescent="0.3">
      <c r="A849" s="5" t="s">
        <v>8219</v>
      </c>
      <c r="B849">
        <v>45</v>
      </c>
      <c r="D849" t="s">
        <v>8221</v>
      </c>
      <c r="E849">
        <v>4</v>
      </c>
    </row>
    <row r="850" spans="1:5" x14ac:dyDescent="0.3">
      <c r="A850" s="5" t="s">
        <v>8219</v>
      </c>
      <c r="B850">
        <v>45</v>
      </c>
      <c r="D850" t="s">
        <v>8221</v>
      </c>
      <c r="E850">
        <v>4</v>
      </c>
    </row>
    <row r="851" spans="1:5" x14ac:dyDescent="0.3">
      <c r="A851" s="5" t="s">
        <v>8219</v>
      </c>
      <c r="B851">
        <v>45</v>
      </c>
      <c r="D851" t="s">
        <v>8221</v>
      </c>
      <c r="E851">
        <v>5</v>
      </c>
    </row>
    <row r="852" spans="1:5" x14ac:dyDescent="0.3">
      <c r="A852" s="5" t="s">
        <v>8219</v>
      </c>
      <c r="B852">
        <v>45</v>
      </c>
      <c r="D852" t="s">
        <v>8221</v>
      </c>
      <c r="E852">
        <v>5</v>
      </c>
    </row>
    <row r="853" spans="1:5" x14ac:dyDescent="0.3">
      <c r="A853" s="5" t="s">
        <v>8219</v>
      </c>
      <c r="B853">
        <v>46</v>
      </c>
      <c r="D853" t="s">
        <v>8221</v>
      </c>
      <c r="E853">
        <v>5</v>
      </c>
    </row>
    <row r="854" spans="1:5" x14ac:dyDescent="0.3">
      <c r="A854" s="5" t="s">
        <v>8219</v>
      </c>
      <c r="B854">
        <v>46</v>
      </c>
      <c r="D854" t="s">
        <v>8221</v>
      </c>
      <c r="E854">
        <v>5</v>
      </c>
    </row>
    <row r="855" spans="1:5" x14ac:dyDescent="0.3">
      <c r="A855" s="5" t="s">
        <v>8219</v>
      </c>
      <c r="B855">
        <v>46</v>
      </c>
      <c r="D855" t="s">
        <v>8221</v>
      </c>
      <c r="E855">
        <v>5</v>
      </c>
    </row>
    <row r="856" spans="1:5" x14ac:dyDescent="0.3">
      <c r="A856" s="5" t="s">
        <v>8219</v>
      </c>
      <c r="B856">
        <v>46</v>
      </c>
      <c r="D856" t="s">
        <v>8221</v>
      </c>
      <c r="E856">
        <v>5</v>
      </c>
    </row>
    <row r="857" spans="1:5" x14ac:dyDescent="0.3">
      <c r="A857" s="5" t="s">
        <v>8219</v>
      </c>
      <c r="B857">
        <v>46</v>
      </c>
      <c r="D857" t="s">
        <v>8221</v>
      </c>
      <c r="E857">
        <v>5</v>
      </c>
    </row>
    <row r="858" spans="1:5" x14ac:dyDescent="0.3">
      <c r="A858" s="5" t="s">
        <v>8219</v>
      </c>
      <c r="B858">
        <v>46</v>
      </c>
      <c r="D858" t="s">
        <v>8221</v>
      </c>
      <c r="E858">
        <v>5</v>
      </c>
    </row>
    <row r="859" spans="1:5" x14ac:dyDescent="0.3">
      <c r="A859" s="5" t="s">
        <v>8219</v>
      </c>
      <c r="B859">
        <v>46</v>
      </c>
      <c r="D859" t="s">
        <v>8221</v>
      </c>
      <c r="E859">
        <v>5</v>
      </c>
    </row>
    <row r="860" spans="1:5" x14ac:dyDescent="0.3">
      <c r="A860" s="5" t="s">
        <v>8219</v>
      </c>
      <c r="B860">
        <v>46</v>
      </c>
      <c r="D860" t="s">
        <v>8221</v>
      </c>
      <c r="E860">
        <v>5</v>
      </c>
    </row>
    <row r="861" spans="1:5" x14ac:dyDescent="0.3">
      <c r="A861" s="5" t="s">
        <v>8219</v>
      </c>
      <c r="B861">
        <v>46</v>
      </c>
      <c r="D861" t="s">
        <v>8221</v>
      </c>
      <c r="E861">
        <v>5</v>
      </c>
    </row>
    <row r="862" spans="1:5" x14ac:dyDescent="0.3">
      <c r="A862" s="5" t="s">
        <v>8219</v>
      </c>
      <c r="B862">
        <v>46</v>
      </c>
      <c r="D862" t="s">
        <v>8221</v>
      </c>
      <c r="E862">
        <v>5</v>
      </c>
    </row>
    <row r="863" spans="1:5" x14ac:dyDescent="0.3">
      <c r="A863" s="5" t="s">
        <v>8219</v>
      </c>
      <c r="B863">
        <v>46</v>
      </c>
      <c r="D863" t="s">
        <v>8221</v>
      </c>
      <c r="E863">
        <v>5</v>
      </c>
    </row>
    <row r="864" spans="1:5" x14ac:dyDescent="0.3">
      <c r="A864" s="5" t="s">
        <v>8219</v>
      </c>
      <c r="B864">
        <v>46</v>
      </c>
      <c r="D864" t="s">
        <v>8221</v>
      </c>
      <c r="E864">
        <v>5</v>
      </c>
    </row>
    <row r="865" spans="1:5" x14ac:dyDescent="0.3">
      <c r="A865" s="5" t="s">
        <v>8219</v>
      </c>
      <c r="B865">
        <v>46</v>
      </c>
      <c r="D865" t="s">
        <v>8221</v>
      </c>
      <c r="E865">
        <v>5</v>
      </c>
    </row>
    <row r="866" spans="1:5" x14ac:dyDescent="0.3">
      <c r="A866" s="5" t="s">
        <v>8219</v>
      </c>
      <c r="B866">
        <v>46</v>
      </c>
      <c r="D866" t="s">
        <v>8221</v>
      </c>
      <c r="E866">
        <v>5</v>
      </c>
    </row>
    <row r="867" spans="1:5" x14ac:dyDescent="0.3">
      <c r="A867" s="5" t="s">
        <v>8219</v>
      </c>
      <c r="B867">
        <v>46</v>
      </c>
      <c r="D867" t="s">
        <v>8221</v>
      </c>
      <c r="E867">
        <v>5</v>
      </c>
    </row>
    <row r="868" spans="1:5" x14ac:dyDescent="0.3">
      <c r="A868" s="5" t="s">
        <v>8219</v>
      </c>
      <c r="B868">
        <v>46</v>
      </c>
      <c r="D868" t="s">
        <v>8221</v>
      </c>
      <c r="E868">
        <v>5</v>
      </c>
    </row>
    <row r="869" spans="1:5" x14ac:dyDescent="0.3">
      <c r="A869" s="5" t="s">
        <v>8219</v>
      </c>
      <c r="B869">
        <v>46</v>
      </c>
      <c r="D869" t="s">
        <v>8221</v>
      </c>
      <c r="E869">
        <v>5</v>
      </c>
    </row>
    <row r="870" spans="1:5" x14ac:dyDescent="0.3">
      <c r="A870" s="5" t="s">
        <v>8219</v>
      </c>
      <c r="B870">
        <v>46</v>
      </c>
      <c r="D870" t="s">
        <v>8221</v>
      </c>
      <c r="E870">
        <v>5</v>
      </c>
    </row>
    <row r="871" spans="1:5" x14ac:dyDescent="0.3">
      <c r="A871" s="5" t="s">
        <v>8219</v>
      </c>
      <c r="B871">
        <v>46</v>
      </c>
      <c r="D871" t="s">
        <v>8221</v>
      </c>
      <c r="E871">
        <v>5</v>
      </c>
    </row>
    <row r="872" spans="1:5" x14ac:dyDescent="0.3">
      <c r="A872" s="5" t="s">
        <v>8219</v>
      </c>
      <c r="B872">
        <v>46</v>
      </c>
      <c r="D872" t="s">
        <v>8221</v>
      </c>
      <c r="E872">
        <v>5</v>
      </c>
    </row>
    <row r="873" spans="1:5" x14ac:dyDescent="0.3">
      <c r="A873" s="5" t="s">
        <v>8219</v>
      </c>
      <c r="B873">
        <v>46</v>
      </c>
      <c r="D873" t="s">
        <v>8221</v>
      </c>
      <c r="E873">
        <v>5</v>
      </c>
    </row>
    <row r="874" spans="1:5" x14ac:dyDescent="0.3">
      <c r="A874" s="5" t="s">
        <v>8219</v>
      </c>
      <c r="B874">
        <v>47</v>
      </c>
      <c r="D874" t="s">
        <v>8221</v>
      </c>
      <c r="E874">
        <v>5</v>
      </c>
    </row>
    <row r="875" spans="1:5" x14ac:dyDescent="0.3">
      <c r="A875" s="5" t="s">
        <v>8219</v>
      </c>
      <c r="B875">
        <v>47</v>
      </c>
      <c r="D875" t="s">
        <v>8221</v>
      </c>
      <c r="E875">
        <v>5</v>
      </c>
    </row>
    <row r="876" spans="1:5" x14ac:dyDescent="0.3">
      <c r="A876" s="5" t="s">
        <v>8219</v>
      </c>
      <c r="B876">
        <v>47</v>
      </c>
      <c r="D876" t="s">
        <v>8221</v>
      </c>
      <c r="E876">
        <v>5</v>
      </c>
    </row>
    <row r="877" spans="1:5" x14ac:dyDescent="0.3">
      <c r="A877" s="5" t="s">
        <v>8219</v>
      </c>
      <c r="B877">
        <v>47</v>
      </c>
      <c r="D877" t="s">
        <v>8221</v>
      </c>
      <c r="E877">
        <v>5</v>
      </c>
    </row>
    <row r="878" spans="1:5" x14ac:dyDescent="0.3">
      <c r="A878" s="5" t="s">
        <v>8219</v>
      </c>
      <c r="B878">
        <v>47</v>
      </c>
      <c r="D878" t="s">
        <v>8221</v>
      </c>
      <c r="E878">
        <v>5</v>
      </c>
    </row>
    <row r="879" spans="1:5" x14ac:dyDescent="0.3">
      <c r="A879" s="5" t="s">
        <v>8219</v>
      </c>
      <c r="B879">
        <v>47</v>
      </c>
      <c r="D879" t="s">
        <v>8221</v>
      </c>
      <c r="E879">
        <v>5</v>
      </c>
    </row>
    <row r="880" spans="1:5" x14ac:dyDescent="0.3">
      <c r="A880" s="5" t="s">
        <v>8219</v>
      </c>
      <c r="B880">
        <v>47</v>
      </c>
      <c r="D880" t="s">
        <v>8221</v>
      </c>
      <c r="E880">
        <v>5</v>
      </c>
    </row>
    <row r="881" spans="1:5" x14ac:dyDescent="0.3">
      <c r="A881" s="5" t="s">
        <v>8219</v>
      </c>
      <c r="B881">
        <v>47</v>
      </c>
      <c r="D881" t="s">
        <v>8221</v>
      </c>
      <c r="E881">
        <v>5</v>
      </c>
    </row>
    <row r="882" spans="1:5" x14ac:dyDescent="0.3">
      <c r="A882" s="5" t="s">
        <v>8219</v>
      </c>
      <c r="B882">
        <v>47</v>
      </c>
      <c r="D882" t="s">
        <v>8221</v>
      </c>
      <c r="E882">
        <v>5</v>
      </c>
    </row>
    <row r="883" spans="1:5" x14ac:dyDescent="0.3">
      <c r="A883" s="5" t="s">
        <v>8219</v>
      </c>
      <c r="B883">
        <v>47</v>
      </c>
      <c r="D883" t="s">
        <v>8221</v>
      </c>
      <c r="E883">
        <v>5</v>
      </c>
    </row>
    <row r="884" spans="1:5" x14ac:dyDescent="0.3">
      <c r="A884" s="5" t="s">
        <v>8219</v>
      </c>
      <c r="B884">
        <v>47</v>
      </c>
      <c r="D884" t="s">
        <v>8221</v>
      </c>
      <c r="E884">
        <v>5</v>
      </c>
    </row>
    <row r="885" spans="1:5" x14ac:dyDescent="0.3">
      <c r="A885" s="5" t="s">
        <v>8219</v>
      </c>
      <c r="B885">
        <v>47</v>
      </c>
      <c r="D885" t="s">
        <v>8221</v>
      </c>
      <c r="E885">
        <v>5</v>
      </c>
    </row>
    <row r="886" spans="1:5" x14ac:dyDescent="0.3">
      <c r="A886" s="5" t="s">
        <v>8219</v>
      </c>
      <c r="B886">
        <v>47</v>
      </c>
      <c r="D886" t="s">
        <v>8221</v>
      </c>
      <c r="E886">
        <v>5</v>
      </c>
    </row>
    <row r="887" spans="1:5" x14ac:dyDescent="0.3">
      <c r="A887" s="5" t="s">
        <v>8219</v>
      </c>
      <c r="B887">
        <v>47</v>
      </c>
      <c r="D887" t="s">
        <v>8221</v>
      </c>
      <c r="E887">
        <v>5</v>
      </c>
    </row>
    <row r="888" spans="1:5" x14ac:dyDescent="0.3">
      <c r="A888" s="5" t="s">
        <v>8219</v>
      </c>
      <c r="B888">
        <v>47</v>
      </c>
      <c r="D888" t="s">
        <v>8221</v>
      </c>
      <c r="E888">
        <v>5</v>
      </c>
    </row>
    <row r="889" spans="1:5" x14ac:dyDescent="0.3">
      <c r="A889" s="5" t="s">
        <v>8219</v>
      </c>
      <c r="B889">
        <v>47</v>
      </c>
      <c r="D889" t="s">
        <v>8221</v>
      </c>
      <c r="E889">
        <v>5</v>
      </c>
    </row>
    <row r="890" spans="1:5" x14ac:dyDescent="0.3">
      <c r="A890" s="5" t="s">
        <v>8219</v>
      </c>
      <c r="B890">
        <v>47</v>
      </c>
      <c r="D890" t="s">
        <v>8221</v>
      </c>
      <c r="E890">
        <v>5</v>
      </c>
    </row>
    <row r="891" spans="1:5" x14ac:dyDescent="0.3">
      <c r="A891" s="5" t="s">
        <v>8219</v>
      </c>
      <c r="B891">
        <v>47</v>
      </c>
      <c r="D891" t="s">
        <v>8221</v>
      </c>
      <c r="E891">
        <v>5</v>
      </c>
    </row>
    <row r="892" spans="1:5" x14ac:dyDescent="0.3">
      <c r="A892" s="5" t="s">
        <v>8219</v>
      </c>
      <c r="B892">
        <v>47</v>
      </c>
      <c r="D892" t="s">
        <v>8221</v>
      </c>
      <c r="E892">
        <v>5</v>
      </c>
    </row>
    <row r="893" spans="1:5" x14ac:dyDescent="0.3">
      <c r="A893" s="5" t="s">
        <v>8219</v>
      </c>
      <c r="B893">
        <v>47</v>
      </c>
      <c r="D893" t="s">
        <v>8221</v>
      </c>
      <c r="E893">
        <v>5</v>
      </c>
    </row>
    <row r="894" spans="1:5" x14ac:dyDescent="0.3">
      <c r="A894" s="5" t="s">
        <v>8219</v>
      </c>
      <c r="B894">
        <v>47</v>
      </c>
      <c r="D894" t="s">
        <v>8221</v>
      </c>
      <c r="E894">
        <v>5</v>
      </c>
    </row>
    <row r="895" spans="1:5" x14ac:dyDescent="0.3">
      <c r="A895" s="5" t="s">
        <v>8219</v>
      </c>
      <c r="B895">
        <v>48</v>
      </c>
      <c r="D895" t="s">
        <v>8221</v>
      </c>
      <c r="E895">
        <v>5</v>
      </c>
    </row>
    <row r="896" spans="1:5" x14ac:dyDescent="0.3">
      <c r="A896" s="5" t="s">
        <v>8219</v>
      </c>
      <c r="B896">
        <v>48</v>
      </c>
      <c r="D896" t="s">
        <v>8221</v>
      </c>
      <c r="E896">
        <v>5</v>
      </c>
    </row>
    <row r="897" spans="1:5" x14ac:dyDescent="0.3">
      <c r="A897" s="5" t="s">
        <v>8219</v>
      </c>
      <c r="B897">
        <v>48</v>
      </c>
      <c r="D897" t="s">
        <v>8221</v>
      </c>
      <c r="E897">
        <v>5</v>
      </c>
    </row>
    <row r="898" spans="1:5" x14ac:dyDescent="0.3">
      <c r="A898" s="5" t="s">
        <v>8219</v>
      </c>
      <c r="B898">
        <v>48</v>
      </c>
      <c r="D898" t="s">
        <v>8221</v>
      </c>
      <c r="E898">
        <v>5</v>
      </c>
    </row>
    <row r="899" spans="1:5" x14ac:dyDescent="0.3">
      <c r="A899" s="5" t="s">
        <v>8219</v>
      </c>
      <c r="B899">
        <v>48</v>
      </c>
      <c r="D899" t="s">
        <v>8221</v>
      </c>
      <c r="E899">
        <v>5</v>
      </c>
    </row>
    <row r="900" spans="1:5" x14ac:dyDescent="0.3">
      <c r="A900" s="5" t="s">
        <v>8219</v>
      </c>
      <c r="B900">
        <v>48</v>
      </c>
      <c r="D900" t="s">
        <v>8221</v>
      </c>
      <c r="E900">
        <v>5</v>
      </c>
    </row>
    <row r="901" spans="1:5" x14ac:dyDescent="0.3">
      <c r="A901" s="5" t="s">
        <v>8219</v>
      </c>
      <c r="B901">
        <v>48</v>
      </c>
      <c r="D901" t="s">
        <v>8221</v>
      </c>
      <c r="E901">
        <v>5</v>
      </c>
    </row>
    <row r="902" spans="1:5" x14ac:dyDescent="0.3">
      <c r="A902" s="5" t="s">
        <v>8219</v>
      </c>
      <c r="B902">
        <v>48</v>
      </c>
      <c r="D902" t="s">
        <v>8221</v>
      </c>
      <c r="E902">
        <v>5</v>
      </c>
    </row>
    <row r="903" spans="1:5" x14ac:dyDescent="0.3">
      <c r="A903" s="5" t="s">
        <v>8219</v>
      </c>
      <c r="B903">
        <v>48</v>
      </c>
      <c r="D903" t="s">
        <v>8221</v>
      </c>
      <c r="E903">
        <v>5</v>
      </c>
    </row>
    <row r="904" spans="1:5" x14ac:dyDescent="0.3">
      <c r="A904" s="5" t="s">
        <v>8219</v>
      </c>
      <c r="B904">
        <v>48</v>
      </c>
      <c r="D904" t="s">
        <v>8221</v>
      </c>
      <c r="E904">
        <v>5</v>
      </c>
    </row>
    <row r="905" spans="1:5" x14ac:dyDescent="0.3">
      <c r="A905" s="5" t="s">
        <v>8219</v>
      </c>
      <c r="B905">
        <v>48</v>
      </c>
      <c r="D905" t="s">
        <v>8221</v>
      </c>
      <c r="E905">
        <v>5</v>
      </c>
    </row>
    <row r="906" spans="1:5" x14ac:dyDescent="0.3">
      <c r="A906" s="5" t="s">
        <v>8219</v>
      </c>
      <c r="B906">
        <v>48</v>
      </c>
      <c r="D906" t="s">
        <v>8221</v>
      </c>
      <c r="E906">
        <v>5</v>
      </c>
    </row>
    <row r="907" spans="1:5" x14ac:dyDescent="0.3">
      <c r="A907" s="5" t="s">
        <v>8219</v>
      </c>
      <c r="B907">
        <v>48</v>
      </c>
      <c r="D907" t="s">
        <v>8221</v>
      </c>
      <c r="E907">
        <v>5</v>
      </c>
    </row>
    <row r="908" spans="1:5" x14ac:dyDescent="0.3">
      <c r="A908" s="5" t="s">
        <v>8219</v>
      </c>
      <c r="B908">
        <v>48</v>
      </c>
      <c r="D908" t="s">
        <v>8221</v>
      </c>
      <c r="E908">
        <v>5</v>
      </c>
    </row>
    <row r="909" spans="1:5" x14ac:dyDescent="0.3">
      <c r="A909" s="5" t="s">
        <v>8219</v>
      </c>
      <c r="B909">
        <v>49</v>
      </c>
      <c r="D909" t="s">
        <v>8221</v>
      </c>
      <c r="E909">
        <v>5</v>
      </c>
    </row>
    <row r="910" spans="1:5" x14ac:dyDescent="0.3">
      <c r="A910" s="5" t="s">
        <v>8219</v>
      </c>
      <c r="B910">
        <v>49</v>
      </c>
      <c r="D910" t="s">
        <v>8221</v>
      </c>
      <c r="E910">
        <v>5</v>
      </c>
    </row>
    <row r="911" spans="1:5" x14ac:dyDescent="0.3">
      <c r="A911" s="5" t="s">
        <v>8219</v>
      </c>
      <c r="B911">
        <v>49</v>
      </c>
      <c r="D911" t="s">
        <v>8221</v>
      </c>
      <c r="E911">
        <v>5</v>
      </c>
    </row>
    <row r="912" spans="1:5" x14ac:dyDescent="0.3">
      <c r="A912" s="5" t="s">
        <v>8219</v>
      </c>
      <c r="B912">
        <v>49</v>
      </c>
      <c r="D912" t="s">
        <v>8221</v>
      </c>
      <c r="E912">
        <v>6</v>
      </c>
    </row>
    <row r="913" spans="1:5" x14ac:dyDescent="0.3">
      <c r="A913" s="5" t="s">
        <v>8219</v>
      </c>
      <c r="B913">
        <v>49</v>
      </c>
      <c r="D913" t="s">
        <v>8221</v>
      </c>
      <c r="E913">
        <v>6</v>
      </c>
    </row>
    <row r="914" spans="1:5" x14ac:dyDescent="0.3">
      <c r="A914" s="5" t="s">
        <v>8219</v>
      </c>
      <c r="B914">
        <v>49</v>
      </c>
      <c r="D914" t="s">
        <v>8221</v>
      </c>
      <c r="E914">
        <v>6</v>
      </c>
    </row>
    <row r="915" spans="1:5" x14ac:dyDescent="0.3">
      <c r="A915" s="5" t="s">
        <v>8219</v>
      </c>
      <c r="B915">
        <v>49</v>
      </c>
      <c r="D915" t="s">
        <v>8221</v>
      </c>
      <c r="E915">
        <v>6</v>
      </c>
    </row>
    <row r="916" spans="1:5" x14ac:dyDescent="0.3">
      <c r="A916" s="5" t="s">
        <v>8219</v>
      </c>
      <c r="B916">
        <v>49</v>
      </c>
      <c r="D916" t="s">
        <v>8221</v>
      </c>
      <c r="E916">
        <v>6</v>
      </c>
    </row>
    <row r="917" spans="1:5" x14ac:dyDescent="0.3">
      <c r="A917" s="5" t="s">
        <v>8219</v>
      </c>
      <c r="B917">
        <v>49</v>
      </c>
      <c r="D917" t="s">
        <v>8221</v>
      </c>
      <c r="E917">
        <v>6</v>
      </c>
    </row>
    <row r="918" spans="1:5" x14ac:dyDescent="0.3">
      <c r="A918" s="5" t="s">
        <v>8219</v>
      </c>
      <c r="B918">
        <v>49</v>
      </c>
      <c r="D918" t="s">
        <v>8221</v>
      </c>
      <c r="E918">
        <v>6</v>
      </c>
    </row>
    <row r="919" spans="1:5" x14ac:dyDescent="0.3">
      <c r="A919" s="5" t="s">
        <v>8219</v>
      </c>
      <c r="B919">
        <v>49</v>
      </c>
      <c r="D919" t="s">
        <v>8221</v>
      </c>
      <c r="E919">
        <v>6</v>
      </c>
    </row>
    <row r="920" spans="1:5" x14ac:dyDescent="0.3">
      <c r="A920" s="5" t="s">
        <v>8219</v>
      </c>
      <c r="B920">
        <v>49</v>
      </c>
      <c r="D920" t="s">
        <v>8221</v>
      </c>
      <c r="E920">
        <v>6</v>
      </c>
    </row>
    <row r="921" spans="1:5" x14ac:dyDescent="0.3">
      <c r="A921" s="5" t="s">
        <v>8219</v>
      </c>
      <c r="B921">
        <v>49</v>
      </c>
      <c r="D921" t="s">
        <v>8221</v>
      </c>
      <c r="E921">
        <v>6</v>
      </c>
    </row>
    <row r="922" spans="1:5" x14ac:dyDescent="0.3">
      <c r="A922" s="5" t="s">
        <v>8219</v>
      </c>
      <c r="B922">
        <v>49</v>
      </c>
      <c r="D922" t="s">
        <v>8221</v>
      </c>
      <c r="E922">
        <v>6</v>
      </c>
    </row>
    <row r="923" spans="1:5" x14ac:dyDescent="0.3">
      <c r="A923" s="5" t="s">
        <v>8219</v>
      </c>
      <c r="B923">
        <v>49</v>
      </c>
      <c r="D923" t="s">
        <v>8221</v>
      </c>
      <c r="E923">
        <v>6</v>
      </c>
    </row>
    <row r="924" spans="1:5" x14ac:dyDescent="0.3">
      <c r="A924" s="5" t="s">
        <v>8219</v>
      </c>
      <c r="B924">
        <v>49</v>
      </c>
      <c r="D924" t="s">
        <v>8221</v>
      </c>
      <c r="E924">
        <v>6</v>
      </c>
    </row>
    <row r="925" spans="1:5" x14ac:dyDescent="0.3">
      <c r="A925" s="5" t="s">
        <v>8219</v>
      </c>
      <c r="B925">
        <v>49</v>
      </c>
      <c r="D925" t="s">
        <v>8221</v>
      </c>
      <c r="E925">
        <v>6</v>
      </c>
    </row>
    <row r="926" spans="1:5" x14ac:dyDescent="0.3">
      <c r="A926" s="5" t="s">
        <v>8219</v>
      </c>
      <c r="B926">
        <v>50</v>
      </c>
      <c r="D926" t="s">
        <v>8221</v>
      </c>
      <c r="E926">
        <v>6</v>
      </c>
    </row>
    <row r="927" spans="1:5" x14ac:dyDescent="0.3">
      <c r="A927" s="5" t="s">
        <v>8219</v>
      </c>
      <c r="B927">
        <v>50</v>
      </c>
      <c r="D927" t="s">
        <v>8221</v>
      </c>
      <c r="E927">
        <v>6</v>
      </c>
    </row>
    <row r="928" spans="1:5" x14ac:dyDescent="0.3">
      <c r="A928" s="5" t="s">
        <v>8219</v>
      </c>
      <c r="B928">
        <v>50</v>
      </c>
      <c r="D928" t="s">
        <v>8221</v>
      </c>
      <c r="E928">
        <v>6</v>
      </c>
    </row>
    <row r="929" spans="1:5" x14ac:dyDescent="0.3">
      <c r="A929" s="5" t="s">
        <v>8219</v>
      </c>
      <c r="B929">
        <v>50</v>
      </c>
      <c r="D929" t="s">
        <v>8221</v>
      </c>
      <c r="E929">
        <v>6</v>
      </c>
    </row>
    <row r="930" spans="1:5" x14ac:dyDescent="0.3">
      <c r="A930" s="5" t="s">
        <v>8219</v>
      </c>
      <c r="B930">
        <v>50</v>
      </c>
      <c r="D930" t="s">
        <v>8221</v>
      </c>
      <c r="E930">
        <v>6</v>
      </c>
    </row>
    <row r="931" spans="1:5" x14ac:dyDescent="0.3">
      <c r="A931" s="5" t="s">
        <v>8219</v>
      </c>
      <c r="B931">
        <v>50</v>
      </c>
      <c r="D931" t="s">
        <v>8221</v>
      </c>
      <c r="E931">
        <v>6</v>
      </c>
    </row>
    <row r="932" spans="1:5" x14ac:dyDescent="0.3">
      <c r="A932" s="5" t="s">
        <v>8219</v>
      </c>
      <c r="B932">
        <v>50</v>
      </c>
      <c r="D932" t="s">
        <v>8221</v>
      </c>
      <c r="E932">
        <v>6</v>
      </c>
    </row>
    <row r="933" spans="1:5" x14ac:dyDescent="0.3">
      <c r="A933" s="5" t="s">
        <v>8219</v>
      </c>
      <c r="B933">
        <v>50</v>
      </c>
      <c r="D933" t="s">
        <v>8221</v>
      </c>
      <c r="E933">
        <v>6</v>
      </c>
    </row>
    <row r="934" spans="1:5" x14ac:dyDescent="0.3">
      <c r="A934" s="5" t="s">
        <v>8219</v>
      </c>
      <c r="B934">
        <v>50</v>
      </c>
      <c r="D934" t="s">
        <v>8221</v>
      </c>
      <c r="E934">
        <v>6</v>
      </c>
    </row>
    <row r="935" spans="1:5" x14ac:dyDescent="0.3">
      <c r="A935" s="5" t="s">
        <v>8219</v>
      </c>
      <c r="B935">
        <v>50</v>
      </c>
      <c r="D935" t="s">
        <v>8221</v>
      </c>
      <c r="E935">
        <v>6</v>
      </c>
    </row>
    <row r="936" spans="1:5" x14ac:dyDescent="0.3">
      <c r="A936" s="5" t="s">
        <v>8219</v>
      </c>
      <c r="B936">
        <v>50</v>
      </c>
      <c r="D936" t="s">
        <v>8221</v>
      </c>
      <c r="E936">
        <v>6</v>
      </c>
    </row>
    <row r="937" spans="1:5" x14ac:dyDescent="0.3">
      <c r="A937" s="5" t="s">
        <v>8219</v>
      </c>
      <c r="B937">
        <v>50</v>
      </c>
      <c r="D937" t="s">
        <v>8221</v>
      </c>
      <c r="E937">
        <v>6</v>
      </c>
    </row>
    <row r="938" spans="1:5" x14ac:dyDescent="0.3">
      <c r="A938" s="5" t="s">
        <v>8219</v>
      </c>
      <c r="B938">
        <v>50</v>
      </c>
      <c r="D938" t="s">
        <v>8221</v>
      </c>
      <c r="E938">
        <v>6</v>
      </c>
    </row>
    <row r="939" spans="1:5" x14ac:dyDescent="0.3">
      <c r="A939" s="5" t="s">
        <v>8219</v>
      </c>
      <c r="B939">
        <v>50</v>
      </c>
      <c r="D939" t="s">
        <v>8221</v>
      </c>
      <c r="E939">
        <v>6</v>
      </c>
    </row>
    <row r="940" spans="1:5" x14ac:dyDescent="0.3">
      <c r="A940" s="5" t="s">
        <v>8219</v>
      </c>
      <c r="B940">
        <v>50</v>
      </c>
      <c r="D940" t="s">
        <v>8221</v>
      </c>
      <c r="E940">
        <v>6</v>
      </c>
    </row>
    <row r="941" spans="1:5" x14ac:dyDescent="0.3">
      <c r="A941" s="5" t="s">
        <v>8219</v>
      </c>
      <c r="B941">
        <v>50</v>
      </c>
      <c r="D941" t="s">
        <v>8221</v>
      </c>
      <c r="E941">
        <v>6</v>
      </c>
    </row>
    <row r="942" spans="1:5" x14ac:dyDescent="0.3">
      <c r="A942" s="5" t="s">
        <v>8219</v>
      </c>
      <c r="B942">
        <v>50</v>
      </c>
      <c r="D942" t="s">
        <v>8221</v>
      </c>
      <c r="E942">
        <v>6</v>
      </c>
    </row>
    <row r="943" spans="1:5" x14ac:dyDescent="0.3">
      <c r="A943" s="5" t="s">
        <v>8219</v>
      </c>
      <c r="B943">
        <v>50</v>
      </c>
      <c r="D943" t="s">
        <v>8221</v>
      </c>
      <c r="E943">
        <v>6</v>
      </c>
    </row>
    <row r="944" spans="1:5" x14ac:dyDescent="0.3">
      <c r="A944" s="5" t="s">
        <v>8219</v>
      </c>
      <c r="B944">
        <v>50</v>
      </c>
      <c r="D944" t="s">
        <v>8221</v>
      </c>
      <c r="E944">
        <v>6</v>
      </c>
    </row>
    <row r="945" spans="1:5" x14ac:dyDescent="0.3">
      <c r="A945" s="5" t="s">
        <v>8219</v>
      </c>
      <c r="B945">
        <v>51</v>
      </c>
      <c r="D945" t="s">
        <v>8221</v>
      </c>
      <c r="E945">
        <v>6</v>
      </c>
    </row>
    <row r="946" spans="1:5" x14ac:dyDescent="0.3">
      <c r="A946" s="5" t="s">
        <v>8219</v>
      </c>
      <c r="B946">
        <v>51</v>
      </c>
      <c r="D946" t="s">
        <v>8221</v>
      </c>
      <c r="E946">
        <v>6</v>
      </c>
    </row>
    <row r="947" spans="1:5" x14ac:dyDescent="0.3">
      <c r="A947" s="5" t="s">
        <v>8219</v>
      </c>
      <c r="B947">
        <v>51</v>
      </c>
      <c r="D947" t="s">
        <v>8221</v>
      </c>
      <c r="E947">
        <v>6</v>
      </c>
    </row>
    <row r="948" spans="1:5" x14ac:dyDescent="0.3">
      <c r="A948" s="5" t="s">
        <v>8219</v>
      </c>
      <c r="B948">
        <v>51</v>
      </c>
      <c r="D948" t="s">
        <v>8221</v>
      </c>
      <c r="E948">
        <v>6</v>
      </c>
    </row>
    <row r="949" spans="1:5" x14ac:dyDescent="0.3">
      <c r="A949" s="5" t="s">
        <v>8219</v>
      </c>
      <c r="B949">
        <v>51</v>
      </c>
      <c r="D949" t="s">
        <v>8221</v>
      </c>
      <c r="E949">
        <v>6</v>
      </c>
    </row>
    <row r="950" spans="1:5" x14ac:dyDescent="0.3">
      <c r="A950" s="5" t="s">
        <v>8219</v>
      </c>
      <c r="B950">
        <v>51</v>
      </c>
      <c r="D950" t="s">
        <v>8221</v>
      </c>
      <c r="E950">
        <v>6</v>
      </c>
    </row>
    <row r="951" spans="1:5" x14ac:dyDescent="0.3">
      <c r="A951" s="5" t="s">
        <v>8219</v>
      </c>
      <c r="B951">
        <v>51</v>
      </c>
      <c r="D951" t="s">
        <v>8221</v>
      </c>
      <c r="E951">
        <v>6</v>
      </c>
    </row>
    <row r="952" spans="1:5" x14ac:dyDescent="0.3">
      <c r="A952" s="5" t="s">
        <v>8219</v>
      </c>
      <c r="B952">
        <v>51</v>
      </c>
      <c r="D952" t="s">
        <v>8221</v>
      </c>
      <c r="E952">
        <v>6</v>
      </c>
    </row>
    <row r="953" spans="1:5" x14ac:dyDescent="0.3">
      <c r="A953" s="5" t="s">
        <v>8219</v>
      </c>
      <c r="B953">
        <v>51</v>
      </c>
      <c r="D953" t="s">
        <v>8221</v>
      </c>
      <c r="E953">
        <v>6</v>
      </c>
    </row>
    <row r="954" spans="1:5" x14ac:dyDescent="0.3">
      <c r="A954" s="5" t="s">
        <v>8219</v>
      </c>
      <c r="B954">
        <v>51</v>
      </c>
      <c r="D954" t="s">
        <v>8221</v>
      </c>
      <c r="E954">
        <v>6</v>
      </c>
    </row>
    <row r="955" spans="1:5" x14ac:dyDescent="0.3">
      <c r="A955" s="5" t="s">
        <v>8219</v>
      </c>
      <c r="B955">
        <v>52</v>
      </c>
      <c r="D955" t="s">
        <v>8221</v>
      </c>
      <c r="E955">
        <v>6</v>
      </c>
    </row>
    <row r="956" spans="1:5" x14ac:dyDescent="0.3">
      <c r="A956" s="5" t="s">
        <v>8219</v>
      </c>
      <c r="B956">
        <v>52</v>
      </c>
      <c r="D956" t="s">
        <v>8221</v>
      </c>
      <c r="E956">
        <v>6</v>
      </c>
    </row>
    <row r="957" spans="1:5" x14ac:dyDescent="0.3">
      <c r="A957" s="5" t="s">
        <v>8219</v>
      </c>
      <c r="B957">
        <v>52</v>
      </c>
      <c r="D957" t="s">
        <v>8221</v>
      </c>
      <c r="E957">
        <v>6</v>
      </c>
    </row>
    <row r="958" spans="1:5" x14ac:dyDescent="0.3">
      <c r="A958" s="5" t="s">
        <v>8219</v>
      </c>
      <c r="B958">
        <v>52</v>
      </c>
      <c r="D958" t="s">
        <v>8221</v>
      </c>
      <c r="E958">
        <v>6</v>
      </c>
    </row>
    <row r="959" spans="1:5" x14ac:dyDescent="0.3">
      <c r="A959" s="5" t="s">
        <v>8219</v>
      </c>
      <c r="B959">
        <v>52</v>
      </c>
      <c r="D959" t="s">
        <v>8221</v>
      </c>
      <c r="E959">
        <v>6</v>
      </c>
    </row>
    <row r="960" spans="1:5" x14ac:dyDescent="0.3">
      <c r="A960" s="5" t="s">
        <v>8219</v>
      </c>
      <c r="B960">
        <v>52</v>
      </c>
      <c r="D960" t="s">
        <v>8221</v>
      </c>
      <c r="E960">
        <v>6</v>
      </c>
    </row>
    <row r="961" spans="1:5" x14ac:dyDescent="0.3">
      <c r="A961" s="5" t="s">
        <v>8219</v>
      </c>
      <c r="B961">
        <v>52</v>
      </c>
      <c r="D961" t="s">
        <v>8221</v>
      </c>
      <c r="E961">
        <v>6</v>
      </c>
    </row>
    <row r="962" spans="1:5" x14ac:dyDescent="0.3">
      <c r="A962" s="5" t="s">
        <v>8219</v>
      </c>
      <c r="B962">
        <v>52</v>
      </c>
      <c r="D962" t="s">
        <v>8221</v>
      </c>
      <c r="E962">
        <v>7</v>
      </c>
    </row>
    <row r="963" spans="1:5" x14ac:dyDescent="0.3">
      <c r="A963" s="5" t="s">
        <v>8219</v>
      </c>
      <c r="B963">
        <v>52</v>
      </c>
      <c r="D963" t="s">
        <v>8221</v>
      </c>
      <c r="E963">
        <v>7</v>
      </c>
    </row>
    <row r="964" spans="1:5" x14ac:dyDescent="0.3">
      <c r="A964" s="5" t="s">
        <v>8219</v>
      </c>
      <c r="B964">
        <v>52</v>
      </c>
      <c r="D964" t="s">
        <v>8221</v>
      </c>
      <c r="E964">
        <v>7</v>
      </c>
    </row>
    <row r="965" spans="1:5" x14ac:dyDescent="0.3">
      <c r="A965" s="5" t="s">
        <v>8219</v>
      </c>
      <c r="B965">
        <v>52</v>
      </c>
      <c r="D965" t="s">
        <v>8221</v>
      </c>
      <c r="E965">
        <v>7</v>
      </c>
    </row>
    <row r="966" spans="1:5" x14ac:dyDescent="0.3">
      <c r="A966" s="5" t="s">
        <v>8219</v>
      </c>
      <c r="B966">
        <v>52</v>
      </c>
      <c r="D966" t="s">
        <v>8221</v>
      </c>
      <c r="E966">
        <v>7</v>
      </c>
    </row>
    <row r="967" spans="1:5" x14ac:dyDescent="0.3">
      <c r="A967" s="5" t="s">
        <v>8219</v>
      </c>
      <c r="B967">
        <v>52</v>
      </c>
      <c r="D967" t="s">
        <v>8221</v>
      </c>
      <c r="E967">
        <v>7</v>
      </c>
    </row>
    <row r="968" spans="1:5" x14ac:dyDescent="0.3">
      <c r="A968" s="5" t="s">
        <v>8219</v>
      </c>
      <c r="B968">
        <v>52</v>
      </c>
      <c r="D968" t="s">
        <v>8221</v>
      </c>
      <c r="E968">
        <v>7</v>
      </c>
    </row>
    <row r="969" spans="1:5" x14ac:dyDescent="0.3">
      <c r="A969" s="5" t="s">
        <v>8219</v>
      </c>
      <c r="B969">
        <v>52</v>
      </c>
      <c r="D969" t="s">
        <v>8221</v>
      </c>
      <c r="E969">
        <v>7</v>
      </c>
    </row>
    <row r="970" spans="1:5" x14ac:dyDescent="0.3">
      <c r="A970" s="5" t="s">
        <v>8219</v>
      </c>
      <c r="B970">
        <v>52</v>
      </c>
      <c r="D970" t="s">
        <v>8221</v>
      </c>
      <c r="E970">
        <v>7</v>
      </c>
    </row>
    <row r="971" spans="1:5" x14ac:dyDescent="0.3">
      <c r="A971" s="5" t="s">
        <v>8219</v>
      </c>
      <c r="B971">
        <v>52</v>
      </c>
      <c r="D971" t="s">
        <v>8221</v>
      </c>
      <c r="E971">
        <v>7</v>
      </c>
    </row>
    <row r="972" spans="1:5" x14ac:dyDescent="0.3">
      <c r="A972" s="5" t="s">
        <v>8219</v>
      </c>
      <c r="B972">
        <v>52</v>
      </c>
      <c r="D972" t="s">
        <v>8221</v>
      </c>
      <c r="E972">
        <v>7</v>
      </c>
    </row>
    <row r="973" spans="1:5" x14ac:dyDescent="0.3">
      <c r="A973" s="5" t="s">
        <v>8219</v>
      </c>
      <c r="B973">
        <v>52</v>
      </c>
      <c r="D973" t="s">
        <v>8221</v>
      </c>
      <c r="E973">
        <v>7</v>
      </c>
    </row>
    <row r="974" spans="1:5" x14ac:dyDescent="0.3">
      <c r="A974" s="5" t="s">
        <v>8219</v>
      </c>
      <c r="B974">
        <v>53</v>
      </c>
      <c r="D974" t="s">
        <v>8221</v>
      </c>
      <c r="E974">
        <v>7</v>
      </c>
    </row>
    <row r="975" spans="1:5" x14ac:dyDescent="0.3">
      <c r="A975" s="5" t="s">
        <v>8219</v>
      </c>
      <c r="B975">
        <v>53</v>
      </c>
      <c r="D975" t="s">
        <v>8221</v>
      </c>
      <c r="E975">
        <v>7</v>
      </c>
    </row>
    <row r="976" spans="1:5" x14ac:dyDescent="0.3">
      <c r="A976" s="5" t="s">
        <v>8219</v>
      </c>
      <c r="B976">
        <v>53</v>
      </c>
      <c r="D976" t="s">
        <v>8221</v>
      </c>
      <c r="E976">
        <v>7</v>
      </c>
    </row>
    <row r="977" spans="1:5" x14ac:dyDescent="0.3">
      <c r="A977" s="5" t="s">
        <v>8219</v>
      </c>
      <c r="B977">
        <v>53</v>
      </c>
      <c r="D977" t="s">
        <v>8221</v>
      </c>
      <c r="E977">
        <v>7</v>
      </c>
    </row>
    <row r="978" spans="1:5" x14ac:dyDescent="0.3">
      <c r="A978" s="5" t="s">
        <v>8219</v>
      </c>
      <c r="B978">
        <v>53</v>
      </c>
      <c r="D978" t="s">
        <v>8221</v>
      </c>
      <c r="E978">
        <v>7</v>
      </c>
    </row>
    <row r="979" spans="1:5" x14ac:dyDescent="0.3">
      <c r="A979" s="5" t="s">
        <v>8219</v>
      </c>
      <c r="B979">
        <v>53</v>
      </c>
      <c r="D979" t="s">
        <v>8221</v>
      </c>
      <c r="E979">
        <v>7</v>
      </c>
    </row>
    <row r="980" spans="1:5" x14ac:dyDescent="0.3">
      <c r="A980" s="5" t="s">
        <v>8219</v>
      </c>
      <c r="B980">
        <v>53</v>
      </c>
      <c r="D980" t="s">
        <v>8221</v>
      </c>
      <c r="E980">
        <v>7</v>
      </c>
    </row>
    <row r="981" spans="1:5" x14ac:dyDescent="0.3">
      <c r="A981" s="5" t="s">
        <v>8219</v>
      </c>
      <c r="B981">
        <v>54</v>
      </c>
      <c r="D981" t="s">
        <v>8221</v>
      </c>
      <c r="E981">
        <v>7</v>
      </c>
    </row>
    <row r="982" spans="1:5" x14ac:dyDescent="0.3">
      <c r="A982" s="5" t="s">
        <v>8219</v>
      </c>
      <c r="B982">
        <v>54</v>
      </c>
      <c r="D982" t="s">
        <v>8221</v>
      </c>
      <c r="E982">
        <v>7</v>
      </c>
    </row>
    <row r="983" spans="1:5" x14ac:dyDescent="0.3">
      <c r="A983" s="5" t="s">
        <v>8219</v>
      </c>
      <c r="B983">
        <v>54</v>
      </c>
      <c r="D983" t="s">
        <v>8221</v>
      </c>
      <c r="E983">
        <v>7</v>
      </c>
    </row>
    <row r="984" spans="1:5" x14ac:dyDescent="0.3">
      <c r="A984" s="5" t="s">
        <v>8219</v>
      </c>
      <c r="B984">
        <v>54</v>
      </c>
      <c r="D984" t="s">
        <v>8221</v>
      </c>
      <c r="E984">
        <v>7</v>
      </c>
    </row>
    <row r="985" spans="1:5" x14ac:dyDescent="0.3">
      <c r="A985" s="5" t="s">
        <v>8219</v>
      </c>
      <c r="B985">
        <v>54</v>
      </c>
      <c r="D985" t="s">
        <v>8221</v>
      </c>
      <c r="E985">
        <v>7</v>
      </c>
    </row>
    <row r="986" spans="1:5" x14ac:dyDescent="0.3">
      <c r="A986" s="5" t="s">
        <v>8219</v>
      </c>
      <c r="B986">
        <v>54</v>
      </c>
      <c r="D986" t="s">
        <v>8221</v>
      </c>
      <c r="E986">
        <v>7</v>
      </c>
    </row>
    <row r="987" spans="1:5" x14ac:dyDescent="0.3">
      <c r="A987" s="5" t="s">
        <v>8219</v>
      </c>
      <c r="B987">
        <v>54</v>
      </c>
      <c r="D987" t="s">
        <v>8221</v>
      </c>
      <c r="E987">
        <v>7</v>
      </c>
    </row>
    <row r="988" spans="1:5" x14ac:dyDescent="0.3">
      <c r="A988" s="5" t="s">
        <v>8219</v>
      </c>
      <c r="B988">
        <v>54</v>
      </c>
      <c r="D988" t="s">
        <v>8221</v>
      </c>
      <c r="E988">
        <v>7</v>
      </c>
    </row>
    <row r="989" spans="1:5" x14ac:dyDescent="0.3">
      <c r="A989" s="5" t="s">
        <v>8219</v>
      </c>
      <c r="B989">
        <v>54</v>
      </c>
      <c r="D989" t="s">
        <v>8221</v>
      </c>
      <c r="E989">
        <v>7</v>
      </c>
    </row>
    <row r="990" spans="1:5" x14ac:dyDescent="0.3">
      <c r="A990" s="5" t="s">
        <v>8219</v>
      </c>
      <c r="B990">
        <v>54</v>
      </c>
      <c r="D990" t="s">
        <v>8221</v>
      </c>
      <c r="E990">
        <v>7</v>
      </c>
    </row>
    <row r="991" spans="1:5" x14ac:dyDescent="0.3">
      <c r="A991" s="5" t="s">
        <v>8219</v>
      </c>
      <c r="B991">
        <v>54</v>
      </c>
      <c r="D991" t="s">
        <v>8221</v>
      </c>
      <c r="E991">
        <v>7</v>
      </c>
    </row>
    <row r="992" spans="1:5" x14ac:dyDescent="0.3">
      <c r="A992" s="5" t="s">
        <v>8219</v>
      </c>
      <c r="B992">
        <v>54</v>
      </c>
      <c r="D992" t="s">
        <v>8221</v>
      </c>
      <c r="E992">
        <v>7</v>
      </c>
    </row>
    <row r="993" spans="1:5" x14ac:dyDescent="0.3">
      <c r="A993" s="5" t="s">
        <v>8219</v>
      </c>
      <c r="B993">
        <v>55</v>
      </c>
      <c r="D993" t="s">
        <v>8221</v>
      </c>
      <c r="E993">
        <v>7</v>
      </c>
    </row>
    <row r="994" spans="1:5" x14ac:dyDescent="0.3">
      <c r="A994" s="5" t="s">
        <v>8219</v>
      </c>
      <c r="B994">
        <v>55</v>
      </c>
      <c r="D994" t="s">
        <v>8221</v>
      </c>
      <c r="E994">
        <v>7</v>
      </c>
    </row>
    <row r="995" spans="1:5" x14ac:dyDescent="0.3">
      <c r="A995" s="5" t="s">
        <v>8219</v>
      </c>
      <c r="B995">
        <v>55</v>
      </c>
      <c r="D995" t="s">
        <v>8221</v>
      </c>
      <c r="E995">
        <v>7</v>
      </c>
    </row>
    <row r="996" spans="1:5" x14ac:dyDescent="0.3">
      <c r="A996" s="5" t="s">
        <v>8219</v>
      </c>
      <c r="B996">
        <v>55</v>
      </c>
      <c r="D996" t="s">
        <v>8221</v>
      </c>
      <c r="E996">
        <v>7</v>
      </c>
    </row>
    <row r="997" spans="1:5" x14ac:dyDescent="0.3">
      <c r="A997" s="5" t="s">
        <v>8219</v>
      </c>
      <c r="B997">
        <v>55</v>
      </c>
      <c r="D997" t="s">
        <v>8221</v>
      </c>
      <c r="E997">
        <v>7</v>
      </c>
    </row>
    <row r="998" spans="1:5" x14ac:dyDescent="0.3">
      <c r="A998" s="5" t="s">
        <v>8219</v>
      </c>
      <c r="B998">
        <v>55</v>
      </c>
      <c r="D998" t="s">
        <v>8221</v>
      </c>
      <c r="E998">
        <v>7</v>
      </c>
    </row>
    <row r="999" spans="1:5" x14ac:dyDescent="0.3">
      <c r="A999" s="5" t="s">
        <v>8219</v>
      </c>
      <c r="B999">
        <v>55</v>
      </c>
      <c r="D999" t="s">
        <v>8221</v>
      </c>
      <c r="E999">
        <v>7</v>
      </c>
    </row>
    <row r="1000" spans="1:5" x14ac:dyDescent="0.3">
      <c r="A1000" s="5" t="s">
        <v>8219</v>
      </c>
      <c r="B1000">
        <v>55</v>
      </c>
      <c r="D1000" t="s">
        <v>8221</v>
      </c>
      <c r="E1000">
        <v>7</v>
      </c>
    </row>
    <row r="1001" spans="1:5" x14ac:dyDescent="0.3">
      <c r="A1001" s="5" t="s">
        <v>8219</v>
      </c>
      <c r="B1001">
        <v>55</v>
      </c>
      <c r="D1001" t="s">
        <v>8221</v>
      </c>
      <c r="E1001">
        <v>7</v>
      </c>
    </row>
    <row r="1002" spans="1:5" x14ac:dyDescent="0.3">
      <c r="A1002" s="5" t="s">
        <v>8219</v>
      </c>
      <c r="B1002">
        <v>55</v>
      </c>
      <c r="D1002" t="s">
        <v>8221</v>
      </c>
      <c r="E1002">
        <v>7</v>
      </c>
    </row>
    <row r="1003" spans="1:5" x14ac:dyDescent="0.3">
      <c r="A1003" s="5" t="s">
        <v>8219</v>
      </c>
      <c r="B1003">
        <v>55</v>
      </c>
      <c r="D1003" t="s">
        <v>8221</v>
      </c>
      <c r="E1003">
        <v>7</v>
      </c>
    </row>
    <row r="1004" spans="1:5" x14ac:dyDescent="0.3">
      <c r="A1004" s="5" t="s">
        <v>8219</v>
      </c>
      <c r="B1004">
        <v>55</v>
      </c>
      <c r="D1004" t="s">
        <v>8221</v>
      </c>
      <c r="E1004">
        <v>7</v>
      </c>
    </row>
    <row r="1005" spans="1:5" x14ac:dyDescent="0.3">
      <c r="A1005" s="5" t="s">
        <v>8219</v>
      </c>
      <c r="B1005">
        <v>55</v>
      </c>
      <c r="D1005" t="s">
        <v>8221</v>
      </c>
      <c r="E1005">
        <v>7</v>
      </c>
    </row>
    <row r="1006" spans="1:5" x14ac:dyDescent="0.3">
      <c r="A1006" s="5" t="s">
        <v>8219</v>
      </c>
      <c r="B1006">
        <v>55</v>
      </c>
      <c r="D1006" t="s">
        <v>8221</v>
      </c>
      <c r="E1006">
        <v>7</v>
      </c>
    </row>
    <row r="1007" spans="1:5" x14ac:dyDescent="0.3">
      <c r="A1007" s="5" t="s">
        <v>8219</v>
      </c>
      <c r="B1007">
        <v>56</v>
      </c>
      <c r="D1007" t="s">
        <v>8221</v>
      </c>
      <c r="E1007">
        <v>7</v>
      </c>
    </row>
    <row r="1008" spans="1:5" x14ac:dyDescent="0.3">
      <c r="A1008" s="5" t="s">
        <v>8219</v>
      </c>
      <c r="B1008">
        <v>56</v>
      </c>
      <c r="D1008" t="s">
        <v>8221</v>
      </c>
      <c r="E1008">
        <v>7</v>
      </c>
    </row>
    <row r="1009" spans="1:5" x14ac:dyDescent="0.3">
      <c r="A1009" s="5" t="s">
        <v>8219</v>
      </c>
      <c r="B1009">
        <v>56</v>
      </c>
      <c r="D1009" t="s">
        <v>8221</v>
      </c>
      <c r="E1009">
        <v>8</v>
      </c>
    </row>
    <row r="1010" spans="1:5" x14ac:dyDescent="0.3">
      <c r="A1010" s="5" t="s">
        <v>8219</v>
      </c>
      <c r="B1010">
        <v>56</v>
      </c>
      <c r="D1010" t="s">
        <v>8221</v>
      </c>
      <c r="E1010">
        <v>8</v>
      </c>
    </row>
    <row r="1011" spans="1:5" x14ac:dyDescent="0.3">
      <c r="A1011" s="5" t="s">
        <v>8219</v>
      </c>
      <c r="B1011">
        <v>56</v>
      </c>
      <c r="D1011" t="s">
        <v>8221</v>
      </c>
      <c r="E1011">
        <v>8</v>
      </c>
    </row>
    <row r="1012" spans="1:5" x14ac:dyDescent="0.3">
      <c r="A1012" s="5" t="s">
        <v>8219</v>
      </c>
      <c r="B1012">
        <v>56</v>
      </c>
      <c r="D1012" t="s">
        <v>8221</v>
      </c>
      <c r="E1012">
        <v>8</v>
      </c>
    </row>
    <row r="1013" spans="1:5" x14ac:dyDescent="0.3">
      <c r="A1013" s="5" t="s">
        <v>8219</v>
      </c>
      <c r="B1013">
        <v>56</v>
      </c>
      <c r="D1013" t="s">
        <v>8221</v>
      </c>
      <c r="E1013">
        <v>8</v>
      </c>
    </row>
    <row r="1014" spans="1:5" x14ac:dyDescent="0.3">
      <c r="A1014" s="5" t="s">
        <v>8219</v>
      </c>
      <c r="B1014">
        <v>56</v>
      </c>
      <c r="D1014" t="s">
        <v>8221</v>
      </c>
      <c r="E1014">
        <v>8</v>
      </c>
    </row>
    <row r="1015" spans="1:5" x14ac:dyDescent="0.3">
      <c r="A1015" s="5" t="s">
        <v>8219</v>
      </c>
      <c r="B1015">
        <v>56</v>
      </c>
      <c r="D1015" t="s">
        <v>8221</v>
      </c>
      <c r="E1015">
        <v>8</v>
      </c>
    </row>
    <row r="1016" spans="1:5" x14ac:dyDescent="0.3">
      <c r="A1016" s="5" t="s">
        <v>8219</v>
      </c>
      <c r="B1016">
        <v>56</v>
      </c>
      <c r="D1016" t="s">
        <v>8221</v>
      </c>
      <c r="E1016">
        <v>8</v>
      </c>
    </row>
    <row r="1017" spans="1:5" x14ac:dyDescent="0.3">
      <c r="A1017" s="5" t="s">
        <v>8219</v>
      </c>
      <c r="B1017">
        <v>56</v>
      </c>
      <c r="D1017" t="s">
        <v>8221</v>
      </c>
      <c r="E1017">
        <v>8</v>
      </c>
    </row>
    <row r="1018" spans="1:5" x14ac:dyDescent="0.3">
      <c r="A1018" s="5" t="s">
        <v>8219</v>
      </c>
      <c r="B1018">
        <v>56</v>
      </c>
      <c r="D1018" t="s">
        <v>8221</v>
      </c>
      <c r="E1018">
        <v>8</v>
      </c>
    </row>
    <row r="1019" spans="1:5" x14ac:dyDescent="0.3">
      <c r="A1019" s="5" t="s">
        <v>8219</v>
      </c>
      <c r="B1019">
        <v>56</v>
      </c>
      <c r="D1019" t="s">
        <v>8221</v>
      </c>
      <c r="E1019">
        <v>8</v>
      </c>
    </row>
    <row r="1020" spans="1:5" x14ac:dyDescent="0.3">
      <c r="A1020" s="5" t="s">
        <v>8219</v>
      </c>
      <c r="B1020">
        <v>56</v>
      </c>
      <c r="D1020" t="s">
        <v>8221</v>
      </c>
      <c r="E1020">
        <v>8</v>
      </c>
    </row>
    <row r="1021" spans="1:5" x14ac:dyDescent="0.3">
      <c r="A1021" s="5" t="s">
        <v>8219</v>
      </c>
      <c r="B1021">
        <v>56</v>
      </c>
      <c r="D1021" t="s">
        <v>8221</v>
      </c>
      <c r="E1021">
        <v>8</v>
      </c>
    </row>
    <row r="1022" spans="1:5" x14ac:dyDescent="0.3">
      <c r="A1022" s="5" t="s">
        <v>8219</v>
      </c>
      <c r="B1022">
        <v>57</v>
      </c>
      <c r="D1022" t="s">
        <v>8221</v>
      </c>
      <c r="E1022">
        <v>8</v>
      </c>
    </row>
    <row r="1023" spans="1:5" x14ac:dyDescent="0.3">
      <c r="A1023" s="5" t="s">
        <v>8219</v>
      </c>
      <c r="B1023">
        <v>57</v>
      </c>
      <c r="D1023" t="s">
        <v>8221</v>
      </c>
      <c r="E1023">
        <v>8</v>
      </c>
    </row>
    <row r="1024" spans="1:5" x14ac:dyDescent="0.3">
      <c r="A1024" s="5" t="s">
        <v>8219</v>
      </c>
      <c r="B1024">
        <v>57</v>
      </c>
      <c r="D1024" t="s">
        <v>8221</v>
      </c>
      <c r="E1024">
        <v>8</v>
      </c>
    </row>
    <row r="1025" spans="1:5" x14ac:dyDescent="0.3">
      <c r="A1025" s="5" t="s">
        <v>8219</v>
      </c>
      <c r="B1025">
        <v>57</v>
      </c>
      <c r="D1025" t="s">
        <v>8221</v>
      </c>
      <c r="E1025">
        <v>8</v>
      </c>
    </row>
    <row r="1026" spans="1:5" x14ac:dyDescent="0.3">
      <c r="A1026" s="5" t="s">
        <v>8219</v>
      </c>
      <c r="B1026">
        <v>57</v>
      </c>
      <c r="D1026" t="s">
        <v>8221</v>
      </c>
      <c r="E1026">
        <v>8</v>
      </c>
    </row>
    <row r="1027" spans="1:5" x14ac:dyDescent="0.3">
      <c r="A1027" s="5" t="s">
        <v>8219</v>
      </c>
      <c r="B1027">
        <v>57</v>
      </c>
      <c r="D1027" t="s">
        <v>8221</v>
      </c>
      <c r="E1027">
        <v>8</v>
      </c>
    </row>
    <row r="1028" spans="1:5" x14ac:dyDescent="0.3">
      <c r="A1028" s="5" t="s">
        <v>8219</v>
      </c>
      <c r="B1028">
        <v>57</v>
      </c>
      <c r="D1028" t="s">
        <v>8221</v>
      </c>
      <c r="E1028">
        <v>8</v>
      </c>
    </row>
    <row r="1029" spans="1:5" x14ac:dyDescent="0.3">
      <c r="A1029" s="5" t="s">
        <v>8219</v>
      </c>
      <c r="B1029">
        <v>57</v>
      </c>
      <c r="D1029" t="s">
        <v>8221</v>
      </c>
      <c r="E1029">
        <v>8</v>
      </c>
    </row>
    <row r="1030" spans="1:5" x14ac:dyDescent="0.3">
      <c r="A1030" s="5" t="s">
        <v>8219</v>
      </c>
      <c r="B1030">
        <v>57</v>
      </c>
      <c r="D1030" t="s">
        <v>8221</v>
      </c>
      <c r="E1030">
        <v>8</v>
      </c>
    </row>
    <row r="1031" spans="1:5" x14ac:dyDescent="0.3">
      <c r="A1031" s="5" t="s">
        <v>8219</v>
      </c>
      <c r="B1031">
        <v>57</v>
      </c>
      <c r="D1031" t="s">
        <v>8221</v>
      </c>
      <c r="E1031">
        <v>8</v>
      </c>
    </row>
    <row r="1032" spans="1:5" x14ac:dyDescent="0.3">
      <c r="A1032" s="5" t="s">
        <v>8219</v>
      </c>
      <c r="B1032">
        <v>57</v>
      </c>
      <c r="D1032" t="s">
        <v>8221</v>
      </c>
      <c r="E1032">
        <v>8</v>
      </c>
    </row>
    <row r="1033" spans="1:5" x14ac:dyDescent="0.3">
      <c r="A1033" s="5" t="s">
        <v>8219</v>
      </c>
      <c r="B1033">
        <v>57</v>
      </c>
      <c r="D1033" t="s">
        <v>8221</v>
      </c>
      <c r="E1033">
        <v>8</v>
      </c>
    </row>
    <row r="1034" spans="1:5" x14ac:dyDescent="0.3">
      <c r="A1034" s="5" t="s">
        <v>8219</v>
      </c>
      <c r="B1034">
        <v>57</v>
      </c>
      <c r="D1034" t="s">
        <v>8221</v>
      </c>
      <c r="E1034">
        <v>8</v>
      </c>
    </row>
    <row r="1035" spans="1:5" x14ac:dyDescent="0.3">
      <c r="A1035" s="5" t="s">
        <v>8219</v>
      </c>
      <c r="B1035">
        <v>57</v>
      </c>
      <c r="D1035" t="s">
        <v>8221</v>
      </c>
      <c r="E1035">
        <v>8</v>
      </c>
    </row>
    <row r="1036" spans="1:5" x14ac:dyDescent="0.3">
      <c r="A1036" s="5" t="s">
        <v>8219</v>
      </c>
      <c r="B1036">
        <v>57</v>
      </c>
      <c r="D1036" t="s">
        <v>8221</v>
      </c>
      <c r="E1036">
        <v>8</v>
      </c>
    </row>
    <row r="1037" spans="1:5" x14ac:dyDescent="0.3">
      <c r="A1037" s="5" t="s">
        <v>8219</v>
      </c>
      <c r="B1037">
        <v>57</v>
      </c>
      <c r="D1037" t="s">
        <v>8221</v>
      </c>
      <c r="E1037">
        <v>8</v>
      </c>
    </row>
    <row r="1038" spans="1:5" x14ac:dyDescent="0.3">
      <c r="A1038" s="5" t="s">
        <v>8219</v>
      </c>
      <c r="B1038">
        <v>57</v>
      </c>
      <c r="D1038" t="s">
        <v>8221</v>
      </c>
      <c r="E1038">
        <v>8</v>
      </c>
    </row>
    <row r="1039" spans="1:5" x14ac:dyDescent="0.3">
      <c r="A1039" s="5" t="s">
        <v>8219</v>
      </c>
      <c r="B1039">
        <v>57</v>
      </c>
      <c r="D1039" t="s">
        <v>8221</v>
      </c>
      <c r="E1039">
        <v>8</v>
      </c>
    </row>
    <row r="1040" spans="1:5" x14ac:dyDescent="0.3">
      <c r="A1040" s="5" t="s">
        <v>8219</v>
      </c>
      <c r="B1040">
        <v>57</v>
      </c>
      <c r="D1040" t="s">
        <v>8221</v>
      </c>
      <c r="E1040">
        <v>8</v>
      </c>
    </row>
    <row r="1041" spans="1:5" x14ac:dyDescent="0.3">
      <c r="A1041" s="5" t="s">
        <v>8219</v>
      </c>
      <c r="B1041">
        <v>57</v>
      </c>
      <c r="D1041" t="s">
        <v>8221</v>
      </c>
      <c r="E1041">
        <v>8</v>
      </c>
    </row>
    <row r="1042" spans="1:5" x14ac:dyDescent="0.3">
      <c r="A1042" s="5" t="s">
        <v>8219</v>
      </c>
      <c r="B1042">
        <v>57</v>
      </c>
      <c r="D1042" t="s">
        <v>8221</v>
      </c>
      <c r="E1042">
        <v>8</v>
      </c>
    </row>
    <row r="1043" spans="1:5" x14ac:dyDescent="0.3">
      <c r="A1043" s="5" t="s">
        <v>8219</v>
      </c>
      <c r="B1043">
        <v>58</v>
      </c>
      <c r="D1043" t="s">
        <v>8221</v>
      </c>
      <c r="E1043">
        <v>8</v>
      </c>
    </row>
    <row r="1044" spans="1:5" x14ac:dyDescent="0.3">
      <c r="A1044" s="5" t="s">
        <v>8219</v>
      </c>
      <c r="B1044">
        <v>58</v>
      </c>
      <c r="D1044" t="s">
        <v>8221</v>
      </c>
      <c r="E1044">
        <v>8</v>
      </c>
    </row>
    <row r="1045" spans="1:5" x14ac:dyDescent="0.3">
      <c r="A1045" s="5" t="s">
        <v>8219</v>
      </c>
      <c r="B1045">
        <v>58</v>
      </c>
      <c r="D1045" t="s">
        <v>8221</v>
      </c>
      <c r="E1045">
        <v>8</v>
      </c>
    </row>
    <row r="1046" spans="1:5" x14ac:dyDescent="0.3">
      <c r="A1046" s="5" t="s">
        <v>8219</v>
      </c>
      <c r="B1046">
        <v>58</v>
      </c>
      <c r="D1046" t="s">
        <v>8221</v>
      </c>
      <c r="E1046">
        <v>8</v>
      </c>
    </row>
    <row r="1047" spans="1:5" x14ac:dyDescent="0.3">
      <c r="A1047" s="5" t="s">
        <v>8219</v>
      </c>
      <c r="B1047">
        <v>58</v>
      </c>
      <c r="D1047" t="s">
        <v>8221</v>
      </c>
      <c r="E1047">
        <v>9</v>
      </c>
    </row>
    <row r="1048" spans="1:5" x14ac:dyDescent="0.3">
      <c r="A1048" s="5" t="s">
        <v>8219</v>
      </c>
      <c r="B1048">
        <v>58</v>
      </c>
      <c r="D1048" t="s">
        <v>8221</v>
      </c>
      <c r="E1048">
        <v>9</v>
      </c>
    </row>
    <row r="1049" spans="1:5" x14ac:dyDescent="0.3">
      <c r="A1049" s="5" t="s">
        <v>8219</v>
      </c>
      <c r="B1049">
        <v>58</v>
      </c>
      <c r="D1049" t="s">
        <v>8221</v>
      </c>
      <c r="E1049">
        <v>9</v>
      </c>
    </row>
    <row r="1050" spans="1:5" x14ac:dyDescent="0.3">
      <c r="A1050" s="5" t="s">
        <v>8219</v>
      </c>
      <c r="B1050">
        <v>58</v>
      </c>
      <c r="D1050" t="s">
        <v>8221</v>
      </c>
      <c r="E1050">
        <v>9</v>
      </c>
    </row>
    <row r="1051" spans="1:5" x14ac:dyDescent="0.3">
      <c r="A1051" s="5" t="s">
        <v>8219</v>
      </c>
      <c r="B1051">
        <v>58</v>
      </c>
      <c r="D1051" t="s">
        <v>8221</v>
      </c>
      <c r="E1051">
        <v>9</v>
      </c>
    </row>
    <row r="1052" spans="1:5" x14ac:dyDescent="0.3">
      <c r="A1052" s="5" t="s">
        <v>8219</v>
      </c>
      <c r="B1052">
        <v>58</v>
      </c>
      <c r="D1052" t="s">
        <v>8221</v>
      </c>
      <c r="E1052">
        <v>9</v>
      </c>
    </row>
    <row r="1053" spans="1:5" x14ac:dyDescent="0.3">
      <c r="A1053" s="5" t="s">
        <v>8219</v>
      </c>
      <c r="B1053">
        <v>58</v>
      </c>
      <c r="D1053" t="s">
        <v>8221</v>
      </c>
      <c r="E1053">
        <v>9</v>
      </c>
    </row>
    <row r="1054" spans="1:5" x14ac:dyDescent="0.3">
      <c r="A1054" s="5" t="s">
        <v>8219</v>
      </c>
      <c r="B1054">
        <v>58</v>
      </c>
      <c r="D1054" t="s">
        <v>8221</v>
      </c>
      <c r="E1054">
        <v>9</v>
      </c>
    </row>
    <row r="1055" spans="1:5" x14ac:dyDescent="0.3">
      <c r="A1055" s="5" t="s">
        <v>8219</v>
      </c>
      <c r="B1055">
        <v>59</v>
      </c>
      <c r="D1055" t="s">
        <v>8221</v>
      </c>
      <c r="E1055">
        <v>9</v>
      </c>
    </row>
    <row r="1056" spans="1:5" x14ac:dyDescent="0.3">
      <c r="A1056" s="5" t="s">
        <v>8219</v>
      </c>
      <c r="B1056">
        <v>59</v>
      </c>
      <c r="D1056" t="s">
        <v>8221</v>
      </c>
      <c r="E1056">
        <v>9</v>
      </c>
    </row>
    <row r="1057" spans="1:5" x14ac:dyDescent="0.3">
      <c r="A1057" s="5" t="s">
        <v>8219</v>
      </c>
      <c r="B1057">
        <v>59</v>
      </c>
      <c r="D1057" t="s">
        <v>8221</v>
      </c>
      <c r="E1057">
        <v>9</v>
      </c>
    </row>
    <row r="1058" spans="1:5" x14ac:dyDescent="0.3">
      <c r="A1058" s="5" t="s">
        <v>8219</v>
      </c>
      <c r="B1058">
        <v>59</v>
      </c>
      <c r="D1058" t="s">
        <v>8221</v>
      </c>
      <c r="E1058">
        <v>9</v>
      </c>
    </row>
    <row r="1059" spans="1:5" x14ac:dyDescent="0.3">
      <c r="A1059" s="5" t="s">
        <v>8219</v>
      </c>
      <c r="B1059">
        <v>59</v>
      </c>
      <c r="D1059" t="s">
        <v>8221</v>
      </c>
      <c r="E1059">
        <v>9</v>
      </c>
    </row>
    <row r="1060" spans="1:5" x14ac:dyDescent="0.3">
      <c r="A1060" s="5" t="s">
        <v>8219</v>
      </c>
      <c r="B1060">
        <v>59</v>
      </c>
      <c r="D1060" t="s">
        <v>8221</v>
      </c>
      <c r="E1060">
        <v>9</v>
      </c>
    </row>
    <row r="1061" spans="1:5" x14ac:dyDescent="0.3">
      <c r="A1061" s="5" t="s">
        <v>8219</v>
      </c>
      <c r="B1061">
        <v>59</v>
      </c>
      <c r="D1061" t="s">
        <v>8221</v>
      </c>
      <c r="E1061">
        <v>9</v>
      </c>
    </row>
    <row r="1062" spans="1:5" x14ac:dyDescent="0.3">
      <c r="A1062" s="5" t="s">
        <v>8219</v>
      </c>
      <c r="B1062">
        <v>59</v>
      </c>
      <c r="D1062" t="s">
        <v>8221</v>
      </c>
      <c r="E1062">
        <v>9</v>
      </c>
    </row>
    <row r="1063" spans="1:5" x14ac:dyDescent="0.3">
      <c r="A1063" s="5" t="s">
        <v>8219</v>
      </c>
      <c r="B1063">
        <v>59</v>
      </c>
      <c r="D1063" t="s">
        <v>8221</v>
      </c>
      <c r="E1063">
        <v>9</v>
      </c>
    </row>
    <row r="1064" spans="1:5" x14ac:dyDescent="0.3">
      <c r="A1064" s="5" t="s">
        <v>8219</v>
      </c>
      <c r="B1064">
        <v>59</v>
      </c>
      <c r="D1064" t="s">
        <v>8221</v>
      </c>
      <c r="E1064">
        <v>9</v>
      </c>
    </row>
    <row r="1065" spans="1:5" x14ac:dyDescent="0.3">
      <c r="A1065" s="5" t="s">
        <v>8219</v>
      </c>
      <c r="B1065">
        <v>59</v>
      </c>
      <c r="D1065" t="s">
        <v>8221</v>
      </c>
      <c r="E1065">
        <v>9</v>
      </c>
    </row>
    <row r="1066" spans="1:5" x14ac:dyDescent="0.3">
      <c r="A1066" s="5" t="s">
        <v>8219</v>
      </c>
      <c r="B1066">
        <v>60</v>
      </c>
      <c r="D1066" t="s">
        <v>8221</v>
      </c>
      <c r="E1066">
        <v>9</v>
      </c>
    </row>
    <row r="1067" spans="1:5" x14ac:dyDescent="0.3">
      <c r="A1067" s="5" t="s">
        <v>8219</v>
      </c>
      <c r="B1067">
        <v>60</v>
      </c>
      <c r="D1067" t="s">
        <v>8221</v>
      </c>
      <c r="E1067">
        <v>9</v>
      </c>
    </row>
    <row r="1068" spans="1:5" x14ac:dyDescent="0.3">
      <c r="A1068" s="5" t="s">
        <v>8219</v>
      </c>
      <c r="B1068">
        <v>60</v>
      </c>
      <c r="D1068" t="s">
        <v>8221</v>
      </c>
      <c r="E1068">
        <v>9</v>
      </c>
    </row>
    <row r="1069" spans="1:5" x14ac:dyDescent="0.3">
      <c r="A1069" s="5" t="s">
        <v>8219</v>
      </c>
      <c r="B1069">
        <v>60</v>
      </c>
      <c r="D1069" t="s">
        <v>8221</v>
      </c>
      <c r="E1069">
        <v>9</v>
      </c>
    </row>
    <row r="1070" spans="1:5" x14ac:dyDescent="0.3">
      <c r="A1070" s="5" t="s">
        <v>8219</v>
      </c>
      <c r="B1070">
        <v>60</v>
      </c>
      <c r="D1070" t="s">
        <v>8221</v>
      </c>
      <c r="E1070">
        <v>9</v>
      </c>
    </row>
    <row r="1071" spans="1:5" x14ac:dyDescent="0.3">
      <c r="A1071" s="5" t="s">
        <v>8219</v>
      </c>
      <c r="B1071">
        <v>60</v>
      </c>
      <c r="D1071" t="s">
        <v>8221</v>
      </c>
      <c r="E1071">
        <v>9</v>
      </c>
    </row>
    <row r="1072" spans="1:5" x14ac:dyDescent="0.3">
      <c r="A1072" s="5" t="s">
        <v>8219</v>
      </c>
      <c r="B1072">
        <v>60</v>
      </c>
      <c r="D1072" t="s">
        <v>8221</v>
      </c>
      <c r="E1072">
        <v>9</v>
      </c>
    </row>
    <row r="1073" spans="1:5" x14ac:dyDescent="0.3">
      <c r="A1073" s="5" t="s">
        <v>8219</v>
      </c>
      <c r="B1073">
        <v>60</v>
      </c>
      <c r="D1073" t="s">
        <v>8221</v>
      </c>
      <c r="E1073">
        <v>9</v>
      </c>
    </row>
    <row r="1074" spans="1:5" x14ac:dyDescent="0.3">
      <c r="A1074" s="5" t="s">
        <v>8219</v>
      </c>
      <c r="B1074">
        <v>60</v>
      </c>
      <c r="D1074" t="s">
        <v>8221</v>
      </c>
      <c r="E1074">
        <v>9</v>
      </c>
    </row>
    <row r="1075" spans="1:5" x14ac:dyDescent="0.3">
      <c r="A1075" s="5" t="s">
        <v>8219</v>
      </c>
      <c r="B1075">
        <v>60</v>
      </c>
      <c r="D1075" t="s">
        <v>8221</v>
      </c>
      <c r="E1075">
        <v>9</v>
      </c>
    </row>
    <row r="1076" spans="1:5" x14ac:dyDescent="0.3">
      <c r="A1076" s="5" t="s">
        <v>8219</v>
      </c>
      <c r="B1076">
        <v>60</v>
      </c>
      <c r="D1076" t="s">
        <v>8221</v>
      </c>
      <c r="E1076">
        <v>9</v>
      </c>
    </row>
    <row r="1077" spans="1:5" x14ac:dyDescent="0.3">
      <c r="A1077" s="5" t="s">
        <v>8219</v>
      </c>
      <c r="B1077">
        <v>60</v>
      </c>
      <c r="D1077" t="s">
        <v>8221</v>
      </c>
      <c r="E1077">
        <v>9</v>
      </c>
    </row>
    <row r="1078" spans="1:5" x14ac:dyDescent="0.3">
      <c r="A1078" s="5" t="s">
        <v>8219</v>
      </c>
      <c r="B1078">
        <v>61</v>
      </c>
      <c r="D1078" t="s">
        <v>8221</v>
      </c>
      <c r="E1078">
        <v>9</v>
      </c>
    </row>
    <row r="1079" spans="1:5" x14ac:dyDescent="0.3">
      <c r="A1079" s="5" t="s">
        <v>8219</v>
      </c>
      <c r="B1079">
        <v>61</v>
      </c>
      <c r="D1079" t="s">
        <v>8221</v>
      </c>
      <c r="E1079">
        <v>9</v>
      </c>
    </row>
    <row r="1080" spans="1:5" x14ac:dyDescent="0.3">
      <c r="A1080" s="5" t="s">
        <v>8219</v>
      </c>
      <c r="B1080">
        <v>61</v>
      </c>
      <c r="D1080" t="s">
        <v>8221</v>
      </c>
      <c r="E1080">
        <v>9</v>
      </c>
    </row>
    <row r="1081" spans="1:5" x14ac:dyDescent="0.3">
      <c r="A1081" s="5" t="s">
        <v>8219</v>
      </c>
      <c r="B1081">
        <v>61</v>
      </c>
      <c r="D1081" t="s">
        <v>8221</v>
      </c>
      <c r="E1081">
        <v>9</v>
      </c>
    </row>
    <row r="1082" spans="1:5" x14ac:dyDescent="0.3">
      <c r="A1082" s="5" t="s">
        <v>8219</v>
      </c>
      <c r="B1082">
        <v>61</v>
      </c>
      <c r="D1082" t="s">
        <v>8221</v>
      </c>
      <c r="E1082">
        <v>9</v>
      </c>
    </row>
    <row r="1083" spans="1:5" x14ac:dyDescent="0.3">
      <c r="A1083" s="5" t="s">
        <v>8219</v>
      </c>
      <c r="B1083">
        <v>61</v>
      </c>
      <c r="D1083" t="s">
        <v>8221</v>
      </c>
      <c r="E1083">
        <v>10</v>
      </c>
    </row>
    <row r="1084" spans="1:5" x14ac:dyDescent="0.3">
      <c r="A1084" s="5" t="s">
        <v>8219</v>
      </c>
      <c r="B1084">
        <v>61</v>
      </c>
      <c r="D1084" t="s">
        <v>8221</v>
      </c>
      <c r="E1084">
        <v>10</v>
      </c>
    </row>
    <row r="1085" spans="1:5" x14ac:dyDescent="0.3">
      <c r="A1085" s="5" t="s">
        <v>8219</v>
      </c>
      <c r="B1085">
        <v>61</v>
      </c>
      <c r="D1085" t="s">
        <v>8221</v>
      </c>
      <c r="E1085">
        <v>10</v>
      </c>
    </row>
    <row r="1086" spans="1:5" x14ac:dyDescent="0.3">
      <c r="A1086" s="5" t="s">
        <v>8219</v>
      </c>
      <c r="B1086">
        <v>61</v>
      </c>
      <c r="D1086" t="s">
        <v>8221</v>
      </c>
      <c r="E1086">
        <v>10</v>
      </c>
    </row>
    <row r="1087" spans="1:5" x14ac:dyDescent="0.3">
      <c r="A1087" s="5" t="s">
        <v>8219</v>
      </c>
      <c r="B1087">
        <v>61</v>
      </c>
      <c r="D1087" t="s">
        <v>8221</v>
      </c>
      <c r="E1087">
        <v>10</v>
      </c>
    </row>
    <row r="1088" spans="1:5" x14ac:dyDescent="0.3">
      <c r="A1088" s="5" t="s">
        <v>8219</v>
      </c>
      <c r="B1088">
        <v>61</v>
      </c>
      <c r="D1088" t="s">
        <v>8221</v>
      </c>
      <c r="E1088">
        <v>10</v>
      </c>
    </row>
    <row r="1089" spans="1:5" x14ac:dyDescent="0.3">
      <c r="A1089" s="5" t="s">
        <v>8219</v>
      </c>
      <c r="B1089">
        <v>61</v>
      </c>
      <c r="D1089" t="s">
        <v>8221</v>
      </c>
      <c r="E1089">
        <v>10</v>
      </c>
    </row>
    <row r="1090" spans="1:5" x14ac:dyDescent="0.3">
      <c r="A1090" s="5" t="s">
        <v>8219</v>
      </c>
      <c r="B1090">
        <v>61</v>
      </c>
      <c r="D1090" t="s">
        <v>8221</v>
      </c>
      <c r="E1090">
        <v>10</v>
      </c>
    </row>
    <row r="1091" spans="1:5" x14ac:dyDescent="0.3">
      <c r="A1091" s="5" t="s">
        <v>8219</v>
      </c>
      <c r="B1091">
        <v>61</v>
      </c>
      <c r="D1091" t="s">
        <v>8221</v>
      </c>
      <c r="E1091">
        <v>10</v>
      </c>
    </row>
    <row r="1092" spans="1:5" x14ac:dyDescent="0.3">
      <c r="A1092" s="5" t="s">
        <v>8219</v>
      </c>
      <c r="B1092">
        <v>62</v>
      </c>
      <c r="D1092" t="s">
        <v>8221</v>
      </c>
      <c r="E1092">
        <v>10</v>
      </c>
    </row>
    <row r="1093" spans="1:5" x14ac:dyDescent="0.3">
      <c r="A1093" s="5" t="s">
        <v>8219</v>
      </c>
      <c r="B1093">
        <v>62</v>
      </c>
      <c r="D1093" t="s">
        <v>8221</v>
      </c>
      <c r="E1093">
        <v>10</v>
      </c>
    </row>
    <row r="1094" spans="1:5" x14ac:dyDescent="0.3">
      <c r="A1094" s="5" t="s">
        <v>8219</v>
      </c>
      <c r="B1094">
        <v>62</v>
      </c>
      <c r="D1094" t="s">
        <v>8221</v>
      </c>
      <c r="E1094">
        <v>10</v>
      </c>
    </row>
    <row r="1095" spans="1:5" x14ac:dyDescent="0.3">
      <c r="A1095" s="5" t="s">
        <v>8219</v>
      </c>
      <c r="B1095">
        <v>62</v>
      </c>
      <c r="D1095" t="s">
        <v>8221</v>
      </c>
      <c r="E1095">
        <v>10</v>
      </c>
    </row>
    <row r="1096" spans="1:5" x14ac:dyDescent="0.3">
      <c r="A1096" s="5" t="s">
        <v>8219</v>
      </c>
      <c r="B1096">
        <v>62</v>
      </c>
      <c r="D1096" t="s">
        <v>8221</v>
      </c>
      <c r="E1096">
        <v>10</v>
      </c>
    </row>
    <row r="1097" spans="1:5" x14ac:dyDescent="0.3">
      <c r="A1097" s="5" t="s">
        <v>8219</v>
      </c>
      <c r="B1097">
        <v>62</v>
      </c>
      <c r="D1097" t="s">
        <v>8221</v>
      </c>
      <c r="E1097">
        <v>10</v>
      </c>
    </row>
    <row r="1098" spans="1:5" x14ac:dyDescent="0.3">
      <c r="A1098" s="5" t="s">
        <v>8219</v>
      </c>
      <c r="B1098">
        <v>62</v>
      </c>
      <c r="D1098" t="s">
        <v>8221</v>
      </c>
      <c r="E1098">
        <v>10</v>
      </c>
    </row>
    <row r="1099" spans="1:5" x14ac:dyDescent="0.3">
      <c r="A1099" s="5" t="s">
        <v>8219</v>
      </c>
      <c r="B1099">
        <v>62</v>
      </c>
      <c r="D1099" t="s">
        <v>8221</v>
      </c>
      <c r="E1099">
        <v>10</v>
      </c>
    </row>
    <row r="1100" spans="1:5" x14ac:dyDescent="0.3">
      <c r="A1100" s="5" t="s">
        <v>8219</v>
      </c>
      <c r="B1100">
        <v>62</v>
      </c>
      <c r="D1100" t="s">
        <v>8221</v>
      </c>
      <c r="E1100">
        <v>10</v>
      </c>
    </row>
    <row r="1101" spans="1:5" x14ac:dyDescent="0.3">
      <c r="A1101" s="5" t="s">
        <v>8219</v>
      </c>
      <c r="B1101">
        <v>62</v>
      </c>
      <c r="D1101" t="s">
        <v>8221</v>
      </c>
      <c r="E1101">
        <v>10</v>
      </c>
    </row>
    <row r="1102" spans="1:5" x14ac:dyDescent="0.3">
      <c r="A1102" s="5" t="s">
        <v>8219</v>
      </c>
      <c r="B1102">
        <v>62</v>
      </c>
      <c r="D1102" t="s">
        <v>8221</v>
      </c>
      <c r="E1102">
        <v>10</v>
      </c>
    </row>
    <row r="1103" spans="1:5" x14ac:dyDescent="0.3">
      <c r="A1103" s="5" t="s">
        <v>8219</v>
      </c>
      <c r="B1103">
        <v>62</v>
      </c>
      <c r="D1103" t="s">
        <v>8221</v>
      </c>
      <c r="E1103">
        <v>10</v>
      </c>
    </row>
    <row r="1104" spans="1:5" x14ac:dyDescent="0.3">
      <c r="A1104" s="5" t="s">
        <v>8219</v>
      </c>
      <c r="B1104">
        <v>62</v>
      </c>
      <c r="D1104" t="s">
        <v>8221</v>
      </c>
      <c r="E1104">
        <v>10</v>
      </c>
    </row>
    <row r="1105" spans="1:5" x14ac:dyDescent="0.3">
      <c r="A1105" s="5" t="s">
        <v>8219</v>
      </c>
      <c r="B1105">
        <v>62</v>
      </c>
      <c r="D1105" t="s">
        <v>8221</v>
      </c>
      <c r="E1105">
        <v>10</v>
      </c>
    </row>
    <row r="1106" spans="1:5" x14ac:dyDescent="0.3">
      <c r="A1106" s="5" t="s">
        <v>8219</v>
      </c>
      <c r="B1106">
        <v>62</v>
      </c>
      <c r="D1106" t="s">
        <v>8221</v>
      </c>
      <c r="E1106">
        <v>10</v>
      </c>
    </row>
    <row r="1107" spans="1:5" x14ac:dyDescent="0.3">
      <c r="A1107" s="5" t="s">
        <v>8219</v>
      </c>
      <c r="B1107">
        <v>62</v>
      </c>
      <c r="D1107" t="s">
        <v>8221</v>
      </c>
      <c r="E1107">
        <v>10</v>
      </c>
    </row>
    <row r="1108" spans="1:5" x14ac:dyDescent="0.3">
      <c r="A1108" s="5" t="s">
        <v>8219</v>
      </c>
      <c r="B1108">
        <v>62</v>
      </c>
      <c r="D1108" t="s">
        <v>8221</v>
      </c>
      <c r="E1108">
        <v>10</v>
      </c>
    </row>
    <row r="1109" spans="1:5" x14ac:dyDescent="0.3">
      <c r="A1109" s="5" t="s">
        <v>8219</v>
      </c>
      <c r="B1109">
        <v>62</v>
      </c>
      <c r="D1109" t="s">
        <v>8221</v>
      </c>
      <c r="E1109">
        <v>10</v>
      </c>
    </row>
    <row r="1110" spans="1:5" x14ac:dyDescent="0.3">
      <c r="A1110" s="5" t="s">
        <v>8219</v>
      </c>
      <c r="B1110">
        <v>63</v>
      </c>
      <c r="D1110" t="s">
        <v>8221</v>
      </c>
      <c r="E1110">
        <v>11</v>
      </c>
    </row>
    <row r="1111" spans="1:5" x14ac:dyDescent="0.3">
      <c r="A1111" s="5" t="s">
        <v>8219</v>
      </c>
      <c r="B1111">
        <v>63</v>
      </c>
      <c r="D1111" t="s">
        <v>8221</v>
      </c>
      <c r="E1111">
        <v>11</v>
      </c>
    </row>
    <row r="1112" spans="1:5" x14ac:dyDescent="0.3">
      <c r="A1112" s="5" t="s">
        <v>8219</v>
      </c>
      <c r="B1112">
        <v>63</v>
      </c>
      <c r="D1112" t="s">
        <v>8221</v>
      </c>
      <c r="E1112">
        <v>11</v>
      </c>
    </row>
    <row r="1113" spans="1:5" x14ac:dyDescent="0.3">
      <c r="A1113" s="5" t="s">
        <v>8219</v>
      </c>
      <c r="B1113">
        <v>63</v>
      </c>
      <c r="D1113" t="s">
        <v>8221</v>
      </c>
      <c r="E1113">
        <v>11</v>
      </c>
    </row>
    <row r="1114" spans="1:5" x14ac:dyDescent="0.3">
      <c r="A1114" s="5" t="s">
        <v>8219</v>
      </c>
      <c r="B1114">
        <v>63</v>
      </c>
      <c r="D1114" t="s">
        <v>8221</v>
      </c>
      <c r="E1114">
        <v>11</v>
      </c>
    </row>
    <row r="1115" spans="1:5" x14ac:dyDescent="0.3">
      <c r="A1115" s="5" t="s">
        <v>8219</v>
      </c>
      <c r="B1115">
        <v>63</v>
      </c>
      <c r="D1115" t="s">
        <v>8221</v>
      </c>
      <c r="E1115">
        <v>11</v>
      </c>
    </row>
    <row r="1116" spans="1:5" x14ac:dyDescent="0.3">
      <c r="A1116" s="5" t="s">
        <v>8219</v>
      </c>
      <c r="B1116">
        <v>63</v>
      </c>
      <c r="D1116" t="s">
        <v>8221</v>
      </c>
      <c r="E1116">
        <v>11</v>
      </c>
    </row>
    <row r="1117" spans="1:5" x14ac:dyDescent="0.3">
      <c r="A1117" s="5" t="s">
        <v>8219</v>
      </c>
      <c r="B1117">
        <v>63</v>
      </c>
      <c r="D1117" t="s">
        <v>8221</v>
      </c>
      <c r="E1117">
        <v>11</v>
      </c>
    </row>
    <row r="1118" spans="1:5" x14ac:dyDescent="0.3">
      <c r="A1118" s="5" t="s">
        <v>8219</v>
      </c>
      <c r="B1118">
        <v>63</v>
      </c>
      <c r="D1118" t="s">
        <v>8221</v>
      </c>
      <c r="E1118">
        <v>11</v>
      </c>
    </row>
    <row r="1119" spans="1:5" x14ac:dyDescent="0.3">
      <c r="A1119" s="5" t="s">
        <v>8219</v>
      </c>
      <c r="B1119">
        <v>63</v>
      </c>
      <c r="D1119" t="s">
        <v>8221</v>
      </c>
      <c r="E1119">
        <v>11</v>
      </c>
    </row>
    <row r="1120" spans="1:5" x14ac:dyDescent="0.3">
      <c r="A1120" s="5" t="s">
        <v>8219</v>
      </c>
      <c r="B1120">
        <v>63</v>
      </c>
      <c r="D1120" t="s">
        <v>8221</v>
      </c>
      <c r="E1120">
        <v>11</v>
      </c>
    </row>
    <row r="1121" spans="1:5" x14ac:dyDescent="0.3">
      <c r="A1121" s="5" t="s">
        <v>8219</v>
      </c>
      <c r="B1121">
        <v>63</v>
      </c>
      <c r="D1121" t="s">
        <v>8221</v>
      </c>
      <c r="E1121">
        <v>11</v>
      </c>
    </row>
    <row r="1122" spans="1:5" x14ac:dyDescent="0.3">
      <c r="A1122" s="5" t="s">
        <v>8219</v>
      </c>
      <c r="B1122">
        <v>64</v>
      </c>
      <c r="D1122" t="s">
        <v>8221</v>
      </c>
      <c r="E1122">
        <v>11</v>
      </c>
    </row>
    <row r="1123" spans="1:5" x14ac:dyDescent="0.3">
      <c r="A1123" s="5" t="s">
        <v>8219</v>
      </c>
      <c r="B1123">
        <v>64</v>
      </c>
      <c r="D1123" t="s">
        <v>8221</v>
      </c>
      <c r="E1123">
        <v>11</v>
      </c>
    </row>
    <row r="1124" spans="1:5" x14ac:dyDescent="0.3">
      <c r="A1124" s="5" t="s">
        <v>8219</v>
      </c>
      <c r="B1124">
        <v>64</v>
      </c>
      <c r="D1124" t="s">
        <v>8221</v>
      </c>
      <c r="E1124">
        <v>11</v>
      </c>
    </row>
    <row r="1125" spans="1:5" x14ac:dyDescent="0.3">
      <c r="A1125" s="5" t="s">
        <v>8219</v>
      </c>
      <c r="B1125">
        <v>64</v>
      </c>
      <c r="D1125" t="s">
        <v>8221</v>
      </c>
      <c r="E1125">
        <v>11</v>
      </c>
    </row>
    <row r="1126" spans="1:5" x14ac:dyDescent="0.3">
      <c r="A1126" s="5" t="s">
        <v>8219</v>
      </c>
      <c r="B1126">
        <v>64</v>
      </c>
      <c r="D1126" t="s">
        <v>8221</v>
      </c>
      <c r="E1126">
        <v>11</v>
      </c>
    </row>
    <row r="1127" spans="1:5" x14ac:dyDescent="0.3">
      <c r="A1127" s="5" t="s">
        <v>8219</v>
      </c>
      <c r="B1127">
        <v>64</v>
      </c>
      <c r="D1127" t="s">
        <v>8221</v>
      </c>
      <c r="E1127">
        <v>11</v>
      </c>
    </row>
    <row r="1128" spans="1:5" x14ac:dyDescent="0.3">
      <c r="A1128" s="5" t="s">
        <v>8219</v>
      </c>
      <c r="B1128">
        <v>64</v>
      </c>
      <c r="D1128" t="s">
        <v>8221</v>
      </c>
      <c r="E1128">
        <v>11</v>
      </c>
    </row>
    <row r="1129" spans="1:5" x14ac:dyDescent="0.3">
      <c r="A1129" s="5" t="s">
        <v>8219</v>
      </c>
      <c r="B1129">
        <v>64</v>
      </c>
      <c r="D1129" t="s">
        <v>8221</v>
      </c>
      <c r="E1129">
        <v>11</v>
      </c>
    </row>
    <row r="1130" spans="1:5" x14ac:dyDescent="0.3">
      <c r="A1130" s="5" t="s">
        <v>8219</v>
      </c>
      <c r="B1130">
        <v>64</v>
      </c>
      <c r="D1130" t="s">
        <v>8221</v>
      </c>
      <c r="E1130">
        <v>12</v>
      </c>
    </row>
    <row r="1131" spans="1:5" x14ac:dyDescent="0.3">
      <c r="A1131" s="5" t="s">
        <v>8219</v>
      </c>
      <c r="B1131">
        <v>64</v>
      </c>
      <c r="D1131" t="s">
        <v>8221</v>
      </c>
      <c r="E1131">
        <v>12</v>
      </c>
    </row>
    <row r="1132" spans="1:5" x14ac:dyDescent="0.3">
      <c r="A1132" s="5" t="s">
        <v>8219</v>
      </c>
      <c r="B1132">
        <v>64</v>
      </c>
      <c r="D1132" t="s">
        <v>8221</v>
      </c>
      <c r="E1132">
        <v>12</v>
      </c>
    </row>
    <row r="1133" spans="1:5" x14ac:dyDescent="0.3">
      <c r="A1133" s="5" t="s">
        <v>8219</v>
      </c>
      <c r="B1133">
        <v>64</v>
      </c>
      <c r="D1133" t="s">
        <v>8221</v>
      </c>
      <c r="E1133">
        <v>12</v>
      </c>
    </row>
    <row r="1134" spans="1:5" x14ac:dyDescent="0.3">
      <c r="A1134" s="5" t="s">
        <v>8219</v>
      </c>
      <c r="B1134">
        <v>65</v>
      </c>
      <c r="D1134" t="s">
        <v>8221</v>
      </c>
      <c r="E1134">
        <v>12</v>
      </c>
    </row>
    <row r="1135" spans="1:5" x14ac:dyDescent="0.3">
      <c r="A1135" s="5" t="s">
        <v>8219</v>
      </c>
      <c r="B1135">
        <v>65</v>
      </c>
      <c r="D1135" t="s">
        <v>8221</v>
      </c>
      <c r="E1135">
        <v>12</v>
      </c>
    </row>
    <row r="1136" spans="1:5" x14ac:dyDescent="0.3">
      <c r="A1136" s="5" t="s">
        <v>8219</v>
      </c>
      <c r="B1136">
        <v>65</v>
      </c>
      <c r="D1136" t="s">
        <v>8221</v>
      </c>
      <c r="E1136">
        <v>12</v>
      </c>
    </row>
    <row r="1137" spans="1:5" x14ac:dyDescent="0.3">
      <c r="A1137" s="5" t="s">
        <v>8219</v>
      </c>
      <c r="B1137">
        <v>65</v>
      </c>
      <c r="D1137" t="s">
        <v>8221</v>
      </c>
      <c r="E1137">
        <v>12</v>
      </c>
    </row>
    <row r="1138" spans="1:5" x14ac:dyDescent="0.3">
      <c r="A1138" s="5" t="s">
        <v>8219</v>
      </c>
      <c r="B1138">
        <v>65</v>
      </c>
      <c r="D1138" t="s">
        <v>8221</v>
      </c>
      <c r="E1138">
        <v>12</v>
      </c>
    </row>
    <row r="1139" spans="1:5" x14ac:dyDescent="0.3">
      <c r="A1139" s="5" t="s">
        <v>8219</v>
      </c>
      <c r="B1139">
        <v>65</v>
      </c>
      <c r="D1139" t="s">
        <v>8221</v>
      </c>
      <c r="E1139">
        <v>12</v>
      </c>
    </row>
    <row r="1140" spans="1:5" x14ac:dyDescent="0.3">
      <c r="A1140" s="5" t="s">
        <v>8219</v>
      </c>
      <c r="B1140">
        <v>65</v>
      </c>
      <c r="D1140" t="s">
        <v>8221</v>
      </c>
      <c r="E1140">
        <v>12</v>
      </c>
    </row>
    <row r="1141" spans="1:5" x14ac:dyDescent="0.3">
      <c r="A1141" s="5" t="s">
        <v>8219</v>
      </c>
      <c r="B1141">
        <v>65</v>
      </c>
      <c r="D1141" t="s">
        <v>8221</v>
      </c>
      <c r="E1141">
        <v>12</v>
      </c>
    </row>
    <row r="1142" spans="1:5" x14ac:dyDescent="0.3">
      <c r="A1142" s="5" t="s">
        <v>8219</v>
      </c>
      <c r="B1142">
        <v>65</v>
      </c>
      <c r="D1142" t="s">
        <v>8221</v>
      </c>
      <c r="E1142">
        <v>12</v>
      </c>
    </row>
    <row r="1143" spans="1:5" x14ac:dyDescent="0.3">
      <c r="A1143" s="5" t="s">
        <v>8219</v>
      </c>
      <c r="B1143">
        <v>65</v>
      </c>
      <c r="D1143" t="s">
        <v>8221</v>
      </c>
      <c r="E1143">
        <v>12</v>
      </c>
    </row>
    <row r="1144" spans="1:5" x14ac:dyDescent="0.3">
      <c r="A1144" s="5" t="s">
        <v>8219</v>
      </c>
      <c r="B1144">
        <v>65</v>
      </c>
      <c r="D1144" t="s">
        <v>8221</v>
      </c>
      <c r="E1144">
        <v>12</v>
      </c>
    </row>
    <row r="1145" spans="1:5" x14ac:dyDescent="0.3">
      <c r="A1145" s="5" t="s">
        <v>8219</v>
      </c>
      <c r="B1145">
        <v>65</v>
      </c>
      <c r="D1145" t="s">
        <v>8221</v>
      </c>
      <c r="E1145">
        <v>12</v>
      </c>
    </row>
    <row r="1146" spans="1:5" x14ac:dyDescent="0.3">
      <c r="A1146" s="5" t="s">
        <v>8219</v>
      </c>
      <c r="B1146">
        <v>66</v>
      </c>
      <c r="D1146" t="s">
        <v>8221</v>
      </c>
      <c r="E1146">
        <v>12</v>
      </c>
    </row>
    <row r="1147" spans="1:5" x14ac:dyDescent="0.3">
      <c r="A1147" s="5" t="s">
        <v>8219</v>
      </c>
      <c r="B1147">
        <v>66</v>
      </c>
      <c r="D1147" t="s">
        <v>8221</v>
      </c>
      <c r="E1147">
        <v>12</v>
      </c>
    </row>
    <row r="1148" spans="1:5" x14ac:dyDescent="0.3">
      <c r="A1148" s="5" t="s">
        <v>8219</v>
      </c>
      <c r="B1148">
        <v>66</v>
      </c>
      <c r="D1148" t="s">
        <v>8221</v>
      </c>
      <c r="E1148">
        <v>12</v>
      </c>
    </row>
    <row r="1149" spans="1:5" x14ac:dyDescent="0.3">
      <c r="A1149" s="5" t="s">
        <v>8219</v>
      </c>
      <c r="B1149">
        <v>66</v>
      </c>
      <c r="D1149" t="s">
        <v>8221</v>
      </c>
      <c r="E1149">
        <v>12</v>
      </c>
    </row>
    <row r="1150" spans="1:5" x14ac:dyDescent="0.3">
      <c r="A1150" s="5" t="s">
        <v>8219</v>
      </c>
      <c r="B1150">
        <v>66</v>
      </c>
      <c r="D1150" t="s">
        <v>8221</v>
      </c>
      <c r="E1150">
        <v>12</v>
      </c>
    </row>
    <row r="1151" spans="1:5" x14ac:dyDescent="0.3">
      <c r="A1151" s="5" t="s">
        <v>8219</v>
      </c>
      <c r="B1151">
        <v>66</v>
      </c>
      <c r="D1151" t="s">
        <v>8221</v>
      </c>
      <c r="E1151">
        <v>12</v>
      </c>
    </row>
    <row r="1152" spans="1:5" x14ac:dyDescent="0.3">
      <c r="A1152" s="5" t="s">
        <v>8219</v>
      </c>
      <c r="B1152">
        <v>66</v>
      </c>
      <c r="D1152" t="s">
        <v>8221</v>
      </c>
      <c r="E1152">
        <v>12</v>
      </c>
    </row>
    <row r="1153" spans="1:5" x14ac:dyDescent="0.3">
      <c r="A1153" s="5" t="s">
        <v>8219</v>
      </c>
      <c r="B1153">
        <v>66</v>
      </c>
      <c r="D1153" t="s">
        <v>8221</v>
      </c>
      <c r="E1153">
        <v>12</v>
      </c>
    </row>
    <row r="1154" spans="1:5" x14ac:dyDescent="0.3">
      <c r="A1154" s="5" t="s">
        <v>8219</v>
      </c>
      <c r="B1154">
        <v>67</v>
      </c>
      <c r="D1154" t="s">
        <v>8221</v>
      </c>
      <c r="E1154">
        <v>12</v>
      </c>
    </row>
    <row r="1155" spans="1:5" x14ac:dyDescent="0.3">
      <c r="A1155" s="5" t="s">
        <v>8219</v>
      </c>
      <c r="B1155">
        <v>67</v>
      </c>
      <c r="D1155" t="s">
        <v>8221</v>
      </c>
      <c r="E1155">
        <v>12</v>
      </c>
    </row>
    <row r="1156" spans="1:5" x14ac:dyDescent="0.3">
      <c r="A1156" s="5" t="s">
        <v>8219</v>
      </c>
      <c r="B1156">
        <v>67</v>
      </c>
      <c r="D1156" t="s">
        <v>8221</v>
      </c>
      <c r="E1156">
        <v>12</v>
      </c>
    </row>
    <row r="1157" spans="1:5" x14ac:dyDescent="0.3">
      <c r="A1157" s="5" t="s">
        <v>8219</v>
      </c>
      <c r="B1157">
        <v>67</v>
      </c>
      <c r="D1157" t="s">
        <v>8221</v>
      </c>
      <c r="E1157">
        <v>12</v>
      </c>
    </row>
    <row r="1158" spans="1:5" x14ac:dyDescent="0.3">
      <c r="A1158" s="5" t="s">
        <v>8219</v>
      </c>
      <c r="B1158">
        <v>67</v>
      </c>
      <c r="D1158" t="s">
        <v>8221</v>
      </c>
      <c r="E1158">
        <v>12</v>
      </c>
    </row>
    <row r="1159" spans="1:5" x14ac:dyDescent="0.3">
      <c r="A1159" s="5" t="s">
        <v>8219</v>
      </c>
      <c r="B1159">
        <v>67</v>
      </c>
      <c r="D1159" t="s">
        <v>8221</v>
      </c>
      <c r="E1159">
        <v>12</v>
      </c>
    </row>
    <row r="1160" spans="1:5" x14ac:dyDescent="0.3">
      <c r="A1160" s="5" t="s">
        <v>8219</v>
      </c>
      <c r="B1160">
        <v>67</v>
      </c>
      <c r="D1160" t="s">
        <v>8221</v>
      </c>
      <c r="E1160">
        <v>12</v>
      </c>
    </row>
    <row r="1161" spans="1:5" x14ac:dyDescent="0.3">
      <c r="A1161" s="5" t="s">
        <v>8219</v>
      </c>
      <c r="B1161">
        <v>67</v>
      </c>
      <c r="D1161" t="s">
        <v>8221</v>
      </c>
      <c r="E1161">
        <v>13</v>
      </c>
    </row>
    <row r="1162" spans="1:5" x14ac:dyDescent="0.3">
      <c r="A1162" s="5" t="s">
        <v>8219</v>
      </c>
      <c r="B1162">
        <v>67</v>
      </c>
      <c r="D1162" t="s">
        <v>8221</v>
      </c>
      <c r="E1162">
        <v>13</v>
      </c>
    </row>
    <row r="1163" spans="1:5" x14ac:dyDescent="0.3">
      <c r="A1163" s="5" t="s">
        <v>8219</v>
      </c>
      <c r="B1163">
        <v>68</v>
      </c>
      <c r="D1163" t="s">
        <v>8221</v>
      </c>
      <c r="E1163">
        <v>13</v>
      </c>
    </row>
    <row r="1164" spans="1:5" x14ac:dyDescent="0.3">
      <c r="A1164" s="5" t="s">
        <v>8219</v>
      </c>
      <c r="B1164">
        <v>68</v>
      </c>
      <c r="D1164" t="s">
        <v>8221</v>
      </c>
      <c r="E1164">
        <v>13</v>
      </c>
    </row>
    <row r="1165" spans="1:5" x14ac:dyDescent="0.3">
      <c r="A1165" s="5" t="s">
        <v>8219</v>
      </c>
      <c r="B1165">
        <v>68</v>
      </c>
      <c r="D1165" t="s">
        <v>8221</v>
      </c>
      <c r="E1165">
        <v>13</v>
      </c>
    </row>
    <row r="1166" spans="1:5" x14ac:dyDescent="0.3">
      <c r="A1166" s="5" t="s">
        <v>8219</v>
      </c>
      <c r="B1166">
        <v>68</v>
      </c>
      <c r="D1166" t="s">
        <v>8221</v>
      </c>
      <c r="E1166">
        <v>13</v>
      </c>
    </row>
    <row r="1167" spans="1:5" x14ac:dyDescent="0.3">
      <c r="A1167" s="5" t="s">
        <v>8219</v>
      </c>
      <c r="B1167">
        <v>68</v>
      </c>
      <c r="D1167" t="s">
        <v>8221</v>
      </c>
      <c r="E1167">
        <v>13</v>
      </c>
    </row>
    <row r="1168" spans="1:5" x14ac:dyDescent="0.3">
      <c r="A1168" s="5" t="s">
        <v>8219</v>
      </c>
      <c r="B1168">
        <v>68</v>
      </c>
      <c r="D1168" t="s">
        <v>8221</v>
      </c>
      <c r="E1168">
        <v>13</v>
      </c>
    </row>
    <row r="1169" spans="1:5" x14ac:dyDescent="0.3">
      <c r="A1169" s="5" t="s">
        <v>8219</v>
      </c>
      <c r="B1169">
        <v>68</v>
      </c>
      <c r="D1169" t="s">
        <v>8221</v>
      </c>
      <c r="E1169">
        <v>13</v>
      </c>
    </row>
    <row r="1170" spans="1:5" x14ac:dyDescent="0.3">
      <c r="A1170" s="5" t="s">
        <v>8219</v>
      </c>
      <c r="B1170">
        <v>69</v>
      </c>
      <c r="D1170" t="s">
        <v>8221</v>
      </c>
      <c r="E1170">
        <v>13</v>
      </c>
    </row>
    <row r="1171" spans="1:5" x14ac:dyDescent="0.3">
      <c r="A1171" s="5" t="s">
        <v>8219</v>
      </c>
      <c r="B1171">
        <v>69</v>
      </c>
      <c r="D1171" t="s">
        <v>8221</v>
      </c>
      <c r="E1171">
        <v>13</v>
      </c>
    </row>
    <row r="1172" spans="1:5" x14ac:dyDescent="0.3">
      <c r="A1172" s="5" t="s">
        <v>8219</v>
      </c>
      <c r="B1172">
        <v>69</v>
      </c>
      <c r="D1172" t="s">
        <v>8221</v>
      </c>
      <c r="E1172">
        <v>13</v>
      </c>
    </row>
    <row r="1173" spans="1:5" x14ac:dyDescent="0.3">
      <c r="A1173" s="5" t="s">
        <v>8219</v>
      </c>
      <c r="B1173">
        <v>69</v>
      </c>
      <c r="D1173" t="s">
        <v>8221</v>
      </c>
      <c r="E1173">
        <v>13</v>
      </c>
    </row>
    <row r="1174" spans="1:5" x14ac:dyDescent="0.3">
      <c r="A1174" s="5" t="s">
        <v>8219</v>
      </c>
      <c r="B1174">
        <v>69</v>
      </c>
      <c r="D1174" t="s">
        <v>8221</v>
      </c>
      <c r="E1174">
        <v>13</v>
      </c>
    </row>
    <row r="1175" spans="1:5" x14ac:dyDescent="0.3">
      <c r="A1175" s="5" t="s">
        <v>8219</v>
      </c>
      <c r="B1175">
        <v>69</v>
      </c>
      <c r="D1175" t="s">
        <v>8221</v>
      </c>
      <c r="E1175">
        <v>13</v>
      </c>
    </row>
    <row r="1176" spans="1:5" x14ac:dyDescent="0.3">
      <c r="A1176" s="5" t="s">
        <v>8219</v>
      </c>
      <c r="B1176">
        <v>69</v>
      </c>
      <c r="D1176" t="s">
        <v>8221</v>
      </c>
      <c r="E1176">
        <v>13</v>
      </c>
    </row>
    <row r="1177" spans="1:5" x14ac:dyDescent="0.3">
      <c r="A1177" s="5" t="s">
        <v>8219</v>
      </c>
      <c r="B1177">
        <v>69</v>
      </c>
      <c r="D1177" t="s">
        <v>8221</v>
      </c>
      <c r="E1177">
        <v>13</v>
      </c>
    </row>
    <row r="1178" spans="1:5" x14ac:dyDescent="0.3">
      <c r="A1178" s="5" t="s">
        <v>8219</v>
      </c>
      <c r="B1178">
        <v>69</v>
      </c>
      <c r="D1178" t="s">
        <v>8221</v>
      </c>
      <c r="E1178">
        <v>13</v>
      </c>
    </row>
    <row r="1179" spans="1:5" x14ac:dyDescent="0.3">
      <c r="A1179" s="5" t="s">
        <v>8219</v>
      </c>
      <c r="B1179">
        <v>69</v>
      </c>
      <c r="D1179" t="s">
        <v>8221</v>
      </c>
      <c r="E1179">
        <v>13</v>
      </c>
    </row>
    <row r="1180" spans="1:5" x14ac:dyDescent="0.3">
      <c r="A1180" s="5" t="s">
        <v>8219</v>
      </c>
      <c r="B1180">
        <v>69</v>
      </c>
      <c r="D1180" t="s">
        <v>8221</v>
      </c>
      <c r="E1180">
        <v>13</v>
      </c>
    </row>
    <row r="1181" spans="1:5" x14ac:dyDescent="0.3">
      <c r="A1181" s="5" t="s">
        <v>8219</v>
      </c>
      <c r="B1181">
        <v>69</v>
      </c>
      <c r="D1181" t="s">
        <v>8221</v>
      </c>
      <c r="E1181">
        <v>13</v>
      </c>
    </row>
    <row r="1182" spans="1:5" x14ac:dyDescent="0.3">
      <c r="A1182" s="5" t="s">
        <v>8219</v>
      </c>
      <c r="B1182">
        <v>69</v>
      </c>
      <c r="D1182" t="s">
        <v>8221</v>
      </c>
      <c r="E1182">
        <v>13</v>
      </c>
    </row>
    <row r="1183" spans="1:5" x14ac:dyDescent="0.3">
      <c r="A1183" s="5" t="s">
        <v>8219</v>
      </c>
      <c r="B1183">
        <v>69</v>
      </c>
      <c r="D1183" t="s">
        <v>8221</v>
      </c>
      <c r="E1183">
        <v>14</v>
      </c>
    </row>
    <row r="1184" spans="1:5" x14ac:dyDescent="0.3">
      <c r="A1184" s="5" t="s">
        <v>8219</v>
      </c>
      <c r="B1184">
        <v>70</v>
      </c>
      <c r="D1184" t="s">
        <v>8221</v>
      </c>
      <c r="E1184">
        <v>14</v>
      </c>
    </row>
    <row r="1185" spans="1:5" x14ac:dyDescent="0.3">
      <c r="A1185" s="5" t="s">
        <v>8219</v>
      </c>
      <c r="B1185">
        <v>70</v>
      </c>
      <c r="D1185" t="s">
        <v>8221</v>
      </c>
      <c r="E1185">
        <v>14</v>
      </c>
    </row>
    <row r="1186" spans="1:5" x14ac:dyDescent="0.3">
      <c r="A1186" s="5" t="s">
        <v>8219</v>
      </c>
      <c r="B1186">
        <v>70</v>
      </c>
      <c r="D1186" t="s">
        <v>8221</v>
      </c>
      <c r="E1186">
        <v>14</v>
      </c>
    </row>
    <row r="1187" spans="1:5" x14ac:dyDescent="0.3">
      <c r="A1187" s="5" t="s">
        <v>8219</v>
      </c>
      <c r="B1187">
        <v>70</v>
      </c>
      <c r="D1187" t="s">
        <v>8221</v>
      </c>
      <c r="E1187">
        <v>14</v>
      </c>
    </row>
    <row r="1188" spans="1:5" x14ac:dyDescent="0.3">
      <c r="A1188" s="5" t="s">
        <v>8219</v>
      </c>
      <c r="B1188">
        <v>70</v>
      </c>
      <c r="D1188" t="s">
        <v>8221</v>
      </c>
      <c r="E1188">
        <v>14</v>
      </c>
    </row>
    <row r="1189" spans="1:5" x14ac:dyDescent="0.3">
      <c r="A1189" s="5" t="s">
        <v>8219</v>
      </c>
      <c r="B1189">
        <v>70</v>
      </c>
      <c r="D1189" t="s">
        <v>8221</v>
      </c>
      <c r="E1189">
        <v>14</v>
      </c>
    </row>
    <row r="1190" spans="1:5" x14ac:dyDescent="0.3">
      <c r="A1190" s="5" t="s">
        <v>8219</v>
      </c>
      <c r="B1190">
        <v>70</v>
      </c>
      <c r="D1190" t="s">
        <v>8221</v>
      </c>
      <c r="E1190">
        <v>14</v>
      </c>
    </row>
    <row r="1191" spans="1:5" x14ac:dyDescent="0.3">
      <c r="A1191" s="5" t="s">
        <v>8219</v>
      </c>
      <c r="B1191">
        <v>70</v>
      </c>
      <c r="D1191" t="s">
        <v>8221</v>
      </c>
      <c r="E1191">
        <v>14</v>
      </c>
    </row>
    <row r="1192" spans="1:5" x14ac:dyDescent="0.3">
      <c r="A1192" s="5" t="s">
        <v>8219</v>
      </c>
      <c r="B1192">
        <v>70</v>
      </c>
      <c r="D1192" t="s">
        <v>8221</v>
      </c>
      <c r="E1192">
        <v>14</v>
      </c>
    </row>
    <row r="1193" spans="1:5" x14ac:dyDescent="0.3">
      <c r="A1193" s="5" t="s">
        <v>8219</v>
      </c>
      <c r="B1193">
        <v>70</v>
      </c>
      <c r="D1193" t="s">
        <v>8221</v>
      </c>
      <c r="E1193">
        <v>14</v>
      </c>
    </row>
    <row r="1194" spans="1:5" x14ac:dyDescent="0.3">
      <c r="A1194" s="5" t="s">
        <v>8219</v>
      </c>
      <c r="B1194">
        <v>70</v>
      </c>
      <c r="D1194" t="s">
        <v>8221</v>
      </c>
      <c r="E1194">
        <v>14</v>
      </c>
    </row>
    <row r="1195" spans="1:5" x14ac:dyDescent="0.3">
      <c r="A1195" s="5" t="s">
        <v>8219</v>
      </c>
      <c r="B1195">
        <v>70</v>
      </c>
      <c r="D1195" t="s">
        <v>8221</v>
      </c>
      <c r="E1195">
        <v>14</v>
      </c>
    </row>
    <row r="1196" spans="1:5" x14ac:dyDescent="0.3">
      <c r="A1196" s="5" t="s">
        <v>8219</v>
      </c>
      <c r="B1196">
        <v>70</v>
      </c>
      <c r="D1196" t="s">
        <v>8221</v>
      </c>
      <c r="E1196">
        <v>14</v>
      </c>
    </row>
    <row r="1197" spans="1:5" x14ac:dyDescent="0.3">
      <c r="A1197" s="5" t="s">
        <v>8219</v>
      </c>
      <c r="B1197">
        <v>70</v>
      </c>
      <c r="D1197" t="s">
        <v>8221</v>
      </c>
      <c r="E1197">
        <v>14</v>
      </c>
    </row>
    <row r="1198" spans="1:5" x14ac:dyDescent="0.3">
      <c r="A1198" s="5" t="s">
        <v>8219</v>
      </c>
      <c r="B1198">
        <v>70</v>
      </c>
      <c r="D1198" t="s">
        <v>8221</v>
      </c>
      <c r="E1198">
        <v>14</v>
      </c>
    </row>
    <row r="1199" spans="1:5" x14ac:dyDescent="0.3">
      <c r="A1199" s="5" t="s">
        <v>8219</v>
      </c>
      <c r="B1199">
        <v>70</v>
      </c>
      <c r="D1199" t="s">
        <v>8221</v>
      </c>
      <c r="E1199">
        <v>14</v>
      </c>
    </row>
    <row r="1200" spans="1:5" x14ac:dyDescent="0.3">
      <c r="A1200" s="5" t="s">
        <v>8219</v>
      </c>
      <c r="B1200">
        <v>70</v>
      </c>
      <c r="D1200" t="s">
        <v>8221</v>
      </c>
      <c r="E1200">
        <v>14</v>
      </c>
    </row>
    <row r="1201" spans="1:5" x14ac:dyDescent="0.3">
      <c r="A1201" s="5" t="s">
        <v>8219</v>
      </c>
      <c r="B1201">
        <v>71</v>
      </c>
      <c r="D1201" t="s">
        <v>8221</v>
      </c>
      <c r="E1201">
        <v>14</v>
      </c>
    </row>
    <row r="1202" spans="1:5" x14ac:dyDescent="0.3">
      <c r="A1202" s="5" t="s">
        <v>8219</v>
      </c>
      <c r="B1202">
        <v>71</v>
      </c>
      <c r="D1202" t="s">
        <v>8221</v>
      </c>
      <c r="E1202">
        <v>14</v>
      </c>
    </row>
    <row r="1203" spans="1:5" x14ac:dyDescent="0.3">
      <c r="A1203" s="5" t="s">
        <v>8219</v>
      </c>
      <c r="B1203">
        <v>71</v>
      </c>
      <c r="D1203" t="s">
        <v>8221</v>
      </c>
      <c r="E1203">
        <v>14</v>
      </c>
    </row>
    <row r="1204" spans="1:5" x14ac:dyDescent="0.3">
      <c r="A1204" s="5" t="s">
        <v>8219</v>
      </c>
      <c r="B1204">
        <v>71</v>
      </c>
      <c r="D1204" t="s">
        <v>8221</v>
      </c>
      <c r="E1204">
        <v>15</v>
      </c>
    </row>
    <row r="1205" spans="1:5" x14ac:dyDescent="0.3">
      <c r="A1205" s="5" t="s">
        <v>8219</v>
      </c>
      <c r="B1205">
        <v>71</v>
      </c>
      <c r="D1205" t="s">
        <v>8221</v>
      </c>
      <c r="E1205">
        <v>15</v>
      </c>
    </row>
    <row r="1206" spans="1:5" x14ac:dyDescent="0.3">
      <c r="A1206" s="5" t="s">
        <v>8219</v>
      </c>
      <c r="B1206">
        <v>71</v>
      </c>
      <c r="D1206" t="s">
        <v>8221</v>
      </c>
      <c r="E1206">
        <v>15</v>
      </c>
    </row>
    <row r="1207" spans="1:5" x14ac:dyDescent="0.3">
      <c r="A1207" s="5" t="s">
        <v>8219</v>
      </c>
      <c r="B1207">
        <v>71</v>
      </c>
      <c r="D1207" t="s">
        <v>8221</v>
      </c>
      <c r="E1207">
        <v>15</v>
      </c>
    </row>
    <row r="1208" spans="1:5" x14ac:dyDescent="0.3">
      <c r="A1208" s="5" t="s">
        <v>8219</v>
      </c>
      <c r="B1208">
        <v>71</v>
      </c>
      <c r="D1208" t="s">
        <v>8221</v>
      </c>
      <c r="E1208">
        <v>15</v>
      </c>
    </row>
    <row r="1209" spans="1:5" x14ac:dyDescent="0.3">
      <c r="A1209" s="5" t="s">
        <v>8219</v>
      </c>
      <c r="B1209">
        <v>71</v>
      </c>
      <c r="D1209" t="s">
        <v>8221</v>
      </c>
      <c r="E1209">
        <v>15</v>
      </c>
    </row>
    <row r="1210" spans="1:5" x14ac:dyDescent="0.3">
      <c r="A1210" s="5" t="s">
        <v>8219</v>
      </c>
      <c r="B1210">
        <v>71</v>
      </c>
      <c r="D1210" t="s">
        <v>8221</v>
      </c>
      <c r="E1210">
        <v>15</v>
      </c>
    </row>
    <row r="1211" spans="1:5" x14ac:dyDescent="0.3">
      <c r="A1211" s="5" t="s">
        <v>8219</v>
      </c>
      <c r="B1211">
        <v>71</v>
      </c>
      <c r="D1211" t="s">
        <v>8221</v>
      </c>
      <c r="E1211">
        <v>15</v>
      </c>
    </row>
    <row r="1212" spans="1:5" x14ac:dyDescent="0.3">
      <c r="A1212" s="5" t="s">
        <v>8219</v>
      </c>
      <c r="B1212">
        <v>71</v>
      </c>
      <c r="D1212" t="s">
        <v>8221</v>
      </c>
      <c r="E1212">
        <v>15</v>
      </c>
    </row>
    <row r="1213" spans="1:5" x14ac:dyDescent="0.3">
      <c r="A1213" s="5" t="s">
        <v>8219</v>
      </c>
      <c r="B1213">
        <v>71</v>
      </c>
      <c r="D1213" t="s">
        <v>8221</v>
      </c>
      <c r="E1213">
        <v>15</v>
      </c>
    </row>
    <row r="1214" spans="1:5" x14ac:dyDescent="0.3">
      <c r="A1214" s="5" t="s">
        <v>8219</v>
      </c>
      <c r="B1214">
        <v>71</v>
      </c>
      <c r="D1214" t="s">
        <v>8221</v>
      </c>
      <c r="E1214">
        <v>15</v>
      </c>
    </row>
    <row r="1215" spans="1:5" x14ac:dyDescent="0.3">
      <c r="A1215" s="5" t="s">
        <v>8219</v>
      </c>
      <c r="B1215">
        <v>71</v>
      </c>
      <c r="D1215" t="s">
        <v>8221</v>
      </c>
      <c r="E1215">
        <v>15</v>
      </c>
    </row>
    <row r="1216" spans="1:5" x14ac:dyDescent="0.3">
      <c r="A1216" s="5" t="s">
        <v>8219</v>
      </c>
      <c r="B1216">
        <v>71</v>
      </c>
      <c r="D1216" t="s">
        <v>8221</v>
      </c>
      <c r="E1216">
        <v>15</v>
      </c>
    </row>
    <row r="1217" spans="1:5" x14ac:dyDescent="0.3">
      <c r="A1217" s="5" t="s">
        <v>8219</v>
      </c>
      <c r="B1217">
        <v>72</v>
      </c>
      <c r="D1217" t="s">
        <v>8221</v>
      </c>
      <c r="E1217">
        <v>16</v>
      </c>
    </row>
    <row r="1218" spans="1:5" x14ac:dyDescent="0.3">
      <c r="A1218" s="5" t="s">
        <v>8219</v>
      </c>
      <c r="B1218">
        <v>72</v>
      </c>
      <c r="D1218" t="s">
        <v>8221</v>
      </c>
      <c r="E1218">
        <v>16</v>
      </c>
    </row>
    <row r="1219" spans="1:5" x14ac:dyDescent="0.3">
      <c r="A1219" s="5" t="s">
        <v>8219</v>
      </c>
      <c r="B1219">
        <v>72</v>
      </c>
      <c r="D1219" t="s">
        <v>8221</v>
      </c>
      <c r="E1219">
        <v>16</v>
      </c>
    </row>
    <row r="1220" spans="1:5" x14ac:dyDescent="0.3">
      <c r="A1220" s="5" t="s">
        <v>8219</v>
      </c>
      <c r="B1220">
        <v>72</v>
      </c>
      <c r="D1220" t="s">
        <v>8221</v>
      </c>
      <c r="E1220">
        <v>16</v>
      </c>
    </row>
    <row r="1221" spans="1:5" x14ac:dyDescent="0.3">
      <c r="A1221" s="5" t="s">
        <v>8219</v>
      </c>
      <c r="B1221">
        <v>72</v>
      </c>
      <c r="D1221" t="s">
        <v>8221</v>
      </c>
      <c r="E1221">
        <v>16</v>
      </c>
    </row>
    <row r="1222" spans="1:5" x14ac:dyDescent="0.3">
      <c r="A1222" s="5" t="s">
        <v>8219</v>
      </c>
      <c r="B1222">
        <v>72</v>
      </c>
      <c r="D1222" t="s">
        <v>8221</v>
      </c>
      <c r="E1222">
        <v>16</v>
      </c>
    </row>
    <row r="1223" spans="1:5" x14ac:dyDescent="0.3">
      <c r="A1223" s="5" t="s">
        <v>8219</v>
      </c>
      <c r="B1223">
        <v>72</v>
      </c>
      <c r="D1223" t="s">
        <v>8221</v>
      </c>
      <c r="E1223">
        <v>16</v>
      </c>
    </row>
    <row r="1224" spans="1:5" x14ac:dyDescent="0.3">
      <c r="A1224" s="5" t="s">
        <v>8219</v>
      </c>
      <c r="B1224">
        <v>72</v>
      </c>
      <c r="D1224" t="s">
        <v>8221</v>
      </c>
      <c r="E1224">
        <v>16</v>
      </c>
    </row>
    <row r="1225" spans="1:5" x14ac:dyDescent="0.3">
      <c r="A1225" s="5" t="s">
        <v>8219</v>
      </c>
      <c r="B1225">
        <v>72</v>
      </c>
      <c r="D1225" t="s">
        <v>8221</v>
      </c>
      <c r="E1225">
        <v>16</v>
      </c>
    </row>
    <row r="1226" spans="1:5" x14ac:dyDescent="0.3">
      <c r="A1226" s="5" t="s">
        <v>8219</v>
      </c>
      <c r="B1226">
        <v>72</v>
      </c>
      <c r="D1226" t="s">
        <v>8221</v>
      </c>
      <c r="E1226">
        <v>16</v>
      </c>
    </row>
    <row r="1227" spans="1:5" x14ac:dyDescent="0.3">
      <c r="A1227" s="5" t="s">
        <v>8219</v>
      </c>
      <c r="B1227">
        <v>72</v>
      </c>
      <c r="D1227" t="s">
        <v>8221</v>
      </c>
      <c r="E1227">
        <v>16</v>
      </c>
    </row>
    <row r="1228" spans="1:5" x14ac:dyDescent="0.3">
      <c r="A1228" s="5" t="s">
        <v>8219</v>
      </c>
      <c r="B1228">
        <v>72</v>
      </c>
      <c r="D1228" t="s">
        <v>8221</v>
      </c>
      <c r="E1228">
        <v>16</v>
      </c>
    </row>
    <row r="1229" spans="1:5" x14ac:dyDescent="0.3">
      <c r="A1229" s="5" t="s">
        <v>8219</v>
      </c>
      <c r="B1229">
        <v>72</v>
      </c>
      <c r="D1229" t="s">
        <v>8221</v>
      </c>
      <c r="E1229">
        <v>16</v>
      </c>
    </row>
    <row r="1230" spans="1:5" x14ac:dyDescent="0.3">
      <c r="A1230" s="5" t="s">
        <v>8219</v>
      </c>
      <c r="B1230">
        <v>73</v>
      </c>
      <c r="D1230" t="s">
        <v>8221</v>
      </c>
      <c r="E1230">
        <v>16</v>
      </c>
    </row>
    <row r="1231" spans="1:5" x14ac:dyDescent="0.3">
      <c r="A1231" s="5" t="s">
        <v>8219</v>
      </c>
      <c r="B1231">
        <v>73</v>
      </c>
      <c r="D1231" t="s">
        <v>8221</v>
      </c>
      <c r="E1231">
        <v>16</v>
      </c>
    </row>
    <row r="1232" spans="1:5" x14ac:dyDescent="0.3">
      <c r="A1232" s="5" t="s">
        <v>8219</v>
      </c>
      <c r="B1232">
        <v>73</v>
      </c>
      <c r="D1232" t="s">
        <v>8221</v>
      </c>
      <c r="E1232">
        <v>16</v>
      </c>
    </row>
    <row r="1233" spans="1:5" x14ac:dyDescent="0.3">
      <c r="A1233" s="5" t="s">
        <v>8219</v>
      </c>
      <c r="B1233">
        <v>73</v>
      </c>
      <c r="D1233" t="s">
        <v>8221</v>
      </c>
      <c r="E1233">
        <v>17</v>
      </c>
    </row>
    <row r="1234" spans="1:5" x14ac:dyDescent="0.3">
      <c r="A1234" s="5" t="s">
        <v>8219</v>
      </c>
      <c r="B1234">
        <v>73</v>
      </c>
      <c r="D1234" t="s">
        <v>8221</v>
      </c>
      <c r="E1234">
        <v>17</v>
      </c>
    </row>
    <row r="1235" spans="1:5" x14ac:dyDescent="0.3">
      <c r="A1235" s="5" t="s">
        <v>8219</v>
      </c>
      <c r="B1235">
        <v>73</v>
      </c>
      <c r="D1235" t="s">
        <v>8221</v>
      </c>
      <c r="E1235">
        <v>17</v>
      </c>
    </row>
    <row r="1236" spans="1:5" x14ac:dyDescent="0.3">
      <c r="A1236" s="5" t="s">
        <v>8219</v>
      </c>
      <c r="B1236">
        <v>73</v>
      </c>
      <c r="D1236" t="s">
        <v>8221</v>
      </c>
      <c r="E1236">
        <v>17</v>
      </c>
    </row>
    <row r="1237" spans="1:5" x14ac:dyDescent="0.3">
      <c r="A1237" s="5" t="s">
        <v>8219</v>
      </c>
      <c r="B1237">
        <v>73</v>
      </c>
      <c r="D1237" t="s">
        <v>8221</v>
      </c>
      <c r="E1237">
        <v>17</v>
      </c>
    </row>
    <row r="1238" spans="1:5" x14ac:dyDescent="0.3">
      <c r="A1238" s="5" t="s">
        <v>8219</v>
      </c>
      <c r="B1238">
        <v>73</v>
      </c>
      <c r="D1238" t="s">
        <v>8221</v>
      </c>
      <c r="E1238">
        <v>17</v>
      </c>
    </row>
    <row r="1239" spans="1:5" x14ac:dyDescent="0.3">
      <c r="A1239" s="5" t="s">
        <v>8219</v>
      </c>
      <c r="B1239">
        <v>73</v>
      </c>
      <c r="D1239" t="s">
        <v>8221</v>
      </c>
      <c r="E1239">
        <v>17</v>
      </c>
    </row>
    <row r="1240" spans="1:5" x14ac:dyDescent="0.3">
      <c r="A1240" s="5" t="s">
        <v>8219</v>
      </c>
      <c r="B1240">
        <v>73</v>
      </c>
      <c r="D1240" t="s">
        <v>8221</v>
      </c>
      <c r="E1240">
        <v>17</v>
      </c>
    </row>
    <row r="1241" spans="1:5" x14ac:dyDescent="0.3">
      <c r="A1241" s="5" t="s">
        <v>8219</v>
      </c>
      <c r="B1241">
        <v>73</v>
      </c>
      <c r="D1241" t="s">
        <v>8221</v>
      </c>
      <c r="E1241">
        <v>17</v>
      </c>
    </row>
    <row r="1242" spans="1:5" x14ac:dyDescent="0.3">
      <c r="A1242" s="5" t="s">
        <v>8219</v>
      </c>
      <c r="B1242">
        <v>74</v>
      </c>
      <c r="D1242" t="s">
        <v>8221</v>
      </c>
      <c r="E1242">
        <v>17</v>
      </c>
    </row>
    <row r="1243" spans="1:5" x14ac:dyDescent="0.3">
      <c r="A1243" s="5" t="s">
        <v>8219</v>
      </c>
      <c r="B1243">
        <v>74</v>
      </c>
      <c r="D1243" t="s">
        <v>8221</v>
      </c>
      <c r="E1243">
        <v>17</v>
      </c>
    </row>
    <row r="1244" spans="1:5" x14ac:dyDescent="0.3">
      <c r="A1244" s="5" t="s">
        <v>8219</v>
      </c>
      <c r="B1244">
        <v>74</v>
      </c>
      <c r="D1244" t="s">
        <v>8221</v>
      </c>
      <c r="E1244">
        <v>17</v>
      </c>
    </row>
    <row r="1245" spans="1:5" x14ac:dyDescent="0.3">
      <c r="A1245" s="5" t="s">
        <v>8219</v>
      </c>
      <c r="B1245">
        <v>74</v>
      </c>
      <c r="D1245" t="s">
        <v>8221</v>
      </c>
      <c r="E1245">
        <v>17</v>
      </c>
    </row>
    <row r="1246" spans="1:5" x14ac:dyDescent="0.3">
      <c r="A1246" s="5" t="s">
        <v>8219</v>
      </c>
      <c r="B1246">
        <v>74</v>
      </c>
      <c r="D1246" t="s">
        <v>8221</v>
      </c>
      <c r="E1246">
        <v>17</v>
      </c>
    </row>
    <row r="1247" spans="1:5" x14ac:dyDescent="0.3">
      <c r="A1247" s="5" t="s">
        <v>8219</v>
      </c>
      <c r="B1247">
        <v>74</v>
      </c>
      <c r="D1247" t="s">
        <v>8221</v>
      </c>
      <c r="E1247">
        <v>17</v>
      </c>
    </row>
    <row r="1248" spans="1:5" x14ac:dyDescent="0.3">
      <c r="A1248" s="5" t="s">
        <v>8219</v>
      </c>
      <c r="B1248">
        <v>74</v>
      </c>
      <c r="D1248" t="s">
        <v>8221</v>
      </c>
      <c r="E1248">
        <v>17</v>
      </c>
    </row>
    <row r="1249" spans="1:5" x14ac:dyDescent="0.3">
      <c r="A1249" s="5" t="s">
        <v>8219</v>
      </c>
      <c r="B1249">
        <v>74</v>
      </c>
      <c r="D1249" t="s">
        <v>8221</v>
      </c>
      <c r="E1249">
        <v>18</v>
      </c>
    </row>
    <row r="1250" spans="1:5" x14ac:dyDescent="0.3">
      <c r="A1250" s="5" t="s">
        <v>8219</v>
      </c>
      <c r="B1250">
        <v>74</v>
      </c>
      <c r="D1250" t="s">
        <v>8221</v>
      </c>
      <c r="E1250">
        <v>18</v>
      </c>
    </row>
    <row r="1251" spans="1:5" x14ac:dyDescent="0.3">
      <c r="A1251" s="5" t="s">
        <v>8219</v>
      </c>
      <c r="B1251">
        <v>74</v>
      </c>
      <c r="D1251" t="s">
        <v>8221</v>
      </c>
      <c r="E1251">
        <v>18</v>
      </c>
    </row>
    <row r="1252" spans="1:5" x14ac:dyDescent="0.3">
      <c r="A1252" s="5" t="s">
        <v>8219</v>
      </c>
      <c r="B1252">
        <v>74</v>
      </c>
      <c r="D1252" t="s">
        <v>8221</v>
      </c>
      <c r="E1252">
        <v>18</v>
      </c>
    </row>
    <row r="1253" spans="1:5" x14ac:dyDescent="0.3">
      <c r="A1253" s="5" t="s">
        <v>8219</v>
      </c>
      <c r="B1253">
        <v>74</v>
      </c>
      <c r="D1253" t="s">
        <v>8221</v>
      </c>
      <c r="E1253">
        <v>18</v>
      </c>
    </row>
    <row r="1254" spans="1:5" x14ac:dyDescent="0.3">
      <c r="A1254" s="5" t="s">
        <v>8219</v>
      </c>
      <c r="B1254">
        <v>74</v>
      </c>
      <c r="D1254" t="s">
        <v>8221</v>
      </c>
      <c r="E1254">
        <v>18</v>
      </c>
    </row>
    <row r="1255" spans="1:5" x14ac:dyDescent="0.3">
      <c r="A1255" s="5" t="s">
        <v>8219</v>
      </c>
      <c r="B1255">
        <v>75</v>
      </c>
      <c r="D1255" t="s">
        <v>8221</v>
      </c>
      <c r="E1255">
        <v>18</v>
      </c>
    </row>
    <row r="1256" spans="1:5" x14ac:dyDescent="0.3">
      <c r="A1256" s="5" t="s">
        <v>8219</v>
      </c>
      <c r="B1256">
        <v>75</v>
      </c>
      <c r="D1256" t="s">
        <v>8221</v>
      </c>
      <c r="E1256">
        <v>18</v>
      </c>
    </row>
    <row r="1257" spans="1:5" x14ac:dyDescent="0.3">
      <c r="A1257" s="5" t="s">
        <v>8219</v>
      </c>
      <c r="B1257">
        <v>75</v>
      </c>
      <c r="D1257" t="s">
        <v>8221</v>
      </c>
      <c r="E1257">
        <v>19</v>
      </c>
    </row>
    <row r="1258" spans="1:5" x14ac:dyDescent="0.3">
      <c r="A1258" s="5" t="s">
        <v>8219</v>
      </c>
      <c r="B1258">
        <v>75</v>
      </c>
      <c r="D1258" t="s">
        <v>8221</v>
      </c>
      <c r="E1258">
        <v>19</v>
      </c>
    </row>
    <row r="1259" spans="1:5" x14ac:dyDescent="0.3">
      <c r="A1259" s="5" t="s">
        <v>8219</v>
      </c>
      <c r="B1259">
        <v>75</v>
      </c>
      <c r="D1259" t="s">
        <v>8221</v>
      </c>
      <c r="E1259">
        <v>19</v>
      </c>
    </row>
    <row r="1260" spans="1:5" x14ac:dyDescent="0.3">
      <c r="A1260" s="5" t="s">
        <v>8219</v>
      </c>
      <c r="B1260">
        <v>75</v>
      </c>
      <c r="D1260" t="s">
        <v>8221</v>
      </c>
      <c r="E1260">
        <v>19</v>
      </c>
    </row>
    <row r="1261" spans="1:5" x14ac:dyDescent="0.3">
      <c r="A1261" s="5" t="s">
        <v>8219</v>
      </c>
      <c r="B1261">
        <v>75</v>
      </c>
      <c r="D1261" t="s">
        <v>8221</v>
      </c>
      <c r="E1261">
        <v>19</v>
      </c>
    </row>
    <row r="1262" spans="1:5" x14ac:dyDescent="0.3">
      <c r="A1262" s="5" t="s">
        <v>8219</v>
      </c>
      <c r="B1262">
        <v>75</v>
      </c>
      <c r="D1262" t="s">
        <v>8221</v>
      </c>
      <c r="E1262">
        <v>19</v>
      </c>
    </row>
    <row r="1263" spans="1:5" x14ac:dyDescent="0.3">
      <c r="A1263" s="5" t="s">
        <v>8219</v>
      </c>
      <c r="B1263">
        <v>75</v>
      </c>
      <c r="D1263" t="s">
        <v>8221</v>
      </c>
      <c r="E1263">
        <v>19</v>
      </c>
    </row>
    <row r="1264" spans="1:5" x14ac:dyDescent="0.3">
      <c r="A1264" s="5" t="s">
        <v>8219</v>
      </c>
      <c r="B1264">
        <v>75</v>
      </c>
      <c r="D1264" t="s">
        <v>8221</v>
      </c>
      <c r="E1264">
        <v>19</v>
      </c>
    </row>
    <row r="1265" spans="1:5" x14ac:dyDescent="0.3">
      <c r="A1265" s="5" t="s">
        <v>8219</v>
      </c>
      <c r="B1265">
        <v>75</v>
      </c>
      <c r="D1265" t="s">
        <v>8221</v>
      </c>
      <c r="E1265">
        <v>19</v>
      </c>
    </row>
    <row r="1266" spans="1:5" x14ac:dyDescent="0.3">
      <c r="A1266" s="5" t="s">
        <v>8219</v>
      </c>
      <c r="B1266">
        <v>75</v>
      </c>
      <c r="D1266" t="s">
        <v>8221</v>
      </c>
      <c r="E1266">
        <v>19</v>
      </c>
    </row>
    <row r="1267" spans="1:5" x14ac:dyDescent="0.3">
      <c r="A1267" s="5" t="s">
        <v>8219</v>
      </c>
      <c r="B1267">
        <v>76</v>
      </c>
      <c r="D1267" t="s">
        <v>8221</v>
      </c>
      <c r="E1267">
        <v>19</v>
      </c>
    </row>
    <row r="1268" spans="1:5" x14ac:dyDescent="0.3">
      <c r="A1268" s="5" t="s">
        <v>8219</v>
      </c>
      <c r="B1268">
        <v>76</v>
      </c>
      <c r="D1268" t="s">
        <v>8221</v>
      </c>
      <c r="E1268">
        <v>20</v>
      </c>
    </row>
    <row r="1269" spans="1:5" x14ac:dyDescent="0.3">
      <c r="A1269" s="5" t="s">
        <v>8219</v>
      </c>
      <c r="B1269">
        <v>76</v>
      </c>
      <c r="D1269" t="s">
        <v>8221</v>
      </c>
      <c r="E1269">
        <v>20</v>
      </c>
    </row>
    <row r="1270" spans="1:5" x14ac:dyDescent="0.3">
      <c r="A1270" s="5" t="s">
        <v>8219</v>
      </c>
      <c r="B1270">
        <v>76</v>
      </c>
      <c r="D1270" t="s">
        <v>8221</v>
      </c>
      <c r="E1270">
        <v>20</v>
      </c>
    </row>
    <row r="1271" spans="1:5" x14ac:dyDescent="0.3">
      <c r="A1271" s="5" t="s">
        <v>8219</v>
      </c>
      <c r="B1271">
        <v>76</v>
      </c>
      <c r="D1271" t="s">
        <v>8221</v>
      </c>
      <c r="E1271">
        <v>20</v>
      </c>
    </row>
    <row r="1272" spans="1:5" x14ac:dyDescent="0.3">
      <c r="A1272" s="5" t="s">
        <v>8219</v>
      </c>
      <c r="B1272">
        <v>76</v>
      </c>
      <c r="D1272" t="s">
        <v>8221</v>
      </c>
      <c r="E1272">
        <v>20</v>
      </c>
    </row>
    <row r="1273" spans="1:5" x14ac:dyDescent="0.3">
      <c r="A1273" s="5" t="s">
        <v>8219</v>
      </c>
      <c r="B1273">
        <v>76</v>
      </c>
      <c r="D1273" t="s">
        <v>8221</v>
      </c>
      <c r="E1273">
        <v>20</v>
      </c>
    </row>
    <row r="1274" spans="1:5" x14ac:dyDescent="0.3">
      <c r="A1274" s="5" t="s">
        <v>8219</v>
      </c>
      <c r="B1274">
        <v>76</v>
      </c>
      <c r="D1274" t="s">
        <v>8221</v>
      </c>
      <c r="E1274">
        <v>20</v>
      </c>
    </row>
    <row r="1275" spans="1:5" x14ac:dyDescent="0.3">
      <c r="A1275" s="5" t="s">
        <v>8219</v>
      </c>
      <c r="B1275">
        <v>76</v>
      </c>
      <c r="D1275" t="s">
        <v>8221</v>
      </c>
      <c r="E1275">
        <v>20</v>
      </c>
    </row>
    <row r="1276" spans="1:5" x14ac:dyDescent="0.3">
      <c r="A1276" s="5" t="s">
        <v>8219</v>
      </c>
      <c r="B1276">
        <v>76</v>
      </c>
      <c r="D1276" t="s">
        <v>8221</v>
      </c>
      <c r="E1276">
        <v>21</v>
      </c>
    </row>
    <row r="1277" spans="1:5" x14ac:dyDescent="0.3">
      <c r="A1277" s="5" t="s">
        <v>8219</v>
      </c>
      <c r="B1277">
        <v>77</v>
      </c>
      <c r="D1277" t="s">
        <v>8221</v>
      </c>
      <c r="E1277">
        <v>21</v>
      </c>
    </row>
    <row r="1278" spans="1:5" x14ac:dyDescent="0.3">
      <c r="A1278" s="5" t="s">
        <v>8219</v>
      </c>
      <c r="B1278">
        <v>77</v>
      </c>
      <c r="D1278" t="s">
        <v>8221</v>
      </c>
      <c r="E1278">
        <v>21</v>
      </c>
    </row>
    <row r="1279" spans="1:5" x14ac:dyDescent="0.3">
      <c r="A1279" s="5" t="s">
        <v>8219</v>
      </c>
      <c r="B1279">
        <v>77</v>
      </c>
      <c r="D1279" t="s">
        <v>8221</v>
      </c>
      <c r="E1279">
        <v>21</v>
      </c>
    </row>
    <row r="1280" spans="1:5" x14ac:dyDescent="0.3">
      <c r="A1280" s="5" t="s">
        <v>8219</v>
      </c>
      <c r="B1280">
        <v>77</v>
      </c>
      <c r="D1280" t="s">
        <v>8221</v>
      </c>
      <c r="E1280">
        <v>21</v>
      </c>
    </row>
    <row r="1281" spans="1:5" x14ac:dyDescent="0.3">
      <c r="A1281" s="5" t="s">
        <v>8219</v>
      </c>
      <c r="B1281">
        <v>77</v>
      </c>
      <c r="D1281" t="s">
        <v>8221</v>
      </c>
      <c r="E1281">
        <v>21</v>
      </c>
    </row>
    <row r="1282" spans="1:5" x14ac:dyDescent="0.3">
      <c r="A1282" s="5" t="s">
        <v>8219</v>
      </c>
      <c r="B1282">
        <v>77</v>
      </c>
      <c r="D1282" t="s">
        <v>8221</v>
      </c>
      <c r="E1282">
        <v>21</v>
      </c>
    </row>
    <row r="1283" spans="1:5" x14ac:dyDescent="0.3">
      <c r="A1283" s="5" t="s">
        <v>8219</v>
      </c>
      <c r="B1283">
        <v>77</v>
      </c>
      <c r="D1283" t="s">
        <v>8221</v>
      </c>
      <c r="E1283">
        <v>21</v>
      </c>
    </row>
    <row r="1284" spans="1:5" x14ac:dyDescent="0.3">
      <c r="A1284" s="5" t="s">
        <v>8219</v>
      </c>
      <c r="B1284">
        <v>77</v>
      </c>
      <c r="D1284" t="s">
        <v>8221</v>
      </c>
      <c r="E1284">
        <v>21</v>
      </c>
    </row>
    <row r="1285" spans="1:5" x14ac:dyDescent="0.3">
      <c r="A1285" s="5" t="s">
        <v>8219</v>
      </c>
      <c r="B1285">
        <v>78</v>
      </c>
      <c r="D1285" t="s">
        <v>8221</v>
      </c>
      <c r="E1285">
        <v>22</v>
      </c>
    </row>
    <row r="1286" spans="1:5" x14ac:dyDescent="0.3">
      <c r="A1286" s="5" t="s">
        <v>8219</v>
      </c>
      <c r="B1286">
        <v>78</v>
      </c>
      <c r="D1286" t="s">
        <v>8221</v>
      </c>
      <c r="E1286">
        <v>22</v>
      </c>
    </row>
    <row r="1287" spans="1:5" x14ac:dyDescent="0.3">
      <c r="A1287" s="5" t="s">
        <v>8219</v>
      </c>
      <c r="B1287">
        <v>78</v>
      </c>
      <c r="D1287" t="s">
        <v>8221</v>
      </c>
      <c r="E1287">
        <v>22</v>
      </c>
    </row>
    <row r="1288" spans="1:5" x14ac:dyDescent="0.3">
      <c r="A1288" s="5" t="s">
        <v>8219</v>
      </c>
      <c r="B1288">
        <v>78</v>
      </c>
      <c r="D1288" t="s">
        <v>8221</v>
      </c>
      <c r="E1288">
        <v>22</v>
      </c>
    </row>
    <row r="1289" spans="1:5" x14ac:dyDescent="0.3">
      <c r="A1289" s="5" t="s">
        <v>8219</v>
      </c>
      <c r="B1289">
        <v>78</v>
      </c>
      <c r="D1289" t="s">
        <v>8221</v>
      </c>
      <c r="E1289">
        <v>22</v>
      </c>
    </row>
    <row r="1290" spans="1:5" x14ac:dyDescent="0.3">
      <c r="A1290" s="5" t="s">
        <v>8219</v>
      </c>
      <c r="B1290">
        <v>78</v>
      </c>
      <c r="D1290" t="s">
        <v>8221</v>
      </c>
      <c r="E1290">
        <v>22</v>
      </c>
    </row>
    <row r="1291" spans="1:5" x14ac:dyDescent="0.3">
      <c r="A1291" s="5" t="s">
        <v>8219</v>
      </c>
      <c r="B1291">
        <v>78</v>
      </c>
      <c r="D1291" t="s">
        <v>8221</v>
      </c>
      <c r="E1291">
        <v>22</v>
      </c>
    </row>
    <row r="1292" spans="1:5" x14ac:dyDescent="0.3">
      <c r="A1292" s="5" t="s">
        <v>8219</v>
      </c>
      <c r="B1292">
        <v>78</v>
      </c>
      <c r="D1292" t="s">
        <v>8221</v>
      </c>
      <c r="E1292">
        <v>23</v>
      </c>
    </row>
    <row r="1293" spans="1:5" x14ac:dyDescent="0.3">
      <c r="A1293" s="5" t="s">
        <v>8219</v>
      </c>
      <c r="B1293">
        <v>78</v>
      </c>
      <c r="D1293" t="s">
        <v>8221</v>
      </c>
      <c r="E1293">
        <v>23</v>
      </c>
    </row>
    <row r="1294" spans="1:5" x14ac:dyDescent="0.3">
      <c r="A1294" s="5" t="s">
        <v>8219</v>
      </c>
      <c r="B1294">
        <v>78</v>
      </c>
      <c r="D1294" t="s">
        <v>8221</v>
      </c>
      <c r="E1294">
        <v>23</v>
      </c>
    </row>
    <row r="1295" spans="1:5" x14ac:dyDescent="0.3">
      <c r="A1295" s="5" t="s">
        <v>8219</v>
      </c>
      <c r="B1295">
        <v>78</v>
      </c>
      <c r="D1295" t="s">
        <v>8221</v>
      </c>
      <c r="E1295">
        <v>23</v>
      </c>
    </row>
    <row r="1296" spans="1:5" x14ac:dyDescent="0.3">
      <c r="A1296" s="5" t="s">
        <v>8219</v>
      </c>
      <c r="B1296">
        <v>78</v>
      </c>
      <c r="D1296" t="s">
        <v>8221</v>
      </c>
      <c r="E1296">
        <v>23</v>
      </c>
    </row>
    <row r="1297" spans="1:5" x14ac:dyDescent="0.3">
      <c r="A1297" s="5" t="s">
        <v>8219</v>
      </c>
      <c r="B1297">
        <v>78</v>
      </c>
      <c r="D1297" t="s">
        <v>8221</v>
      </c>
      <c r="E1297">
        <v>23</v>
      </c>
    </row>
    <row r="1298" spans="1:5" x14ac:dyDescent="0.3">
      <c r="A1298" s="5" t="s">
        <v>8219</v>
      </c>
      <c r="B1298">
        <v>79</v>
      </c>
      <c r="D1298" t="s">
        <v>8221</v>
      </c>
      <c r="E1298">
        <v>23</v>
      </c>
    </row>
    <row r="1299" spans="1:5" x14ac:dyDescent="0.3">
      <c r="A1299" s="5" t="s">
        <v>8219</v>
      </c>
      <c r="B1299">
        <v>79</v>
      </c>
      <c r="D1299" t="s">
        <v>8221</v>
      </c>
      <c r="E1299">
        <v>24</v>
      </c>
    </row>
    <row r="1300" spans="1:5" x14ac:dyDescent="0.3">
      <c r="A1300" s="5" t="s">
        <v>8219</v>
      </c>
      <c r="B1300">
        <v>79</v>
      </c>
      <c r="D1300" t="s">
        <v>8221</v>
      </c>
      <c r="E1300">
        <v>24</v>
      </c>
    </row>
    <row r="1301" spans="1:5" x14ac:dyDescent="0.3">
      <c r="A1301" s="5" t="s">
        <v>8219</v>
      </c>
      <c r="B1301">
        <v>79</v>
      </c>
      <c r="D1301" t="s">
        <v>8221</v>
      </c>
      <c r="E1301">
        <v>24</v>
      </c>
    </row>
    <row r="1302" spans="1:5" x14ac:dyDescent="0.3">
      <c r="A1302" s="5" t="s">
        <v>8219</v>
      </c>
      <c r="B1302">
        <v>79</v>
      </c>
      <c r="D1302" t="s">
        <v>8221</v>
      </c>
      <c r="E1302">
        <v>24</v>
      </c>
    </row>
    <row r="1303" spans="1:5" x14ac:dyDescent="0.3">
      <c r="A1303" s="5" t="s">
        <v>8219</v>
      </c>
      <c r="B1303">
        <v>79</v>
      </c>
      <c r="D1303" t="s">
        <v>8221</v>
      </c>
      <c r="E1303">
        <v>24</v>
      </c>
    </row>
    <row r="1304" spans="1:5" x14ac:dyDescent="0.3">
      <c r="A1304" s="5" t="s">
        <v>8219</v>
      </c>
      <c r="B1304">
        <v>79</v>
      </c>
      <c r="D1304" t="s">
        <v>8221</v>
      </c>
      <c r="E1304">
        <v>24</v>
      </c>
    </row>
    <row r="1305" spans="1:5" x14ac:dyDescent="0.3">
      <c r="A1305" s="5" t="s">
        <v>8219</v>
      </c>
      <c r="B1305">
        <v>79</v>
      </c>
      <c r="D1305" t="s">
        <v>8221</v>
      </c>
      <c r="E1305">
        <v>24</v>
      </c>
    </row>
    <row r="1306" spans="1:5" x14ac:dyDescent="0.3">
      <c r="A1306" s="5" t="s">
        <v>8219</v>
      </c>
      <c r="B1306">
        <v>79</v>
      </c>
      <c r="D1306" t="s">
        <v>8221</v>
      </c>
      <c r="E1306">
        <v>24</v>
      </c>
    </row>
    <row r="1307" spans="1:5" x14ac:dyDescent="0.3">
      <c r="A1307" s="5" t="s">
        <v>8219</v>
      </c>
      <c r="B1307">
        <v>79</v>
      </c>
      <c r="D1307" t="s">
        <v>8221</v>
      </c>
      <c r="E1307">
        <v>24</v>
      </c>
    </row>
    <row r="1308" spans="1:5" x14ac:dyDescent="0.3">
      <c r="A1308" s="5" t="s">
        <v>8219</v>
      </c>
      <c r="B1308">
        <v>79</v>
      </c>
      <c r="D1308" t="s">
        <v>8221</v>
      </c>
      <c r="E1308">
        <v>24</v>
      </c>
    </row>
    <row r="1309" spans="1:5" x14ac:dyDescent="0.3">
      <c r="A1309" s="5" t="s">
        <v>8219</v>
      </c>
      <c r="B1309">
        <v>80</v>
      </c>
      <c r="D1309" t="s">
        <v>8221</v>
      </c>
      <c r="E1309">
        <v>24</v>
      </c>
    </row>
    <row r="1310" spans="1:5" x14ac:dyDescent="0.3">
      <c r="A1310" s="5" t="s">
        <v>8219</v>
      </c>
      <c r="B1310">
        <v>80</v>
      </c>
      <c r="D1310" t="s">
        <v>8221</v>
      </c>
      <c r="E1310">
        <v>24</v>
      </c>
    </row>
    <row r="1311" spans="1:5" x14ac:dyDescent="0.3">
      <c r="A1311" s="5" t="s">
        <v>8219</v>
      </c>
      <c r="B1311">
        <v>80</v>
      </c>
      <c r="D1311" t="s">
        <v>8221</v>
      </c>
      <c r="E1311">
        <v>24</v>
      </c>
    </row>
    <row r="1312" spans="1:5" x14ac:dyDescent="0.3">
      <c r="A1312" s="5" t="s">
        <v>8219</v>
      </c>
      <c r="B1312">
        <v>80</v>
      </c>
      <c r="D1312" t="s">
        <v>8221</v>
      </c>
      <c r="E1312">
        <v>25</v>
      </c>
    </row>
    <row r="1313" spans="1:5" x14ac:dyDescent="0.3">
      <c r="A1313" s="5" t="s">
        <v>8219</v>
      </c>
      <c r="B1313">
        <v>80</v>
      </c>
      <c r="D1313" t="s">
        <v>8221</v>
      </c>
      <c r="E1313">
        <v>25</v>
      </c>
    </row>
    <row r="1314" spans="1:5" x14ac:dyDescent="0.3">
      <c r="A1314" s="5" t="s">
        <v>8219</v>
      </c>
      <c r="B1314">
        <v>80</v>
      </c>
      <c r="D1314" t="s">
        <v>8221</v>
      </c>
      <c r="E1314">
        <v>25</v>
      </c>
    </row>
    <row r="1315" spans="1:5" x14ac:dyDescent="0.3">
      <c r="A1315" s="5" t="s">
        <v>8219</v>
      </c>
      <c r="B1315">
        <v>80</v>
      </c>
      <c r="D1315" t="s">
        <v>8221</v>
      </c>
      <c r="E1315">
        <v>25</v>
      </c>
    </row>
    <row r="1316" spans="1:5" x14ac:dyDescent="0.3">
      <c r="A1316" s="5" t="s">
        <v>8219</v>
      </c>
      <c r="B1316">
        <v>80</v>
      </c>
      <c r="D1316" t="s">
        <v>8221</v>
      </c>
      <c r="E1316">
        <v>25</v>
      </c>
    </row>
    <row r="1317" spans="1:5" x14ac:dyDescent="0.3">
      <c r="A1317" s="5" t="s">
        <v>8219</v>
      </c>
      <c r="B1317">
        <v>81</v>
      </c>
      <c r="D1317" t="s">
        <v>8221</v>
      </c>
      <c r="E1317">
        <v>25</v>
      </c>
    </row>
    <row r="1318" spans="1:5" x14ac:dyDescent="0.3">
      <c r="A1318" s="5" t="s">
        <v>8219</v>
      </c>
      <c r="B1318">
        <v>81</v>
      </c>
      <c r="D1318" t="s">
        <v>8221</v>
      </c>
      <c r="E1318">
        <v>25</v>
      </c>
    </row>
    <row r="1319" spans="1:5" x14ac:dyDescent="0.3">
      <c r="A1319" s="5" t="s">
        <v>8219</v>
      </c>
      <c r="B1319">
        <v>81</v>
      </c>
      <c r="D1319" t="s">
        <v>8221</v>
      </c>
      <c r="E1319">
        <v>26</v>
      </c>
    </row>
    <row r="1320" spans="1:5" x14ac:dyDescent="0.3">
      <c r="A1320" s="5" t="s">
        <v>8219</v>
      </c>
      <c r="B1320">
        <v>81</v>
      </c>
      <c r="D1320" t="s">
        <v>8221</v>
      </c>
      <c r="E1320">
        <v>26</v>
      </c>
    </row>
    <row r="1321" spans="1:5" x14ac:dyDescent="0.3">
      <c r="A1321" s="5" t="s">
        <v>8219</v>
      </c>
      <c r="B1321">
        <v>81</v>
      </c>
      <c r="D1321" t="s">
        <v>8221</v>
      </c>
      <c r="E1321">
        <v>26</v>
      </c>
    </row>
    <row r="1322" spans="1:5" x14ac:dyDescent="0.3">
      <c r="A1322" s="5" t="s">
        <v>8219</v>
      </c>
      <c r="B1322">
        <v>81</v>
      </c>
      <c r="D1322" t="s">
        <v>8221</v>
      </c>
      <c r="E1322">
        <v>26</v>
      </c>
    </row>
    <row r="1323" spans="1:5" x14ac:dyDescent="0.3">
      <c r="A1323" s="5" t="s">
        <v>8219</v>
      </c>
      <c r="B1323">
        <v>81</v>
      </c>
      <c r="D1323" t="s">
        <v>8221</v>
      </c>
      <c r="E1323">
        <v>26</v>
      </c>
    </row>
    <row r="1324" spans="1:5" x14ac:dyDescent="0.3">
      <c r="A1324" s="5" t="s">
        <v>8219</v>
      </c>
      <c r="B1324">
        <v>81</v>
      </c>
      <c r="D1324" t="s">
        <v>8221</v>
      </c>
      <c r="E1324">
        <v>26</v>
      </c>
    </row>
    <row r="1325" spans="1:5" x14ac:dyDescent="0.3">
      <c r="A1325" s="5" t="s">
        <v>8219</v>
      </c>
      <c r="B1325">
        <v>81</v>
      </c>
      <c r="D1325" t="s">
        <v>8221</v>
      </c>
      <c r="E1325">
        <v>27</v>
      </c>
    </row>
    <row r="1326" spans="1:5" x14ac:dyDescent="0.3">
      <c r="A1326" s="5" t="s">
        <v>8219</v>
      </c>
      <c r="B1326">
        <v>81</v>
      </c>
      <c r="D1326" t="s">
        <v>8221</v>
      </c>
      <c r="E1326">
        <v>27</v>
      </c>
    </row>
    <row r="1327" spans="1:5" x14ac:dyDescent="0.3">
      <c r="A1327" s="5" t="s">
        <v>8219</v>
      </c>
      <c r="B1327">
        <v>82</v>
      </c>
      <c r="D1327" t="s">
        <v>8221</v>
      </c>
      <c r="E1327">
        <v>27</v>
      </c>
    </row>
    <row r="1328" spans="1:5" x14ac:dyDescent="0.3">
      <c r="A1328" s="5" t="s">
        <v>8219</v>
      </c>
      <c r="B1328">
        <v>82</v>
      </c>
      <c r="D1328" t="s">
        <v>8221</v>
      </c>
      <c r="E1328">
        <v>27</v>
      </c>
    </row>
    <row r="1329" spans="1:5" x14ac:dyDescent="0.3">
      <c r="A1329" s="5" t="s">
        <v>8219</v>
      </c>
      <c r="B1329">
        <v>82</v>
      </c>
      <c r="D1329" t="s">
        <v>8221</v>
      </c>
      <c r="E1329">
        <v>27</v>
      </c>
    </row>
    <row r="1330" spans="1:5" x14ac:dyDescent="0.3">
      <c r="A1330" s="5" t="s">
        <v>8219</v>
      </c>
      <c r="B1330">
        <v>82</v>
      </c>
      <c r="D1330" t="s">
        <v>8221</v>
      </c>
      <c r="E1330">
        <v>27</v>
      </c>
    </row>
    <row r="1331" spans="1:5" x14ac:dyDescent="0.3">
      <c r="A1331" s="5" t="s">
        <v>8219</v>
      </c>
      <c r="B1331">
        <v>82</v>
      </c>
      <c r="D1331" t="s">
        <v>8221</v>
      </c>
      <c r="E1331">
        <v>27</v>
      </c>
    </row>
    <row r="1332" spans="1:5" x14ac:dyDescent="0.3">
      <c r="A1332" s="5" t="s">
        <v>8219</v>
      </c>
      <c r="B1332">
        <v>82</v>
      </c>
      <c r="D1332" t="s">
        <v>8221</v>
      </c>
      <c r="E1332">
        <v>28</v>
      </c>
    </row>
    <row r="1333" spans="1:5" x14ac:dyDescent="0.3">
      <c r="A1333" s="5" t="s">
        <v>8219</v>
      </c>
      <c r="B1333">
        <v>82</v>
      </c>
      <c r="D1333" t="s">
        <v>8221</v>
      </c>
      <c r="E1333">
        <v>28</v>
      </c>
    </row>
    <row r="1334" spans="1:5" x14ac:dyDescent="0.3">
      <c r="A1334" s="5" t="s">
        <v>8219</v>
      </c>
      <c r="B1334">
        <v>82</v>
      </c>
      <c r="D1334" t="s">
        <v>8221</v>
      </c>
      <c r="E1334">
        <v>28</v>
      </c>
    </row>
    <row r="1335" spans="1:5" x14ac:dyDescent="0.3">
      <c r="A1335" s="5" t="s">
        <v>8219</v>
      </c>
      <c r="B1335">
        <v>82</v>
      </c>
      <c r="D1335" t="s">
        <v>8221</v>
      </c>
      <c r="E1335">
        <v>28</v>
      </c>
    </row>
    <row r="1336" spans="1:5" x14ac:dyDescent="0.3">
      <c r="A1336" s="5" t="s">
        <v>8219</v>
      </c>
      <c r="B1336">
        <v>83</v>
      </c>
      <c r="D1336" t="s">
        <v>8221</v>
      </c>
      <c r="E1336">
        <v>28</v>
      </c>
    </row>
    <row r="1337" spans="1:5" x14ac:dyDescent="0.3">
      <c r="A1337" s="5" t="s">
        <v>8219</v>
      </c>
      <c r="B1337">
        <v>83</v>
      </c>
      <c r="D1337" t="s">
        <v>8221</v>
      </c>
      <c r="E1337">
        <v>28</v>
      </c>
    </row>
    <row r="1338" spans="1:5" x14ac:dyDescent="0.3">
      <c r="A1338" s="5" t="s">
        <v>8219</v>
      </c>
      <c r="B1338">
        <v>83</v>
      </c>
      <c r="D1338" t="s">
        <v>8221</v>
      </c>
      <c r="E1338">
        <v>28</v>
      </c>
    </row>
    <row r="1339" spans="1:5" x14ac:dyDescent="0.3">
      <c r="A1339" s="5" t="s">
        <v>8219</v>
      </c>
      <c r="B1339">
        <v>83</v>
      </c>
      <c r="D1339" t="s">
        <v>8221</v>
      </c>
      <c r="E1339">
        <v>28</v>
      </c>
    </row>
    <row r="1340" spans="1:5" x14ac:dyDescent="0.3">
      <c r="A1340" s="5" t="s">
        <v>8219</v>
      </c>
      <c r="B1340">
        <v>83</v>
      </c>
      <c r="D1340" t="s">
        <v>8221</v>
      </c>
      <c r="E1340">
        <v>29</v>
      </c>
    </row>
    <row r="1341" spans="1:5" x14ac:dyDescent="0.3">
      <c r="A1341" s="5" t="s">
        <v>8219</v>
      </c>
      <c r="B1341">
        <v>83</v>
      </c>
      <c r="D1341" t="s">
        <v>8221</v>
      </c>
      <c r="E1341">
        <v>29</v>
      </c>
    </row>
    <row r="1342" spans="1:5" x14ac:dyDescent="0.3">
      <c r="A1342" s="5" t="s">
        <v>8219</v>
      </c>
      <c r="B1342">
        <v>83</v>
      </c>
      <c r="D1342" t="s">
        <v>8221</v>
      </c>
      <c r="E1342">
        <v>29</v>
      </c>
    </row>
    <row r="1343" spans="1:5" x14ac:dyDescent="0.3">
      <c r="A1343" s="5" t="s">
        <v>8219</v>
      </c>
      <c r="B1343">
        <v>83</v>
      </c>
      <c r="D1343" t="s">
        <v>8221</v>
      </c>
      <c r="E1343">
        <v>29</v>
      </c>
    </row>
    <row r="1344" spans="1:5" x14ac:dyDescent="0.3">
      <c r="A1344" s="5" t="s">
        <v>8219</v>
      </c>
      <c r="B1344">
        <v>84</v>
      </c>
      <c r="D1344" t="s">
        <v>8221</v>
      </c>
      <c r="E1344">
        <v>29</v>
      </c>
    </row>
    <row r="1345" spans="1:5" x14ac:dyDescent="0.3">
      <c r="A1345" s="5" t="s">
        <v>8219</v>
      </c>
      <c r="B1345">
        <v>84</v>
      </c>
      <c r="D1345" t="s">
        <v>8221</v>
      </c>
      <c r="E1345">
        <v>29</v>
      </c>
    </row>
    <row r="1346" spans="1:5" x14ac:dyDescent="0.3">
      <c r="A1346" s="5" t="s">
        <v>8219</v>
      </c>
      <c r="B1346">
        <v>84</v>
      </c>
      <c r="D1346" t="s">
        <v>8221</v>
      </c>
      <c r="E1346">
        <v>29</v>
      </c>
    </row>
    <row r="1347" spans="1:5" x14ac:dyDescent="0.3">
      <c r="A1347" s="5" t="s">
        <v>8219</v>
      </c>
      <c r="B1347">
        <v>84</v>
      </c>
      <c r="D1347" t="s">
        <v>8221</v>
      </c>
      <c r="E1347">
        <v>29</v>
      </c>
    </row>
    <row r="1348" spans="1:5" x14ac:dyDescent="0.3">
      <c r="A1348" s="5" t="s">
        <v>8219</v>
      </c>
      <c r="B1348">
        <v>84</v>
      </c>
      <c r="D1348" t="s">
        <v>8221</v>
      </c>
      <c r="E1348">
        <v>29</v>
      </c>
    </row>
    <row r="1349" spans="1:5" x14ac:dyDescent="0.3">
      <c r="A1349" s="5" t="s">
        <v>8219</v>
      </c>
      <c r="B1349">
        <v>84</v>
      </c>
      <c r="D1349" t="s">
        <v>8221</v>
      </c>
      <c r="E1349">
        <v>30</v>
      </c>
    </row>
    <row r="1350" spans="1:5" x14ac:dyDescent="0.3">
      <c r="A1350" s="5" t="s">
        <v>8219</v>
      </c>
      <c r="B1350">
        <v>85</v>
      </c>
      <c r="D1350" t="s">
        <v>8221</v>
      </c>
      <c r="E1350">
        <v>30</v>
      </c>
    </row>
    <row r="1351" spans="1:5" x14ac:dyDescent="0.3">
      <c r="A1351" s="5" t="s">
        <v>8219</v>
      </c>
      <c r="B1351">
        <v>85</v>
      </c>
      <c r="D1351" t="s">
        <v>8221</v>
      </c>
      <c r="E1351">
        <v>30</v>
      </c>
    </row>
    <row r="1352" spans="1:5" x14ac:dyDescent="0.3">
      <c r="A1352" s="5" t="s">
        <v>8219</v>
      </c>
      <c r="B1352">
        <v>85</v>
      </c>
      <c r="D1352" t="s">
        <v>8221</v>
      </c>
      <c r="E1352">
        <v>30</v>
      </c>
    </row>
    <row r="1353" spans="1:5" x14ac:dyDescent="0.3">
      <c r="A1353" s="5" t="s">
        <v>8219</v>
      </c>
      <c r="B1353">
        <v>85</v>
      </c>
      <c r="D1353" t="s">
        <v>8221</v>
      </c>
      <c r="E1353">
        <v>30</v>
      </c>
    </row>
    <row r="1354" spans="1:5" x14ac:dyDescent="0.3">
      <c r="A1354" s="5" t="s">
        <v>8219</v>
      </c>
      <c r="B1354">
        <v>86</v>
      </c>
      <c r="D1354" t="s">
        <v>8221</v>
      </c>
      <c r="E1354">
        <v>30</v>
      </c>
    </row>
    <row r="1355" spans="1:5" x14ac:dyDescent="0.3">
      <c r="A1355" s="5" t="s">
        <v>8219</v>
      </c>
      <c r="B1355">
        <v>86</v>
      </c>
      <c r="D1355" t="s">
        <v>8221</v>
      </c>
      <c r="E1355">
        <v>30</v>
      </c>
    </row>
    <row r="1356" spans="1:5" x14ac:dyDescent="0.3">
      <c r="A1356" s="5" t="s">
        <v>8219</v>
      </c>
      <c r="B1356">
        <v>86</v>
      </c>
      <c r="D1356" t="s">
        <v>8221</v>
      </c>
      <c r="E1356">
        <v>31</v>
      </c>
    </row>
    <row r="1357" spans="1:5" x14ac:dyDescent="0.3">
      <c r="A1357" s="5" t="s">
        <v>8219</v>
      </c>
      <c r="B1357">
        <v>86</v>
      </c>
      <c r="D1357" t="s">
        <v>8221</v>
      </c>
      <c r="E1357">
        <v>31</v>
      </c>
    </row>
    <row r="1358" spans="1:5" x14ac:dyDescent="0.3">
      <c r="A1358" s="5" t="s">
        <v>8219</v>
      </c>
      <c r="B1358">
        <v>86</v>
      </c>
      <c r="D1358" t="s">
        <v>8221</v>
      </c>
      <c r="E1358">
        <v>31</v>
      </c>
    </row>
    <row r="1359" spans="1:5" x14ac:dyDescent="0.3">
      <c r="A1359" s="5" t="s">
        <v>8219</v>
      </c>
      <c r="B1359">
        <v>86</v>
      </c>
      <c r="D1359" t="s">
        <v>8221</v>
      </c>
      <c r="E1359">
        <v>31</v>
      </c>
    </row>
    <row r="1360" spans="1:5" x14ac:dyDescent="0.3">
      <c r="A1360" s="5" t="s">
        <v>8219</v>
      </c>
      <c r="B1360">
        <v>87</v>
      </c>
      <c r="D1360" t="s">
        <v>8221</v>
      </c>
      <c r="E1360">
        <v>31</v>
      </c>
    </row>
    <row r="1361" spans="1:5" x14ac:dyDescent="0.3">
      <c r="A1361" s="5" t="s">
        <v>8219</v>
      </c>
      <c r="B1361">
        <v>87</v>
      </c>
      <c r="D1361" t="s">
        <v>8221</v>
      </c>
      <c r="E1361">
        <v>31</v>
      </c>
    </row>
    <row r="1362" spans="1:5" x14ac:dyDescent="0.3">
      <c r="A1362" s="5" t="s">
        <v>8219</v>
      </c>
      <c r="B1362">
        <v>87</v>
      </c>
      <c r="D1362" t="s">
        <v>8221</v>
      </c>
      <c r="E1362">
        <v>31</v>
      </c>
    </row>
    <row r="1363" spans="1:5" x14ac:dyDescent="0.3">
      <c r="A1363" s="5" t="s">
        <v>8219</v>
      </c>
      <c r="B1363">
        <v>87</v>
      </c>
      <c r="D1363" t="s">
        <v>8221</v>
      </c>
      <c r="E1363">
        <v>32</v>
      </c>
    </row>
    <row r="1364" spans="1:5" x14ac:dyDescent="0.3">
      <c r="A1364" s="5" t="s">
        <v>8219</v>
      </c>
      <c r="B1364">
        <v>87</v>
      </c>
      <c r="D1364" t="s">
        <v>8221</v>
      </c>
      <c r="E1364">
        <v>32</v>
      </c>
    </row>
    <row r="1365" spans="1:5" x14ac:dyDescent="0.3">
      <c r="A1365" s="5" t="s">
        <v>8219</v>
      </c>
      <c r="B1365">
        <v>87</v>
      </c>
      <c r="D1365" t="s">
        <v>8221</v>
      </c>
      <c r="E1365">
        <v>32</v>
      </c>
    </row>
    <row r="1366" spans="1:5" x14ac:dyDescent="0.3">
      <c r="A1366" s="5" t="s">
        <v>8219</v>
      </c>
      <c r="B1366">
        <v>87</v>
      </c>
      <c r="D1366" t="s">
        <v>8221</v>
      </c>
      <c r="E1366">
        <v>33</v>
      </c>
    </row>
    <row r="1367" spans="1:5" x14ac:dyDescent="0.3">
      <c r="A1367" s="5" t="s">
        <v>8219</v>
      </c>
      <c r="B1367">
        <v>87</v>
      </c>
      <c r="D1367" t="s">
        <v>8221</v>
      </c>
      <c r="E1367">
        <v>33</v>
      </c>
    </row>
    <row r="1368" spans="1:5" x14ac:dyDescent="0.3">
      <c r="A1368" s="5" t="s">
        <v>8219</v>
      </c>
      <c r="B1368">
        <v>87</v>
      </c>
      <c r="D1368" t="s">
        <v>8221</v>
      </c>
      <c r="E1368">
        <v>33</v>
      </c>
    </row>
    <row r="1369" spans="1:5" x14ac:dyDescent="0.3">
      <c r="A1369" s="5" t="s">
        <v>8219</v>
      </c>
      <c r="B1369">
        <v>88</v>
      </c>
      <c r="D1369" t="s">
        <v>8221</v>
      </c>
      <c r="E1369">
        <v>33</v>
      </c>
    </row>
    <row r="1370" spans="1:5" x14ac:dyDescent="0.3">
      <c r="A1370" s="5" t="s">
        <v>8219</v>
      </c>
      <c r="B1370">
        <v>88</v>
      </c>
      <c r="D1370" t="s">
        <v>8221</v>
      </c>
      <c r="E1370">
        <v>33</v>
      </c>
    </row>
    <row r="1371" spans="1:5" x14ac:dyDescent="0.3">
      <c r="A1371" s="5" t="s">
        <v>8219</v>
      </c>
      <c r="B1371">
        <v>88</v>
      </c>
      <c r="D1371" t="s">
        <v>8221</v>
      </c>
      <c r="E1371">
        <v>33</v>
      </c>
    </row>
    <row r="1372" spans="1:5" x14ac:dyDescent="0.3">
      <c r="A1372" s="5" t="s">
        <v>8219</v>
      </c>
      <c r="B1372">
        <v>88</v>
      </c>
      <c r="D1372" t="s">
        <v>8221</v>
      </c>
      <c r="E1372">
        <v>33</v>
      </c>
    </row>
    <row r="1373" spans="1:5" x14ac:dyDescent="0.3">
      <c r="A1373" s="5" t="s">
        <v>8219</v>
      </c>
      <c r="B1373">
        <v>88</v>
      </c>
      <c r="D1373" t="s">
        <v>8221</v>
      </c>
      <c r="E1373">
        <v>34</v>
      </c>
    </row>
    <row r="1374" spans="1:5" x14ac:dyDescent="0.3">
      <c r="A1374" s="5" t="s">
        <v>8219</v>
      </c>
      <c r="B1374">
        <v>88</v>
      </c>
      <c r="D1374" t="s">
        <v>8221</v>
      </c>
      <c r="E1374">
        <v>34</v>
      </c>
    </row>
    <row r="1375" spans="1:5" x14ac:dyDescent="0.3">
      <c r="A1375" s="5" t="s">
        <v>8219</v>
      </c>
      <c r="B1375">
        <v>89</v>
      </c>
      <c r="D1375" t="s">
        <v>8221</v>
      </c>
      <c r="E1375">
        <v>34</v>
      </c>
    </row>
    <row r="1376" spans="1:5" x14ac:dyDescent="0.3">
      <c r="A1376" s="5" t="s">
        <v>8219</v>
      </c>
      <c r="B1376">
        <v>89</v>
      </c>
      <c r="D1376" t="s">
        <v>8221</v>
      </c>
      <c r="E1376">
        <v>34</v>
      </c>
    </row>
    <row r="1377" spans="1:5" x14ac:dyDescent="0.3">
      <c r="A1377" s="5" t="s">
        <v>8219</v>
      </c>
      <c r="B1377">
        <v>89</v>
      </c>
      <c r="D1377" t="s">
        <v>8221</v>
      </c>
      <c r="E1377">
        <v>34</v>
      </c>
    </row>
    <row r="1378" spans="1:5" x14ac:dyDescent="0.3">
      <c r="A1378" s="5" t="s">
        <v>8219</v>
      </c>
      <c r="B1378">
        <v>89</v>
      </c>
      <c r="D1378" t="s">
        <v>8221</v>
      </c>
      <c r="E1378">
        <v>35</v>
      </c>
    </row>
    <row r="1379" spans="1:5" x14ac:dyDescent="0.3">
      <c r="A1379" s="5" t="s">
        <v>8219</v>
      </c>
      <c r="B1379">
        <v>89</v>
      </c>
      <c r="D1379" t="s">
        <v>8221</v>
      </c>
      <c r="E1379">
        <v>36</v>
      </c>
    </row>
    <row r="1380" spans="1:5" x14ac:dyDescent="0.3">
      <c r="A1380" s="5" t="s">
        <v>8219</v>
      </c>
      <c r="B1380">
        <v>89</v>
      </c>
      <c r="D1380" t="s">
        <v>8221</v>
      </c>
      <c r="E1380">
        <v>36</v>
      </c>
    </row>
    <row r="1381" spans="1:5" x14ac:dyDescent="0.3">
      <c r="A1381" s="5" t="s">
        <v>8219</v>
      </c>
      <c r="B1381">
        <v>89</v>
      </c>
      <c r="D1381" t="s">
        <v>8221</v>
      </c>
      <c r="E1381">
        <v>36</v>
      </c>
    </row>
    <row r="1382" spans="1:5" x14ac:dyDescent="0.3">
      <c r="A1382" s="5" t="s">
        <v>8219</v>
      </c>
      <c r="B1382">
        <v>89</v>
      </c>
      <c r="D1382" t="s">
        <v>8221</v>
      </c>
      <c r="E1382">
        <v>36</v>
      </c>
    </row>
    <row r="1383" spans="1:5" x14ac:dyDescent="0.3">
      <c r="A1383" s="5" t="s">
        <v>8219</v>
      </c>
      <c r="B1383">
        <v>89</v>
      </c>
      <c r="D1383" t="s">
        <v>8221</v>
      </c>
      <c r="E1383">
        <v>36</v>
      </c>
    </row>
    <row r="1384" spans="1:5" x14ac:dyDescent="0.3">
      <c r="A1384" s="5" t="s">
        <v>8219</v>
      </c>
      <c r="B1384">
        <v>89</v>
      </c>
      <c r="D1384" t="s">
        <v>8221</v>
      </c>
      <c r="E1384">
        <v>37</v>
      </c>
    </row>
    <row r="1385" spans="1:5" x14ac:dyDescent="0.3">
      <c r="A1385" s="5" t="s">
        <v>8219</v>
      </c>
      <c r="B1385">
        <v>89</v>
      </c>
      <c r="D1385" t="s">
        <v>8221</v>
      </c>
      <c r="E1385">
        <v>37</v>
      </c>
    </row>
    <row r="1386" spans="1:5" x14ac:dyDescent="0.3">
      <c r="A1386" s="5" t="s">
        <v>8219</v>
      </c>
      <c r="B1386">
        <v>90</v>
      </c>
      <c r="D1386" t="s">
        <v>8221</v>
      </c>
      <c r="E1386">
        <v>37</v>
      </c>
    </row>
    <row r="1387" spans="1:5" x14ac:dyDescent="0.3">
      <c r="A1387" s="5" t="s">
        <v>8219</v>
      </c>
      <c r="B1387">
        <v>90</v>
      </c>
      <c r="D1387" t="s">
        <v>8221</v>
      </c>
      <c r="E1387">
        <v>37</v>
      </c>
    </row>
    <row r="1388" spans="1:5" x14ac:dyDescent="0.3">
      <c r="A1388" s="5" t="s">
        <v>8219</v>
      </c>
      <c r="B1388">
        <v>90</v>
      </c>
      <c r="D1388" t="s">
        <v>8221</v>
      </c>
      <c r="E1388">
        <v>37</v>
      </c>
    </row>
    <row r="1389" spans="1:5" x14ac:dyDescent="0.3">
      <c r="A1389" s="5" t="s">
        <v>8219</v>
      </c>
      <c r="B1389">
        <v>90</v>
      </c>
      <c r="D1389" t="s">
        <v>8221</v>
      </c>
      <c r="E1389">
        <v>37</v>
      </c>
    </row>
    <row r="1390" spans="1:5" x14ac:dyDescent="0.3">
      <c r="A1390" s="5" t="s">
        <v>8219</v>
      </c>
      <c r="B1390">
        <v>90</v>
      </c>
      <c r="D1390" t="s">
        <v>8221</v>
      </c>
      <c r="E1390">
        <v>37</v>
      </c>
    </row>
    <row r="1391" spans="1:5" x14ac:dyDescent="0.3">
      <c r="A1391" s="5" t="s">
        <v>8219</v>
      </c>
      <c r="B1391">
        <v>90</v>
      </c>
      <c r="D1391" t="s">
        <v>8221</v>
      </c>
      <c r="E1391">
        <v>37</v>
      </c>
    </row>
    <row r="1392" spans="1:5" x14ac:dyDescent="0.3">
      <c r="A1392" s="5" t="s">
        <v>8219</v>
      </c>
      <c r="B1392">
        <v>90</v>
      </c>
      <c r="D1392" t="s">
        <v>8221</v>
      </c>
      <c r="E1392">
        <v>38</v>
      </c>
    </row>
    <row r="1393" spans="1:5" x14ac:dyDescent="0.3">
      <c r="A1393" s="5" t="s">
        <v>8219</v>
      </c>
      <c r="B1393">
        <v>90</v>
      </c>
      <c r="D1393" t="s">
        <v>8221</v>
      </c>
      <c r="E1393">
        <v>38</v>
      </c>
    </row>
    <row r="1394" spans="1:5" x14ac:dyDescent="0.3">
      <c r="A1394" s="5" t="s">
        <v>8219</v>
      </c>
      <c r="B1394">
        <v>90</v>
      </c>
      <c r="D1394" t="s">
        <v>8221</v>
      </c>
      <c r="E1394">
        <v>38</v>
      </c>
    </row>
    <row r="1395" spans="1:5" x14ac:dyDescent="0.3">
      <c r="A1395" s="5" t="s">
        <v>8219</v>
      </c>
      <c r="B1395">
        <v>91</v>
      </c>
      <c r="D1395" t="s">
        <v>8221</v>
      </c>
      <c r="E1395">
        <v>38</v>
      </c>
    </row>
    <row r="1396" spans="1:5" x14ac:dyDescent="0.3">
      <c r="A1396" s="5" t="s">
        <v>8219</v>
      </c>
      <c r="B1396">
        <v>91</v>
      </c>
      <c r="D1396" t="s">
        <v>8221</v>
      </c>
      <c r="E1396">
        <v>38</v>
      </c>
    </row>
    <row r="1397" spans="1:5" x14ac:dyDescent="0.3">
      <c r="A1397" s="5" t="s">
        <v>8219</v>
      </c>
      <c r="B1397">
        <v>91</v>
      </c>
      <c r="D1397" t="s">
        <v>8221</v>
      </c>
      <c r="E1397">
        <v>39</v>
      </c>
    </row>
    <row r="1398" spans="1:5" x14ac:dyDescent="0.3">
      <c r="A1398" s="5" t="s">
        <v>8219</v>
      </c>
      <c r="B1398">
        <v>91</v>
      </c>
      <c r="D1398" t="s">
        <v>8221</v>
      </c>
      <c r="E1398">
        <v>39</v>
      </c>
    </row>
    <row r="1399" spans="1:5" x14ac:dyDescent="0.3">
      <c r="A1399" s="5" t="s">
        <v>8219</v>
      </c>
      <c r="B1399">
        <v>91</v>
      </c>
      <c r="D1399" t="s">
        <v>8221</v>
      </c>
      <c r="E1399">
        <v>39</v>
      </c>
    </row>
    <row r="1400" spans="1:5" x14ac:dyDescent="0.3">
      <c r="A1400" s="5" t="s">
        <v>8219</v>
      </c>
      <c r="B1400">
        <v>92</v>
      </c>
      <c r="D1400" t="s">
        <v>8221</v>
      </c>
      <c r="E1400">
        <v>39</v>
      </c>
    </row>
    <row r="1401" spans="1:5" x14ac:dyDescent="0.3">
      <c r="A1401" s="5" t="s">
        <v>8219</v>
      </c>
      <c r="B1401">
        <v>92</v>
      </c>
      <c r="D1401" t="s">
        <v>8221</v>
      </c>
      <c r="E1401">
        <v>39</v>
      </c>
    </row>
    <row r="1402" spans="1:5" x14ac:dyDescent="0.3">
      <c r="A1402" s="5" t="s">
        <v>8219</v>
      </c>
      <c r="B1402">
        <v>92</v>
      </c>
      <c r="D1402" t="s">
        <v>8221</v>
      </c>
      <c r="E1402">
        <v>39</v>
      </c>
    </row>
    <row r="1403" spans="1:5" x14ac:dyDescent="0.3">
      <c r="A1403" s="5" t="s">
        <v>8219</v>
      </c>
      <c r="B1403">
        <v>93</v>
      </c>
      <c r="D1403" t="s">
        <v>8221</v>
      </c>
      <c r="E1403">
        <v>40</v>
      </c>
    </row>
    <row r="1404" spans="1:5" x14ac:dyDescent="0.3">
      <c r="A1404" s="5" t="s">
        <v>8219</v>
      </c>
      <c r="B1404">
        <v>93</v>
      </c>
      <c r="D1404" t="s">
        <v>8221</v>
      </c>
      <c r="E1404">
        <v>40</v>
      </c>
    </row>
    <row r="1405" spans="1:5" x14ac:dyDescent="0.3">
      <c r="A1405" s="5" t="s">
        <v>8219</v>
      </c>
      <c r="B1405">
        <v>93</v>
      </c>
      <c r="D1405" t="s">
        <v>8221</v>
      </c>
      <c r="E1405">
        <v>40</v>
      </c>
    </row>
    <row r="1406" spans="1:5" x14ac:dyDescent="0.3">
      <c r="A1406" s="5" t="s">
        <v>8219</v>
      </c>
      <c r="B1406">
        <v>93</v>
      </c>
      <c r="D1406" t="s">
        <v>8221</v>
      </c>
      <c r="E1406">
        <v>41</v>
      </c>
    </row>
    <row r="1407" spans="1:5" x14ac:dyDescent="0.3">
      <c r="A1407" s="5" t="s">
        <v>8219</v>
      </c>
      <c r="B1407">
        <v>93</v>
      </c>
      <c r="D1407" t="s">
        <v>8221</v>
      </c>
      <c r="E1407">
        <v>41</v>
      </c>
    </row>
    <row r="1408" spans="1:5" x14ac:dyDescent="0.3">
      <c r="A1408" s="5" t="s">
        <v>8219</v>
      </c>
      <c r="B1408">
        <v>93</v>
      </c>
      <c r="D1408" t="s">
        <v>8221</v>
      </c>
      <c r="E1408">
        <v>41</v>
      </c>
    </row>
    <row r="1409" spans="1:5" x14ac:dyDescent="0.3">
      <c r="A1409" s="5" t="s">
        <v>8219</v>
      </c>
      <c r="B1409">
        <v>94</v>
      </c>
      <c r="D1409" t="s">
        <v>8221</v>
      </c>
      <c r="E1409">
        <v>42</v>
      </c>
    </row>
    <row r="1410" spans="1:5" x14ac:dyDescent="0.3">
      <c r="A1410" s="5" t="s">
        <v>8219</v>
      </c>
      <c r="B1410">
        <v>94</v>
      </c>
      <c r="D1410" t="s">
        <v>8221</v>
      </c>
      <c r="E1410">
        <v>42</v>
      </c>
    </row>
    <row r="1411" spans="1:5" x14ac:dyDescent="0.3">
      <c r="A1411" s="5" t="s">
        <v>8219</v>
      </c>
      <c r="B1411">
        <v>94</v>
      </c>
      <c r="D1411" t="s">
        <v>8221</v>
      </c>
      <c r="E1411">
        <v>43</v>
      </c>
    </row>
    <row r="1412" spans="1:5" x14ac:dyDescent="0.3">
      <c r="A1412" s="5" t="s">
        <v>8219</v>
      </c>
      <c r="B1412">
        <v>94</v>
      </c>
      <c r="D1412" t="s">
        <v>8221</v>
      </c>
      <c r="E1412">
        <v>44</v>
      </c>
    </row>
    <row r="1413" spans="1:5" x14ac:dyDescent="0.3">
      <c r="A1413" s="5" t="s">
        <v>8219</v>
      </c>
      <c r="B1413">
        <v>94</v>
      </c>
      <c r="D1413" t="s">
        <v>8221</v>
      </c>
      <c r="E1413">
        <v>45</v>
      </c>
    </row>
    <row r="1414" spans="1:5" x14ac:dyDescent="0.3">
      <c r="A1414" s="5" t="s">
        <v>8219</v>
      </c>
      <c r="B1414">
        <v>94</v>
      </c>
      <c r="D1414" t="s">
        <v>8221</v>
      </c>
      <c r="E1414">
        <v>45</v>
      </c>
    </row>
    <row r="1415" spans="1:5" x14ac:dyDescent="0.3">
      <c r="A1415" s="5" t="s">
        <v>8219</v>
      </c>
      <c r="B1415">
        <v>94</v>
      </c>
      <c r="D1415" t="s">
        <v>8221</v>
      </c>
      <c r="E1415">
        <v>45</v>
      </c>
    </row>
    <row r="1416" spans="1:5" x14ac:dyDescent="0.3">
      <c r="A1416" s="5" t="s">
        <v>8219</v>
      </c>
      <c r="B1416">
        <v>94</v>
      </c>
      <c r="D1416" t="s">
        <v>8221</v>
      </c>
      <c r="E1416">
        <v>46</v>
      </c>
    </row>
    <row r="1417" spans="1:5" x14ac:dyDescent="0.3">
      <c r="A1417" s="5" t="s">
        <v>8219</v>
      </c>
      <c r="B1417">
        <v>95</v>
      </c>
      <c r="D1417" t="s">
        <v>8221</v>
      </c>
      <c r="E1417">
        <v>47</v>
      </c>
    </row>
    <row r="1418" spans="1:5" x14ac:dyDescent="0.3">
      <c r="A1418" s="5" t="s">
        <v>8219</v>
      </c>
      <c r="B1418">
        <v>95</v>
      </c>
      <c r="D1418" t="s">
        <v>8221</v>
      </c>
      <c r="E1418">
        <v>47</v>
      </c>
    </row>
    <row r="1419" spans="1:5" x14ac:dyDescent="0.3">
      <c r="A1419" s="5" t="s">
        <v>8219</v>
      </c>
      <c r="B1419">
        <v>95</v>
      </c>
      <c r="D1419" t="s">
        <v>8221</v>
      </c>
      <c r="E1419">
        <v>48</v>
      </c>
    </row>
    <row r="1420" spans="1:5" x14ac:dyDescent="0.3">
      <c r="A1420" s="5" t="s">
        <v>8219</v>
      </c>
      <c r="B1420">
        <v>95</v>
      </c>
      <c r="D1420" t="s">
        <v>8221</v>
      </c>
      <c r="E1420">
        <v>48</v>
      </c>
    </row>
    <row r="1421" spans="1:5" x14ac:dyDescent="0.3">
      <c r="A1421" s="5" t="s">
        <v>8219</v>
      </c>
      <c r="B1421">
        <v>95</v>
      </c>
      <c r="D1421" t="s">
        <v>8221</v>
      </c>
      <c r="E1421">
        <v>49</v>
      </c>
    </row>
    <row r="1422" spans="1:5" x14ac:dyDescent="0.3">
      <c r="A1422" s="5" t="s">
        <v>8219</v>
      </c>
      <c r="B1422">
        <v>95</v>
      </c>
      <c r="D1422" t="s">
        <v>8221</v>
      </c>
      <c r="E1422">
        <v>49</v>
      </c>
    </row>
    <row r="1423" spans="1:5" x14ac:dyDescent="0.3">
      <c r="A1423" s="5" t="s">
        <v>8219</v>
      </c>
      <c r="B1423">
        <v>95</v>
      </c>
      <c r="D1423" t="s">
        <v>8221</v>
      </c>
      <c r="E1423">
        <v>49</v>
      </c>
    </row>
    <row r="1424" spans="1:5" x14ac:dyDescent="0.3">
      <c r="A1424" s="5" t="s">
        <v>8219</v>
      </c>
      <c r="B1424">
        <v>96</v>
      </c>
      <c r="D1424" t="s">
        <v>8221</v>
      </c>
      <c r="E1424">
        <v>50</v>
      </c>
    </row>
    <row r="1425" spans="1:5" x14ac:dyDescent="0.3">
      <c r="A1425" s="5" t="s">
        <v>8219</v>
      </c>
      <c r="B1425">
        <v>96</v>
      </c>
      <c r="D1425" t="s">
        <v>8221</v>
      </c>
      <c r="E1425">
        <v>50</v>
      </c>
    </row>
    <row r="1426" spans="1:5" x14ac:dyDescent="0.3">
      <c r="A1426" s="5" t="s">
        <v>8219</v>
      </c>
      <c r="B1426">
        <v>96</v>
      </c>
      <c r="D1426" t="s">
        <v>8221</v>
      </c>
      <c r="E1426">
        <v>52</v>
      </c>
    </row>
    <row r="1427" spans="1:5" x14ac:dyDescent="0.3">
      <c r="A1427" s="5" t="s">
        <v>8219</v>
      </c>
      <c r="B1427">
        <v>96</v>
      </c>
      <c r="D1427" t="s">
        <v>8221</v>
      </c>
      <c r="E1427">
        <v>52</v>
      </c>
    </row>
    <row r="1428" spans="1:5" x14ac:dyDescent="0.3">
      <c r="A1428" s="5" t="s">
        <v>8219</v>
      </c>
      <c r="B1428">
        <v>96</v>
      </c>
      <c r="D1428" t="s">
        <v>8221</v>
      </c>
      <c r="E1428">
        <v>52</v>
      </c>
    </row>
    <row r="1429" spans="1:5" x14ac:dyDescent="0.3">
      <c r="A1429" s="5" t="s">
        <v>8219</v>
      </c>
      <c r="B1429">
        <v>96</v>
      </c>
      <c r="D1429" t="s">
        <v>8221</v>
      </c>
      <c r="E1429">
        <v>53</v>
      </c>
    </row>
    <row r="1430" spans="1:5" x14ac:dyDescent="0.3">
      <c r="A1430" s="5" t="s">
        <v>8219</v>
      </c>
      <c r="B1430">
        <v>96</v>
      </c>
      <c r="D1430" t="s">
        <v>8221</v>
      </c>
      <c r="E1430">
        <v>53</v>
      </c>
    </row>
    <row r="1431" spans="1:5" x14ac:dyDescent="0.3">
      <c r="A1431" s="5" t="s">
        <v>8219</v>
      </c>
      <c r="B1431">
        <v>96</v>
      </c>
      <c r="D1431" t="s">
        <v>8221</v>
      </c>
      <c r="E1431">
        <v>55</v>
      </c>
    </row>
    <row r="1432" spans="1:5" x14ac:dyDescent="0.3">
      <c r="A1432" s="5" t="s">
        <v>8219</v>
      </c>
      <c r="B1432">
        <v>96</v>
      </c>
      <c r="D1432" t="s">
        <v>8221</v>
      </c>
      <c r="E1432">
        <v>55</v>
      </c>
    </row>
    <row r="1433" spans="1:5" x14ac:dyDescent="0.3">
      <c r="A1433" s="5" t="s">
        <v>8219</v>
      </c>
      <c r="B1433">
        <v>96</v>
      </c>
      <c r="D1433" t="s">
        <v>8221</v>
      </c>
      <c r="E1433">
        <v>56</v>
      </c>
    </row>
    <row r="1434" spans="1:5" x14ac:dyDescent="0.3">
      <c r="A1434" s="5" t="s">
        <v>8219</v>
      </c>
      <c r="B1434">
        <v>97</v>
      </c>
      <c r="D1434" t="s">
        <v>8221</v>
      </c>
      <c r="E1434">
        <v>57</v>
      </c>
    </row>
    <row r="1435" spans="1:5" x14ac:dyDescent="0.3">
      <c r="A1435" s="5" t="s">
        <v>8219</v>
      </c>
      <c r="B1435">
        <v>97</v>
      </c>
      <c r="D1435" t="s">
        <v>8221</v>
      </c>
      <c r="E1435">
        <v>57</v>
      </c>
    </row>
    <row r="1436" spans="1:5" x14ac:dyDescent="0.3">
      <c r="A1436" s="5" t="s">
        <v>8219</v>
      </c>
      <c r="B1436">
        <v>97</v>
      </c>
      <c r="D1436" t="s">
        <v>8221</v>
      </c>
      <c r="E1436">
        <v>59</v>
      </c>
    </row>
    <row r="1437" spans="1:5" x14ac:dyDescent="0.3">
      <c r="A1437" s="5" t="s">
        <v>8219</v>
      </c>
      <c r="B1437">
        <v>97</v>
      </c>
      <c r="D1437" t="s">
        <v>8221</v>
      </c>
      <c r="E1437">
        <v>60</v>
      </c>
    </row>
    <row r="1438" spans="1:5" x14ac:dyDescent="0.3">
      <c r="A1438" s="5" t="s">
        <v>8219</v>
      </c>
      <c r="B1438">
        <v>97</v>
      </c>
      <c r="D1438" t="s">
        <v>8221</v>
      </c>
      <c r="E1438">
        <v>60</v>
      </c>
    </row>
    <row r="1439" spans="1:5" x14ac:dyDescent="0.3">
      <c r="A1439" s="5" t="s">
        <v>8219</v>
      </c>
      <c r="B1439">
        <v>97</v>
      </c>
      <c r="D1439" t="s">
        <v>8221</v>
      </c>
      <c r="E1439">
        <v>66</v>
      </c>
    </row>
    <row r="1440" spans="1:5" x14ac:dyDescent="0.3">
      <c r="A1440" s="5" t="s">
        <v>8219</v>
      </c>
      <c r="B1440">
        <v>97</v>
      </c>
      <c r="D1440" t="s">
        <v>8221</v>
      </c>
      <c r="E1440">
        <v>67</v>
      </c>
    </row>
    <row r="1441" spans="1:5" x14ac:dyDescent="0.3">
      <c r="A1441" s="5" t="s">
        <v>8219</v>
      </c>
      <c r="B1441">
        <v>98</v>
      </c>
      <c r="D1441" t="s">
        <v>8221</v>
      </c>
      <c r="E1441">
        <v>68</v>
      </c>
    </row>
    <row r="1442" spans="1:5" x14ac:dyDescent="0.3">
      <c r="A1442" s="5" t="s">
        <v>8219</v>
      </c>
      <c r="B1442">
        <v>98</v>
      </c>
      <c r="D1442" t="s">
        <v>8221</v>
      </c>
      <c r="E1442">
        <v>70</v>
      </c>
    </row>
    <row r="1443" spans="1:5" x14ac:dyDescent="0.3">
      <c r="A1443" s="5" t="s">
        <v>8219</v>
      </c>
      <c r="B1443">
        <v>98</v>
      </c>
      <c r="D1443" t="s">
        <v>8221</v>
      </c>
      <c r="E1443">
        <v>70</v>
      </c>
    </row>
    <row r="1444" spans="1:5" x14ac:dyDescent="0.3">
      <c r="A1444" s="5" t="s">
        <v>8219</v>
      </c>
      <c r="B1444">
        <v>98</v>
      </c>
      <c r="D1444" t="s">
        <v>8221</v>
      </c>
      <c r="E1444">
        <v>72</v>
      </c>
    </row>
    <row r="1445" spans="1:5" x14ac:dyDescent="0.3">
      <c r="A1445" s="5" t="s">
        <v>8219</v>
      </c>
      <c r="B1445">
        <v>98</v>
      </c>
      <c r="D1445" t="s">
        <v>8221</v>
      </c>
      <c r="E1445">
        <v>72</v>
      </c>
    </row>
    <row r="1446" spans="1:5" x14ac:dyDescent="0.3">
      <c r="A1446" s="5" t="s">
        <v>8219</v>
      </c>
      <c r="B1446">
        <v>98</v>
      </c>
      <c r="D1446" t="s">
        <v>8221</v>
      </c>
      <c r="E1446">
        <v>73</v>
      </c>
    </row>
    <row r="1447" spans="1:5" x14ac:dyDescent="0.3">
      <c r="A1447" s="5" t="s">
        <v>8219</v>
      </c>
      <c r="B1447">
        <v>99</v>
      </c>
      <c r="D1447" t="s">
        <v>8221</v>
      </c>
      <c r="E1447">
        <v>75</v>
      </c>
    </row>
    <row r="1448" spans="1:5" x14ac:dyDescent="0.3">
      <c r="A1448" s="5" t="s">
        <v>8219</v>
      </c>
      <c r="B1448">
        <v>99</v>
      </c>
      <c r="D1448" t="s">
        <v>8221</v>
      </c>
      <c r="E1448">
        <v>76</v>
      </c>
    </row>
    <row r="1449" spans="1:5" x14ac:dyDescent="0.3">
      <c r="A1449" s="5" t="s">
        <v>8219</v>
      </c>
      <c r="B1449">
        <v>99</v>
      </c>
      <c r="D1449" t="s">
        <v>8221</v>
      </c>
      <c r="E1449">
        <v>76</v>
      </c>
    </row>
    <row r="1450" spans="1:5" x14ac:dyDescent="0.3">
      <c r="A1450" s="5" t="s">
        <v>8219</v>
      </c>
      <c r="B1450">
        <v>99</v>
      </c>
      <c r="D1450" t="s">
        <v>8221</v>
      </c>
      <c r="E1450">
        <v>76</v>
      </c>
    </row>
    <row r="1451" spans="1:5" x14ac:dyDescent="0.3">
      <c r="A1451" s="5" t="s">
        <v>8219</v>
      </c>
      <c r="B1451">
        <v>99</v>
      </c>
      <c r="D1451" t="s">
        <v>8221</v>
      </c>
      <c r="E1451">
        <v>79</v>
      </c>
    </row>
    <row r="1452" spans="1:5" x14ac:dyDescent="0.3">
      <c r="A1452" s="5" t="s">
        <v>8219</v>
      </c>
      <c r="B1452">
        <v>99</v>
      </c>
      <c r="D1452" t="s">
        <v>8221</v>
      </c>
      <c r="E1452">
        <v>81</v>
      </c>
    </row>
    <row r="1453" spans="1:5" x14ac:dyDescent="0.3">
      <c r="A1453" s="5" t="s">
        <v>8219</v>
      </c>
      <c r="B1453">
        <v>99</v>
      </c>
      <c r="D1453" t="s">
        <v>8221</v>
      </c>
      <c r="E1453">
        <v>81</v>
      </c>
    </row>
    <row r="1454" spans="1:5" x14ac:dyDescent="0.3">
      <c r="A1454" s="5" t="s">
        <v>8219</v>
      </c>
      <c r="B1454">
        <v>100</v>
      </c>
      <c r="D1454" t="s">
        <v>8221</v>
      </c>
      <c r="E1454">
        <v>83</v>
      </c>
    </row>
    <row r="1455" spans="1:5" x14ac:dyDescent="0.3">
      <c r="A1455" s="5" t="s">
        <v>8219</v>
      </c>
      <c r="B1455">
        <v>100</v>
      </c>
      <c r="D1455" t="s">
        <v>8221</v>
      </c>
      <c r="E1455">
        <v>84</v>
      </c>
    </row>
    <row r="1456" spans="1:5" x14ac:dyDescent="0.3">
      <c r="A1456" s="5" t="s">
        <v>8219</v>
      </c>
      <c r="B1456">
        <v>100</v>
      </c>
      <c r="D1456" t="s">
        <v>8221</v>
      </c>
      <c r="E1456">
        <v>84</v>
      </c>
    </row>
    <row r="1457" spans="1:5" x14ac:dyDescent="0.3">
      <c r="A1457" s="5" t="s">
        <v>8219</v>
      </c>
      <c r="B1457">
        <v>100</v>
      </c>
      <c r="D1457" t="s">
        <v>8221</v>
      </c>
      <c r="E1457">
        <v>84</v>
      </c>
    </row>
    <row r="1458" spans="1:5" x14ac:dyDescent="0.3">
      <c r="A1458" s="5" t="s">
        <v>8219</v>
      </c>
      <c r="B1458">
        <v>100</v>
      </c>
      <c r="D1458" t="s">
        <v>8221</v>
      </c>
      <c r="E1458">
        <v>85</v>
      </c>
    </row>
    <row r="1459" spans="1:5" x14ac:dyDescent="0.3">
      <c r="A1459" s="5" t="s">
        <v>8219</v>
      </c>
      <c r="B1459">
        <v>100</v>
      </c>
      <c r="D1459" t="s">
        <v>8221</v>
      </c>
      <c r="E1459">
        <v>86</v>
      </c>
    </row>
    <row r="1460" spans="1:5" x14ac:dyDescent="0.3">
      <c r="A1460" s="5" t="s">
        <v>8219</v>
      </c>
      <c r="B1460">
        <v>100</v>
      </c>
      <c r="D1460" t="s">
        <v>8221</v>
      </c>
      <c r="E1460">
        <v>89</v>
      </c>
    </row>
    <row r="1461" spans="1:5" x14ac:dyDescent="0.3">
      <c r="A1461" s="5" t="s">
        <v>8219</v>
      </c>
      <c r="B1461">
        <v>100</v>
      </c>
      <c r="D1461" t="s">
        <v>8221</v>
      </c>
      <c r="E1461">
        <v>90</v>
      </c>
    </row>
    <row r="1462" spans="1:5" x14ac:dyDescent="0.3">
      <c r="A1462" s="5" t="s">
        <v>8219</v>
      </c>
      <c r="B1462">
        <v>101</v>
      </c>
      <c r="D1462" t="s">
        <v>8221</v>
      </c>
      <c r="E1462">
        <v>91</v>
      </c>
    </row>
    <row r="1463" spans="1:5" x14ac:dyDescent="0.3">
      <c r="A1463" s="5" t="s">
        <v>8219</v>
      </c>
      <c r="B1463">
        <v>101</v>
      </c>
      <c r="D1463" t="s">
        <v>8221</v>
      </c>
      <c r="E1463">
        <v>92</v>
      </c>
    </row>
    <row r="1464" spans="1:5" x14ac:dyDescent="0.3">
      <c r="A1464" s="5" t="s">
        <v>8219</v>
      </c>
      <c r="B1464">
        <v>101</v>
      </c>
      <c r="D1464" t="s">
        <v>8221</v>
      </c>
      <c r="E1464">
        <v>92</v>
      </c>
    </row>
    <row r="1465" spans="1:5" x14ac:dyDescent="0.3">
      <c r="A1465" s="5" t="s">
        <v>8219</v>
      </c>
      <c r="B1465">
        <v>101</v>
      </c>
      <c r="D1465" t="s">
        <v>8221</v>
      </c>
      <c r="E1465">
        <v>93</v>
      </c>
    </row>
    <row r="1466" spans="1:5" x14ac:dyDescent="0.3">
      <c r="A1466" s="5" t="s">
        <v>8219</v>
      </c>
      <c r="B1466">
        <v>102</v>
      </c>
      <c r="D1466" t="s">
        <v>8221</v>
      </c>
      <c r="E1466">
        <v>94</v>
      </c>
    </row>
    <row r="1467" spans="1:5" x14ac:dyDescent="0.3">
      <c r="A1467" s="5" t="s">
        <v>8219</v>
      </c>
      <c r="B1467">
        <v>102</v>
      </c>
      <c r="D1467" t="s">
        <v>8221</v>
      </c>
      <c r="E1467">
        <v>94</v>
      </c>
    </row>
    <row r="1468" spans="1:5" x14ac:dyDescent="0.3">
      <c r="A1468" s="5" t="s">
        <v>8219</v>
      </c>
      <c r="B1468">
        <v>102</v>
      </c>
      <c r="D1468" t="s">
        <v>8221</v>
      </c>
      <c r="E1468">
        <v>94</v>
      </c>
    </row>
    <row r="1469" spans="1:5" x14ac:dyDescent="0.3">
      <c r="A1469" s="5" t="s">
        <v>8219</v>
      </c>
      <c r="B1469">
        <v>102</v>
      </c>
      <c r="D1469" t="s">
        <v>8221</v>
      </c>
      <c r="E1469">
        <v>95</v>
      </c>
    </row>
    <row r="1470" spans="1:5" x14ac:dyDescent="0.3">
      <c r="A1470" s="5" t="s">
        <v>8219</v>
      </c>
      <c r="B1470">
        <v>102</v>
      </c>
      <c r="D1470" t="s">
        <v>8221</v>
      </c>
      <c r="E1470">
        <v>96</v>
      </c>
    </row>
    <row r="1471" spans="1:5" x14ac:dyDescent="0.3">
      <c r="A1471" s="5" t="s">
        <v>8219</v>
      </c>
      <c r="B1471">
        <v>103</v>
      </c>
      <c r="D1471" t="s">
        <v>8221</v>
      </c>
      <c r="E1471">
        <v>96</v>
      </c>
    </row>
    <row r="1472" spans="1:5" x14ac:dyDescent="0.3">
      <c r="A1472" s="5" t="s">
        <v>8219</v>
      </c>
      <c r="B1472">
        <v>103</v>
      </c>
      <c r="D1472" t="s">
        <v>8221</v>
      </c>
      <c r="E1472">
        <v>96</v>
      </c>
    </row>
    <row r="1473" spans="1:5" x14ac:dyDescent="0.3">
      <c r="A1473" s="5" t="s">
        <v>8219</v>
      </c>
      <c r="B1473">
        <v>103</v>
      </c>
      <c r="D1473" t="s">
        <v>8221</v>
      </c>
      <c r="E1473">
        <v>96</v>
      </c>
    </row>
    <row r="1474" spans="1:5" x14ac:dyDescent="0.3">
      <c r="A1474" s="5" t="s">
        <v>8219</v>
      </c>
      <c r="B1474">
        <v>103</v>
      </c>
      <c r="D1474" t="s">
        <v>8221</v>
      </c>
      <c r="E1474">
        <v>98</v>
      </c>
    </row>
    <row r="1475" spans="1:5" x14ac:dyDescent="0.3">
      <c r="A1475" s="5" t="s">
        <v>8219</v>
      </c>
      <c r="B1475">
        <v>103</v>
      </c>
      <c r="D1475" t="s">
        <v>8221</v>
      </c>
      <c r="E1475">
        <v>99</v>
      </c>
    </row>
    <row r="1476" spans="1:5" x14ac:dyDescent="0.3">
      <c r="A1476" s="5" t="s">
        <v>8219</v>
      </c>
      <c r="B1476">
        <v>103</v>
      </c>
      <c r="D1476" t="s">
        <v>8221</v>
      </c>
      <c r="E1476">
        <v>99</v>
      </c>
    </row>
    <row r="1477" spans="1:5" x14ac:dyDescent="0.3">
      <c r="A1477" s="5" t="s">
        <v>8219</v>
      </c>
      <c r="B1477">
        <v>104</v>
      </c>
      <c r="D1477" t="s">
        <v>8221</v>
      </c>
      <c r="E1477">
        <v>100</v>
      </c>
    </row>
    <row r="1478" spans="1:5" x14ac:dyDescent="0.3">
      <c r="A1478" s="5" t="s">
        <v>8219</v>
      </c>
      <c r="B1478">
        <v>104</v>
      </c>
      <c r="D1478" t="s">
        <v>8221</v>
      </c>
      <c r="E1478">
        <v>103</v>
      </c>
    </row>
    <row r="1479" spans="1:5" x14ac:dyDescent="0.3">
      <c r="A1479" s="5" t="s">
        <v>8219</v>
      </c>
      <c r="B1479">
        <v>104</v>
      </c>
      <c r="D1479" t="s">
        <v>8221</v>
      </c>
      <c r="E1479">
        <v>105</v>
      </c>
    </row>
    <row r="1480" spans="1:5" x14ac:dyDescent="0.3">
      <c r="A1480" s="5" t="s">
        <v>8219</v>
      </c>
      <c r="B1480">
        <v>104</v>
      </c>
      <c r="D1480" t="s">
        <v>8221</v>
      </c>
      <c r="E1480">
        <v>108</v>
      </c>
    </row>
    <row r="1481" spans="1:5" x14ac:dyDescent="0.3">
      <c r="A1481" s="5" t="s">
        <v>8219</v>
      </c>
      <c r="B1481">
        <v>104</v>
      </c>
      <c r="D1481" t="s">
        <v>8221</v>
      </c>
      <c r="E1481">
        <v>110</v>
      </c>
    </row>
    <row r="1482" spans="1:5" x14ac:dyDescent="0.3">
      <c r="A1482" s="5" t="s">
        <v>8219</v>
      </c>
      <c r="B1482">
        <v>104</v>
      </c>
      <c r="D1482" t="s">
        <v>8221</v>
      </c>
      <c r="E1482">
        <v>113</v>
      </c>
    </row>
    <row r="1483" spans="1:5" x14ac:dyDescent="0.3">
      <c r="A1483" s="5" t="s">
        <v>8219</v>
      </c>
      <c r="B1483">
        <v>104</v>
      </c>
      <c r="D1483" t="s">
        <v>8221</v>
      </c>
      <c r="E1483">
        <v>114</v>
      </c>
    </row>
    <row r="1484" spans="1:5" x14ac:dyDescent="0.3">
      <c r="A1484" s="5" t="s">
        <v>8219</v>
      </c>
      <c r="B1484">
        <v>104</v>
      </c>
      <c r="D1484" t="s">
        <v>8221</v>
      </c>
      <c r="E1484">
        <v>114</v>
      </c>
    </row>
    <row r="1485" spans="1:5" x14ac:dyDescent="0.3">
      <c r="A1485" s="5" t="s">
        <v>8219</v>
      </c>
      <c r="B1485">
        <v>104</v>
      </c>
      <c r="D1485" t="s">
        <v>8221</v>
      </c>
      <c r="E1485">
        <v>117</v>
      </c>
    </row>
    <row r="1486" spans="1:5" x14ac:dyDescent="0.3">
      <c r="A1486" s="5" t="s">
        <v>8219</v>
      </c>
      <c r="B1486">
        <v>104</v>
      </c>
      <c r="D1486" t="s">
        <v>8221</v>
      </c>
      <c r="E1486">
        <v>118</v>
      </c>
    </row>
    <row r="1487" spans="1:5" x14ac:dyDescent="0.3">
      <c r="A1487" s="5" t="s">
        <v>8219</v>
      </c>
      <c r="B1487">
        <v>104</v>
      </c>
      <c r="D1487" t="s">
        <v>8221</v>
      </c>
      <c r="E1487">
        <v>121</v>
      </c>
    </row>
    <row r="1488" spans="1:5" x14ac:dyDescent="0.3">
      <c r="A1488" s="5" t="s">
        <v>8219</v>
      </c>
      <c r="B1488">
        <v>104</v>
      </c>
      <c r="D1488" t="s">
        <v>8221</v>
      </c>
      <c r="E1488">
        <v>122</v>
      </c>
    </row>
    <row r="1489" spans="1:5" x14ac:dyDescent="0.3">
      <c r="A1489" s="5" t="s">
        <v>8219</v>
      </c>
      <c r="B1489">
        <v>104</v>
      </c>
      <c r="D1489" t="s">
        <v>8221</v>
      </c>
      <c r="E1489">
        <v>123</v>
      </c>
    </row>
    <row r="1490" spans="1:5" x14ac:dyDescent="0.3">
      <c r="A1490" s="5" t="s">
        <v>8219</v>
      </c>
      <c r="B1490">
        <v>104</v>
      </c>
      <c r="D1490" t="s">
        <v>8221</v>
      </c>
      <c r="E1490">
        <v>123</v>
      </c>
    </row>
    <row r="1491" spans="1:5" x14ac:dyDescent="0.3">
      <c r="A1491" s="5" t="s">
        <v>8219</v>
      </c>
      <c r="B1491">
        <v>105</v>
      </c>
      <c r="D1491" t="s">
        <v>8221</v>
      </c>
      <c r="E1491">
        <v>124</v>
      </c>
    </row>
    <row r="1492" spans="1:5" x14ac:dyDescent="0.3">
      <c r="A1492" s="5" t="s">
        <v>8219</v>
      </c>
      <c r="B1492">
        <v>105</v>
      </c>
      <c r="D1492" t="s">
        <v>8221</v>
      </c>
      <c r="E1492">
        <v>124</v>
      </c>
    </row>
    <row r="1493" spans="1:5" x14ac:dyDescent="0.3">
      <c r="A1493" s="5" t="s">
        <v>8219</v>
      </c>
      <c r="B1493">
        <v>105</v>
      </c>
      <c r="D1493" t="s">
        <v>8221</v>
      </c>
      <c r="E1493">
        <v>125</v>
      </c>
    </row>
    <row r="1494" spans="1:5" x14ac:dyDescent="0.3">
      <c r="A1494" s="5" t="s">
        <v>8219</v>
      </c>
      <c r="B1494">
        <v>105</v>
      </c>
      <c r="D1494" t="s">
        <v>8221</v>
      </c>
      <c r="E1494">
        <v>129</v>
      </c>
    </row>
    <row r="1495" spans="1:5" x14ac:dyDescent="0.3">
      <c r="A1495" s="5" t="s">
        <v>8219</v>
      </c>
      <c r="B1495">
        <v>105</v>
      </c>
      <c r="D1495" t="s">
        <v>8221</v>
      </c>
      <c r="E1495">
        <v>135</v>
      </c>
    </row>
    <row r="1496" spans="1:5" x14ac:dyDescent="0.3">
      <c r="A1496" s="5" t="s">
        <v>8219</v>
      </c>
      <c r="B1496">
        <v>106</v>
      </c>
      <c r="D1496" t="s">
        <v>8221</v>
      </c>
      <c r="E1496">
        <v>139</v>
      </c>
    </row>
    <row r="1497" spans="1:5" x14ac:dyDescent="0.3">
      <c r="A1497" s="5" t="s">
        <v>8219</v>
      </c>
      <c r="B1497">
        <v>107</v>
      </c>
      <c r="D1497" t="s">
        <v>8221</v>
      </c>
      <c r="E1497">
        <v>140</v>
      </c>
    </row>
    <row r="1498" spans="1:5" x14ac:dyDescent="0.3">
      <c r="A1498" s="5" t="s">
        <v>8219</v>
      </c>
      <c r="B1498">
        <v>107</v>
      </c>
      <c r="D1498" t="s">
        <v>8221</v>
      </c>
      <c r="E1498">
        <v>140</v>
      </c>
    </row>
    <row r="1499" spans="1:5" x14ac:dyDescent="0.3">
      <c r="A1499" s="5" t="s">
        <v>8219</v>
      </c>
      <c r="B1499">
        <v>107</v>
      </c>
      <c r="D1499" t="s">
        <v>8221</v>
      </c>
      <c r="E1499">
        <v>140</v>
      </c>
    </row>
    <row r="1500" spans="1:5" x14ac:dyDescent="0.3">
      <c r="A1500" s="5" t="s">
        <v>8219</v>
      </c>
      <c r="B1500">
        <v>107</v>
      </c>
      <c r="D1500" t="s">
        <v>8221</v>
      </c>
      <c r="E1500">
        <v>147</v>
      </c>
    </row>
    <row r="1501" spans="1:5" x14ac:dyDescent="0.3">
      <c r="A1501" s="5" t="s">
        <v>8219</v>
      </c>
      <c r="B1501">
        <v>107</v>
      </c>
      <c r="D1501" t="s">
        <v>8221</v>
      </c>
      <c r="E1501">
        <v>147</v>
      </c>
    </row>
    <row r="1502" spans="1:5" x14ac:dyDescent="0.3">
      <c r="A1502" s="5" t="s">
        <v>8219</v>
      </c>
      <c r="B1502">
        <v>107</v>
      </c>
      <c r="D1502" t="s">
        <v>8221</v>
      </c>
      <c r="E1502">
        <v>148</v>
      </c>
    </row>
    <row r="1503" spans="1:5" x14ac:dyDescent="0.3">
      <c r="A1503" s="5" t="s">
        <v>8219</v>
      </c>
      <c r="B1503">
        <v>107</v>
      </c>
      <c r="D1503" t="s">
        <v>8221</v>
      </c>
      <c r="E1503">
        <v>152</v>
      </c>
    </row>
    <row r="1504" spans="1:5" x14ac:dyDescent="0.3">
      <c r="A1504" s="5" t="s">
        <v>8219</v>
      </c>
      <c r="B1504">
        <v>108</v>
      </c>
      <c r="D1504" t="s">
        <v>8221</v>
      </c>
      <c r="E1504">
        <v>167</v>
      </c>
    </row>
    <row r="1505" spans="1:5" x14ac:dyDescent="0.3">
      <c r="A1505" s="5" t="s">
        <v>8219</v>
      </c>
      <c r="B1505">
        <v>108</v>
      </c>
      <c r="D1505" t="s">
        <v>8221</v>
      </c>
      <c r="E1505">
        <v>170</v>
      </c>
    </row>
    <row r="1506" spans="1:5" x14ac:dyDescent="0.3">
      <c r="A1506" s="5" t="s">
        <v>8219</v>
      </c>
      <c r="B1506">
        <v>108</v>
      </c>
      <c r="D1506" t="s">
        <v>8221</v>
      </c>
      <c r="E1506">
        <v>171</v>
      </c>
    </row>
    <row r="1507" spans="1:5" x14ac:dyDescent="0.3">
      <c r="A1507" s="5" t="s">
        <v>8219</v>
      </c>
      <c r="B1507">
        <v>108</v>
      </c>
      <c r="D1507" t="s">
        <v>8221</v>
      </c>
      <c r="E1507">
        <v>171</v>
      </c>
    </row>
    <row r="1508" spans="1:5" x14ac:dyDescent="0.3">
      <c r="A1508" s="5" t="s">
        <v>8219</v>
      </c>
      <c r="B1508">
        <v>108</v>
      </c>
      <c r="D1508" t="s">
        <v>8221</v>
      </c>
      <c r="E1508">
        <v>179</v>
      </c>
    </row>
    <row r="1509" spans="1:5" x14ac:dyDescent="0.3">
      <c r="A1509" s="5" t="s">
        <v>8219</v>
      </c>
      <c r="B1509">
        <v>108</v>
      </c>
      <c r="D1509" t="s">
        <v>8221</v>
      </c>
      <c r="E1509">
        <v>185</v>
      </c>
    </row>
    <row r="1510" spans="1:5" x14ac:dyDescent="0.3">
      <c r="A1510" s="5" t="s">
        <v>8219</v>
      </c>
      <c r="B1510">
        <v>108</v>
      </c>
      <c r="D1510" t="s">
        <v>8221</v>
      </c>
      <c r="E1510">
        <v>188</v>
      </c>
    </row>
    <row r="1511" spans="1:5" x14ac:dyDescent="0.3">
      <c r="A1511" s="5" t="s">
        <v>8219</v>
      </c>
      <c r="B1511">
        <v>108</v>
      </c>
      <c r="D1511" t="s">
        <v>8221</v>
      </c>
      <c r="E1511">
        <v>196</v>
      </c>
    </row>
    <row r="1512" spans="1:5" x14ac:dyDescent="0.3">
      <c r="A1512" s="5" t="s">
        <v>8219</v>
      </c>
      <c r="B1512">
        <v>108</v>
      </c>
      <c r="D1512" t="s">
        <v>8221</v>
      </c>
      <c r="E1512">
        <v>196</v>
      </c>
    </row>
    <row r="1513" spans="1:5" x14ac:dyDescent="0.3">
      <c r="A1513" s="5" t="s">
        <v>8219</v>
      </c>
      <c r="B1513">
        <v>108</v>
      </c>
      <c r="D1513" t="s">
        <v>8221</v>
      </c>
      <c r="E1513">
        <v>197</v>
      </c>
    </row>
    <row r="1514" spans="1:5" x14ac:dyDescent="0.3">
      <c r="A1514" s="5" t="s">
        <v>8219</v>
      </c>
      <c r="B1514">
        <v>108</v>
      </c>
      <c r="D1514" t="s">
        <v>8221</v>
      </c>
      <c r="E1514">
        <v>201</v>
      </c>
    </row>
    <row r="1515" spans="1:5" x14ac:dyDescent="0.3">
      <c r="A1515" s="5" t="s">
        <v>8219</v>
      </c>
      <c r="B1515">
        <v>109</v>
      </c>
      <c r="D1515" t="s">
        <v>8221</v>
      </c>
      <c r="E1515">
        <v>202</v>
      </c>
    </row>
    <row r="1516" spans="1:5" x14ac:dyDescent="0.3">
      <c r="A1516" s="5" t="s">
        <v>8219</v>
      </c>
      <c r="B1516">
        <v>109</v>
      </c>
      <c r="D1516" t="s">
        <v>8221</v>
      </c>
      <c r="E1516">
        <v>215</v>
      </c>
    </row>
    <row r="1517" spans="1:5" x14ac:dyDescent="0.3">
      <c r="A1517" s="5" t="s">
        <v>8219</v>
      </c>
      <c r="B1517">
        <v>109</v>
      </c>
      <c r="D1517" t="s">
        <v>8221</v>
      </c>
      <c r="E1517">
        <v>229</v>
      </c>
    </row>
    <row r="1518" spans="1:5" x14ac:dyDescent="0.3">
      <c r="A1518" s="5" t="s">
        <v>8219</v>
      </c>
      <c r="B1518">
        <v>110</v>
      </c>
      <c r="D1518" t="s">
        <v>8221</v>
      </c>
      <c r="E1518">
        <v>236</v>
      </c>
    </row>
    <row r="1519" spans="1:5" x14ac:dyDescent="0.3">
      <c r="A1519" s="5" t="s">
        <v>8219</v>
      </c>
      <c r="B1519">
        <v>110</v>
      </c>
      <c r="D1519" t="s">
        <v>8221</v>
      </c>
      <c r="E1519">
        <v>285</v>
      </c>
    </row>
    <row r="1520" spans="1:5" x14ac:dyDescent="0.3">
      <c r="A1520" s="5" t="s">
        <v>8219</v>
      </c>
      <c r="B1520">
        <v>110</v>
      </c>
      <c r="D1520" t="s">
        <v>8221</v>
      </c>
      <c r="E1520">
        <v>296</v>
      </c>
    </row>
    <row r="1521" spans="1:5" x14ac:dyDescent="0.3">
      <c r="A1521" s="5" t="s">
        <v>8219</v>
      </c>
      <c r="B1521">
        <v>110</v>
      </c>
      <c r="D1521" t="s">
        <v>8221</v>
      </c>
      <c r="E1521">
        <v>310</v>
      </c>
    </row>
    <row r="1522" spans="1:5" x14ac:dyDescent="0.3">
      <c r="A1522" s="5" t="s">
        <v>8219</v>
      </c>
      <c r="B1522">
        <v>111</v>
      </c>
      <c r="D1522" t="s">
        <v>8221</v>
      </c>
      <c r="E1522">
        <v>311</v>
      </c>
    </row>
    <row r="1523" spans="1:5" x14ac:dyDescent="0.3">
      <c r="A1523" s="5" t="s">
        <v>8219</v>
      </c>
      <c r="B1523">
        <v>111</v>
      </c>
      <c r="D1523" t="s">
        <v>8221</v>
      </c>
      <c r="E1523">
        <v>312</v>
      </c>
    </row>
    <row r="1524" spans="1:5" x14ac:dyDescent="0.3">
      <c r="A1524" s="5" t="s">
        <v>8219</v>
      </c>
      <c r="B1524">
        <v>111</v>
      </c>
      <c r="D1524" t="s">
        <v>8221</v>
      </c>
      <c r="E1524">
        <v>336</v>
      </c>
    </row>
    <row r="1525" spans="1:5" x14ac:dyDescent="0.3">
      <c r="A1525" s="5" t="s">
        <v>8219</v>
      </c>
      <c r="B1525">
        <v>111</v>
      </c>
      <c r="D1525" t="s">
        <v>8221</v>
      </c>
      <c r="E1525">
        <v>338</v>
      </c>
    </row>
    <row r="1526" spans="1:5" x14ac:dyDescent="0.3">
      <c r="A1526" s="5" t="s">
        <v>8219</v>
      </c>
      <c r="B1526">
        <v>111</v>
      </c>
      <c r="D1526" t="s">
        <v>8221</v>
      </c>
      <c r="E1526">
        <v>369</v>
      </c>
    </row>
    <row r="1527" spans="1:5" x14ac:dyDescent="0.3">
      <c r="A1527" s="5" t="s">
        <v>8219</v>
      </c>
      <c r="B1527">
        <v>111</v>
      </c>
      <c r="D1527" t="s">
        <v>8221</v>
      </c>
      <c r="E1527">
        <v>456</v>
      </c>
    </row>
    <row r="1528" spans="1:5" x14ac:dyDescent="0.3">
      <c r="A1528" s="5" t="s">
        <v>8219</v>
      </c>
      <c r="B1528">
        <v>111</v>
      </c>
      <c r="D1528" t="s">
        <v>8221</v>
      </c>
      <c r="E1528">
        <v>534</v>
      </c>
    </row>
    <row r="1529" spans="1:5" x14ac:dyDescent="0.3">
      <c r="A1529" s="5" t="s">
        <v>8219</v>
      </c>
      <c r="B1529">
        <v>112</v>
      </c>
      <c r="D1529" t="s">
        <v>8221</v>
      </c>
      <c r="E1529">
        <v>890</v>
      </c>
    </row>
    <row r="1530" spans="1:5" x14ac:dyDescent="0.3">
      <c r="A1530" s="5" t="s">
        <v>8219</v>
      </c>
      <c r="B1530">
        <v>112</v>
      </c>
      <c r="D1530" t="s">
        <v>8221</v>
      </c>
      <c r="E1530">
        <v>975</v>
      </c>
    </row>
    <row r="1531" spans="1:5" x14ac:dyDescent="0.3">
      <c r="A1531" s="5" t="s">
        <v>8219</v>
      </c>
      <c r="B1531">
        <v>112</v>
      </c>
      <c r="D1531" t="s">
        <v>8221</v>
      </c>
      <c r="E1531">
        <v>1293</v>
      </c>
    </row>
    <row r="1532" spans="1:5" x14ac:dyDescent="0.3">
      <c r="A1532" s="5" t="s">
        <v>8219</v>
      </c>
      <c r="B1532">
        <v>112</v>
      </c>
    </row>
    <row r="1533" spans="1:5" hidden="1" outlineLevel="1" x14ac:dyDescent="0.3">
      <c r="A1533" s="5" t="s">
        <v>8219</v>
      </c>
      <c r="B1533">
        <v>112</v>
      </c>
    </row>
    <row r="1534" spans="1:5" hidden="1" outlineLevel="1" x14ac:dyDescent="0.3">
      <c r="A1534" s="5" t="s">
        <v>8219</v>
      </c>
      <c r="B1534">
        <v>113</v>
      </c>
    </row>
    <row r="1535" spans="1:5" hidden="1" outlineLevel="1" x14ac:dyDescent="0.3">
      <c r="A1535" s="5" t="s">
        <v>8219</v>
      </c>
      <c r="B1535">
        <v>113</v>
      </c>
    </row>
    <row r="1536" spans="1:5" hidden="1" outlineLevel="1" x14ac:dyDescent="0.3">
      <c r="A1536" s="5" t="s">
        <v>8219</v>
      </c>
      <c r="B1536">
        <v>113</v>
      </c>
    </row>
    <row r="1537" spans="1:2" hidden="1" outlineLevel="1" x14ac:dyDescent="0.3">
      <c r="A1537" s="5" t="s">
        <v>8219</v>
      </c>
      <c r="B1537">
        <v>113</v>
      </c>
    </row>
    <row r="1538" spans="1:2" hidden="1" outlineLevel="1" x14ac:dyDescent="0.3">
      <c r="A1538" s="5" t="s">
        <v>8219</v>
      </c>
      <c r="B1538">
        <v>113</v>
      </c>
    </row>
    <row r="1539" spans="1:2" hidden="1" outlineLevel="1" x14ac:dyDescent="0.3">
      <c r="A1539" s="5" t="s">
        <v>8219</v>
      </c>
      <c r="B1539">
        <v>113</v>
      </c>
    </row>
    <row r="1540" spans="1:2" hidden="1" outlineLevel="1" x14ac:dyDescent="0.3">
      <c r="A1540" s="5" t="s">
        <v>8219</v>
      </c>
      <c r="B1540">
        <v>113</v>
      </c>
    </row>
    <row r="1541" spans="1:2" hidden="1" outlineLevel="1" x14ac:dyDescent="0.3">
      <c r="A1541" s="5" t="s">
        <v>8219</v>
      </c>
      <c r="B1541">
        <v>113</v>
      </c>
    </row>
    <row r="1542" spans="1:2" hidden="1" outlineLevel="1" x14ac:dyDescent="0.3">
      <c r="A1542" s="5" t="s">
        <v>8219</v>
      </c>
      <c r="B1542">
        <v>114</v>
      </c>
    </row>
    <row r="1543" spans="1:2" hidden="1" outlineLevel="1" x14ac:dyDescent="0.3">
      <c r="A1543" s="5" t="s">
        <v>8219</v>
      </c>
      <c r="B1543">
        <v>114</v>
      </c>
    </row>
    <row r="1544" spans="1:2" hidden="1" outlineLevel="1" x14ac:dyDescent="0.3">
      <c r="A1544" s="5" t="s">
        <v>8219</v>
      </c>
      <c r="B1544">
        <v>114</v>
      </c>
    </row>
    <row r="1545" spans="1:2" hidden="1" outlineLevel="1" x14ac:dyDescent="0.3">
      <c r="A1545" s="5" t="s">
        <v>8219</v>
      </c>
      <c r="B1545">
        <v>115</v>
      </c>
    </row>
    <row r="1546" spans="1:2" hidden="1" outlineLevel="1" x14ac:dyDescent="0.3">
      <c r="A1546" s="5" t="s">
        <v>8219</v>
      </c>
      <c r="B1546">
        <v>115</v>
      </c>
    </row>
    <row r="1547" spans="1:2" hidden="1" outlineLevel="1" x14ac:dyDescent="0.3">
      <c r="A1547" s="5" t="s">
        <v>8219</v>
      </c>
      <c r="B1547">
        <v>115</v>
      </c>
    </row>
    <row r="1548" spans="1:2" hidden="1" outlineLevel="1" x14ac:dyDescent="0.3">
      <c r="A1548" s="5" t="s">
        <v>8219</v>
      </c>
      <c r="B1548">
        <v>115</v>
      </c>
    </row>
    <row r="1549" spans="1:2" hidden="1" outlineLevel="1" x14ac:dyDescent="0.3">
      <c r="A1549" s="5" t="s">
        <v>8219</v>
      </c>
      <c r="B1549">
        <v>115</v>
      </c>
    </row>
    <row r="1550" spans="1:2" hidden="1" outlineLevel="1" x14ac:dyDescent="0.3">
      <c r="A1550" s="5" t="s">
        <v>8219</v>
      </c>
      <c r="B1550">
        <v>115</v>
      </c>
    </row>
    <row r="1551" spans="1:2" hidden="1" outlineLevel="1" x14ac:dyDescent="0.3">
      <c r="A1551" s="5" t="s">
        <v>8219</v>
      </c>
      <c r="B1551">
        <v>115</v>
      </c>
    </row>
    <row r="1552" spans="1:2" hidden="1" outlineLevel="1" x14ac:dyDescent="0.3">
      <c r="A1552" s="5" t="s">
        <v>8219</v>
      </c>
      <c r="B1552">
        <v>115</v>
      </c>
    </row>
    <row r="1553" spans="1:2" hidden="1" outlineLevel="1" x14ac:dyDescent="0.3">
      <c r="A1553" s="5" t="s">
        <v>8219</v>
      </c>
      <c r="B1553">
        <v>115</v>
      </c>
    </row>
    <row r="1554" spans="1:2" hidden="1" outlineLevel="1" x14ac:dyDescent="0.3">
      <c r="A1554" s="5" t="s">
        <v>8219</v>
      </c>
      <c r="B1554">
        <v>115</v>
      </c>
    </row>
    <row r="1555" spans="1:2" hidden="1" outlineLevel="1" x14ac:dyDescent="0.3">
      <c r="A1555" s="5" t="s">
        <v>8219</v>
      </c>
      <c r="B1555">
        <v>116</v>
      </c>
    </row>
    <row r="1556" spans="1:2" hidden="1" outlineLevel="1" x14ac:dyDescent="0.3">
      <c r="A1556" s="5" t="s">
        <v>8219</v>
      </c>
      <c r="B1556">
        <v>116</v>
      </c>
    </row>
    <row r="1557" spans="1:2" hidden="1" outlineLevel="1" x14ac:dyDescent="0.3">
      <c r="A1557" s="5" t="s">
        <v>8219</v>
      </c>
      <c r="B1557">
        <v>117</v>
      </c>
    </row>
    <row r="1558" spans="1:2" hidden="1" outlineLevel="1" x14ac:dyDescent="0.3">
      <c r="A1558" s="5" t="s">
        <v>8219</v>
      </c>
      <c r="B1558">
        <v>117</v>
      </c>
    </row>
    <row r="1559" spans="1:2" hidden="1" outlineLevel="1" x14ac:dyDescent="0.3">
      <c r="A1559" s="5" t="s">
        <v>8219</v>
      </c>
      <c r="B1559">
        <v>117</v>
      </c>
    </row>
    <row r="1560" spans="1:2" hidden="1" outlineLevel="1" x14ac:dyDescent="0.3">
      <c r="A1560" s="5" t="s">
        <v>8219</v>
      </c>
      <c r="B1560">
        <v>117</v>
      </c>
    </row>
    <row r="1561" spans="1:2" hidden="1" outlineLevel="1" x14ac:dyDescent="0.3">
      <c r="A1561" s="5" t="s">
        <v>8219</v>
      </c>
      <c r="B1561">
        <v>118</v>
      </c>
    </row>
    <row r="1562" spans="1:2" hidden="1" outlineLevel="1" x14ac:dyDescent="0.3">
      <c r="A1562" s="5" t="s">
        <v>8219</v>
      </c>
      <c r="B1562">
        <v>118</v>
      </c>
    </row>
    <row r="1563" spans="1:2" hidden="1" outlineLevel="1" x14ac:dyDescent="0.3">
      <c r="A1563" s="5" t="s">
        <v>8219</v>
      </c>
      <c r="B1563">
        <v>118</v>
      </c>
    </row>
    <row r="1564" spans="1:2" hidden="1" outlineLevel="1" x14ac:dyDescent="0.3">
      <c r="A1564" s="5" t="s">
        <v>8219</v>
      </c>
      <c r="B1564">
        <v>119</v>
      </c>
    </row>
    <row r="1565" spans="1:2" hidden="1" outlineLevel="1" x14ac:dyDescent="0.3">
      <c r="A1565" s="5" t="s">
        <v>8219</v>
      </c>
      <c r="B1565">
        <v>119</v>
      </c>
    </row>
    <row r="1566" spans="1:2" hidden="1" outlineLevel="1" x14ac:dyDescent="0.3">
      <c r="A1566" s="5" t="s">
        <v>8219</v>
      </c>
      <c r="B1566">
        <v>119</v>
      </c>
    </row>
    <row r="1567" spans="1:2" hidden="1" outlineLevel="1" x14ac:dyDescent="0.3">
      <c r="A1567" s="5" t="s">
        <v>8219</v>
      </c>
      <c r="B1567">
        <v>119</v>
      </c>
    </row>
    <row r="1568" spans="1:2" hidden="1" outlineLevel="1" x14ac:dyDescent="0.3">
      <c r="A1568" s="5" t="s">
        <v>8219</v>
      </c>
      <c r="B1568">
        <v>119</v>
      </c>
    </row>
    <row r="1569" spans="1:2" hidden="1" outlineLevel="1" x14ac:dyDescent="0.3">
      <c r="A1569" s="5" t="s">
        <v>8219</v>
      </c>
      <c r="B1569">
        <v>119</v>
      </c>
    </row>
    <row r="1570" spans="1:2" hidden="1" outlineLevel="1" x14ac:dyDescent="0.3">
      <c r="A1570" s="5" t="s">
        <v>8219</v>
      </c>
      <c r="B1570">
        <v>120</v>
      </c>
    </row>
    <row r="1571" spans="1:2" hidden="1" outlineLevel="1" x14ac:dyDescent="0.3">
      <c r="A1571" s="5" t="s">
        <v>8219</v>
      </c>
      <c r="B1571">
        <v>120</v>
      </c>
    </row>
    <row r="1572" spans="1:2" hidden="1" outlineLevel="1" x14ac:dyDescent="0.3">
      <c r="A1572" s="5" t="s">
        <v>8219</v>
      </c>
      <c r="B1572">
        <v>120</v>
      </c>
    </row>
    <row r="1573" spans="1:2" hidden="1" outlineLevel="1" x14ac:dyDescent="0.3">
      <c r="A1573" s="5" t="s">
        <v>8219</v>
      </c>
      <c r="B1573">
        <v>120</v>
      </c>
    </row>
    <row r="1574" spans="1:2" hidden="1" outlineLevel="1" x14ac:dyDescent="0.3">
      <c r="A1574" s="5" t="s">
        <v>8219</v>
      </c>
      <c r="B1574">
        <v>120</v>
      </c>
    </row>
    <row r="1575" spans="1:2" hidden="1" outlineLevel="1" x14ac:dyDescent="0.3">
      <c r="A1575" s="5" t="s">
        <v>8219</v>
      </c>
      <c r="B1575">
        <v>120</v>
      </c>
    </row>
    <row r="1576" spans="1:2" hidden="1" outlineLevel="1" x14ac:dyDescent="0.3">
      <c r="A1576" s="5" t="s">
        <v>8219</v>
      </c>
      <c r="B1576">
        <v>120</v>
      </c>
    </row>
    <row r="1577" spans="1:2" hidden="1" outlineLevel="1" x14ac:dyDescent="0.3">
      <c r="A1577" s="5" t="s">
        <v>8219</v>
      </c>
      <c r="B1577">
        <v>120</v>
      </c>
    </row>
    <row r="1578" spans="1:2" hidden="1" outlineLevel="1" x14ac:dyDescent="0.3">
      <c r="A1578" s="5" t="s">
        <v>8219</v>
      </c>
      <c r="B1578">
        <v>120</v>
      </c>
    </row>
    <row r="1579" spans="1:2" hidden="1" outlineLevel="1" x14ac:dyDescent="0.3">
      <c r="A1579" s="5" t="s">
        <v>8219</v>
      </c>
      <c r="B1579">
        <v>121</v>
      </c>
    </row>
    <row r="1580" spans="1:2" hidden="1" outlineLevel="1" x14ac:dyDescent="0.3">
      <c r="A1580" s="5" t="s">
        <v>8219</v>
      </c>
      <c r="B1580">
        <v>121</v>
      </c>
    </row>
    <row r="1581" spans="1:2" hidden="1" outlineLevel="1" x14ac:dyDescent="0.3">
      <c r="A1581" s="5" t="s">
        <v>8219</v>
      </c>
      <c r="B1581">
        <v>122</v>
      </c>
    </row>
    <row r="1582" spans="1:2" hidden="1" outlineLevel="1" x14ac:dyDescent="0.3">
      <c r="A1582" s="5" t="s">
        <v>8219</v>
      </c>
      <c r="B1582">
        <v>122</v>
      </c>
    </row>
    <row r="1583" spans="1:2" hidden="1" outlineLevel="1" x14ac:dyDescent="0.3">
      <c r="A1583" s="5" t="s">
        <v>8219</v>
      </c>
      <c r="B1583">
        <v>122</v>
      </c>
    </row>
    <row r="1584" spans="1:2" hidden="1" outlineLevel="1" x14ac:dyDescent="0.3">
      <c r="A1584" s="5" t="s">
        <v>8219</v>
      </c>
      <c r="B1584">
        <v>123</v>
      </c>
    </row>
    <row r="1585" spans="1:2" hidden="1" outlineLevel="1" x14ac:dyDescent="0.3">
      <c r="A1585" s="5" t="s">
        <v>8219</v>
      </c>
      <c r="B1585">
        <v>123</v>
      </c>
    </row>
    <row r="1586" spans="1:2" hidden="1" outlineLevel="1" x14ac:dyDescent="0.3">
      <c r="A1586" s="5" t="s">
        <v>8219</v>
      </c>
      <c r="B1586">
        <v>123</v>
      </c>
    </row>
    <row r="1587" spans="1:2" hidden="1" outlineLevel="1" x14ac:dyDescent="0.3">
      <c r="A1587" s="5" t="s">
        <v>8219</v>
      </c>
      <c r="B1587">
        <v>123</v>
      </c>
    </row>
    <row r="1588" spans="1:2" hidden="1" outlineLevel="1" x14ac:dyDescent="0.3">
      <c r="A1588" s="5" t="s">
        <v>8219</v>
      </c>
      <c r="B1588">
        <v>124</v>
      </c>
    </row>
    <row r="1589" spans="1:2" hidden="1" outlineLevel="1" x14ac:dyDescent="0.3">
      <c r="A1589" s="5" t="s">
        <v>8219</v>
      </c>
      <c r="B1589">
        <v>125</v>
      </c>
    </row>
    <row r="1590" spans="1:2" hidden="1" outlineLevel="1" x14ac:dyDescent="0.3">
      <c r="A1590" s="5" t="s">
        <v>8219</v>
      </c>
      <c r="B1590">
        <v>125</v>
      </c>
    </row>
    <row r="1591" spans="1:2" hidden="1" outlineLevel="1" x14ac:dyDescent="0.3">
      <c r="A1591" s="5" t="s">
        <v>8219</v>
      </c>
      <c r="B1591">
        <v>125</v>
      </c>
    </row>
    <row r="1592" spans="1:2" hidden="1" outlineLevel="1" x14ac:dyDescent="0.3">
      <c r="A1592" s="5" t="s">
        <v>8219</v>
      </c>
      <c r="B1592">
        <v>126</v>
      </c>
    </row>
    <row r="1593" spans="1:2" hidden="1" outlineLevel="1" x14ac:dyDescent="0.3">
      <c r="A1593" s="5" t="s">
        <v>8219</v>
      </c>
      <c r="B1593">
        <v>126</v>
      </c>
    </row>
    <row r="1594" spans="1:2" hidden="1" outlineLevel="1" x14ac:dyDescent="0.3">
      <c r="A1594" s="5" t="s">
        <v>8219</v>
      </c>
      <c r="B1594">
        <v>126</v>
      </c>
    </row>
    <row r="1595" spans="1:2" hidden="1" outlineLevel="1" x14ac:dyDescent="0.3">
      <c r="A1595" s="5" t="s">
        <v>8219</v>
      </c>
      <c r="B1595">
        <v>127</v>
      </c>
    </row>
    <row r="1596" spans="1:2" hidden="1" outlineLevel="1" x14ac:dyDescent="0.3">
      <c r="A1596" s="5" t="s">
        <v>8219</v>
      </c>
      <c r="B1596">
        <v>128</v>
      </c>
    </row>
    <row r="1597" spans="1:2" hidden="1" outlineLevel="1" x14ac:dyDescent="0.3">
      <c r="A1597" s="5" t="s">
        <v>8219</v>
      </c>
      <c r="B1597">
        <v>128</v>
      </c>
    </row>
    <row r="1598" spans="1:2" hidden="1" outlineLevel="1" x14ac:dyDescent="0.3">
      <c r="A1598" s="5" t="s">
        <v>8219</v>
      </c>
      <c r="B1598">
        <v>128</v>
      </c>
    </row>
    <row r="1599" spans="1:2" hidden="1" outlineLevel="1" x14ac:dyDescent="0.3">
      <c r="A1599" s="5" t="s">
        <v>8219</v>
      </c>
      <c r="B1599">
        <v>128</v>
      </c>
    </row>
    <row r="1600" spans="1:2" hidden="1" outlineLevel="1" x14ac:dyDescent="0.3">
      <c r="A1600" s="5" t="s">
        <v>8219</v>
      </c>
      <c r="B1600">
        <v>128</v>
      </c>
    </row>
    <row r="1601" spans="1:2" hidden="1" outlineLevel="1" x14ac:dyDescent="0.3">
      <c r="A1601" s="5" t="s">
        <v>8219</v>
      </c>
      <c r="B1601">
        <v>128</v>
      </c>
    </row>
    <row r="1602" spans="1:2" hidden="1" outlineLevel="1" x14ac:dyDescent="0.3">
      <c r="A1602" s="5" t="s">
        <v>8219</v>
      </c>
      <c r="B1602">
        <v>128</v>
      </c>
    </row>
    <row r="1603" spans="1:2" hidden="1" outlineLevel="1" x14ac:dyDescent="0.3">
      <c r="A1603" s="5" t="s">
        <v>8219</v>
      </c>
      <c r="B1603">
        <v>129</v>
      </c>
    </row>
    <row r="1604" spans="1:2" hidden="1" outlineLevel="1" x14ac:dyDescent="0.3">
      <c r="A1604" s="5" t="s">
        <v>8219</v>
      </c>
      <c r="B1604">
        <v>130</v>
      </c>
    </row>
    <row r="1605" spans="1:2" hidden="1" outlineLevel="1" x14ac:dyDescent="0.3">
      <c r="A1605" s="5" t="s">
        <v>8219</v>
      </c>
      <c r="B1605">
        <v>130</v>
      </c>
    </row>
    <row r="1606" spans="1:2" hidden="1" outlineLevel="1" x14ac:dyDescent="0.3">
      <c r="A1606" s="5" t="s">
        <v>8219</v>
      </c>
      <c r="B1606">
        <v>130</v>
      </c>
    </row>
    <row r="1607" spans="1:2" hidden="1" outlineLevel="1" x14ac:dyDescent="0.3">
      <c r="A1607" s="5" t="s">
        <v>8219</v>
      </c>
      <c r="B1607">
        <v>130</v>
      </c>
    </row>
    <row r="1608" spans="1:2" hidden="1" outlineLevel="1" x14ac:dyDescent="0.3">
      <c r="A1608" s="5" t="s">
        <v>8219</v>
      </c>
      <c r="B1608">
        <v>130</v>
      </c>
    </row>
    <row r="1609" spans="1:2" hidden="1" outlineLevel="1" x14ac:dyDescent="0.3">
      <c r="A1609" s="5" t="s">
        <v>8219</v>
      </c>
      <c r="B1609">
        <v>131</v>
      </c>
    </row>
    <row r="1610" spans="1:2" hidden="1" outlineLevel="1" x14ac:dyDescent="0.3">
      <c r="A1610" s="5" t="s">
        <v>8219</v>
      </c>
      <c r="B1610">
        <v>131</v>
      </c>
    </row>
    <row r="1611" spans="1:2" hidden="1" outlineLevel="1" x14ac:dyDescent="0.3">
      <c r="A1611" s="5" t="s">
        <v>8219</v>
      </c>
      <c r="B1611">
        <v>131</v>
      </c>
    </row>
    <row r="1612" spans="1:2" hidden="1" outlineLevel="1" x14ac:dyDescent="0.3">
      <c r="A1612" s="5" t="s">
        <v>8219</v>
      </c>
      <c r="B1612">
        <v>131</v>
      </c>
    </row>
    <row r="1613" spans="1:2" hidden="1" outlineLevel="1" x14ac:dyDescent="0.3">
      <c r="A1613" s="5" t="s">
        <v>8219</v>
      </c>
      <c r="B1613">
        <v>132</v>
      </c>
    </row>
    <row r="1614" spans="1:2" hidden="1" outlineLevel="1" x14ac:dyDescent="0.3">
      <c r="A1614" s="5" t="s">
        <v>8219</v>
      </c>
      <c r="B1614">
        <v>132</v>
      </c>
    </row>
    <row r="1615" spans="1:2" hidden="1" outlineLevel="1" x14ac:dyDescent="0.3">
      <c r="A1615" s="5" t="s">
        <v>8219</v>
      </c>
      <c r="B1615">
        <v>133</v>
      </c>
    </row>
    <row r="1616" spans="1:2" hidden="1" outlineLevel="1" x14ac:dyDescent="0.3">
      <c r="A1616" s="5" t="s">
        <v>8219</v>
      </c>
      <c r="B1616">
        <v>133</v>
      </c>
    </row>
    <row r="1617" spans="1:2" hidden="1" outlineLevel="1" x14ac:dyDescent="0.3">
      <c r="A1617" s="5" t="s">
        <v>8219</v>
      </c>
      <c r="B1617">
        <v>133</v>
      </c>
    </row>
    <row r="1618" spans="1:2" hidden="1" outlineLevel="1" x14ac:dyDescent="0.3">
      <c r="A1618" s="5" t="s">
        <v>8219</v>
      </c>
      <c r="B1618">
        <v>133</v>
      </c>
    </row>
    <row r="1619" spans="1:2" hidden="1" outlineLevel="1" x14ac:dyDescent="0.3">
      <c r="A1619" s="5" t="s">
        <v>8219</v>
      </c>
      <c r="B1619">
        <v>133</v>
      </c>
    </row>
    <row r="1620" spans="1:2" hidden="1" outlineLevel="1" x14ac:dyDescent="0.3">
      <c r="A1620" s="5" t="s">
        <v>8219</v>
      </c>
      <c r="B1620">
        <v>134</v>
      </c>
    </row>
    <row r="1621" spans="1:2" hidden="1" outlineLevel="1" x14ac:dyDescent="0.3">
      <c r="A1621" s="5" t="s">
        <v>8219</v>
      </c>
      <c r="B1621">
        <v>134</v>
      </c>
    </row>
    <row r="1622" spans="1:2" hidden="1" outlineLevel="1" x14ac:dyDescent="0.3">
      <c r="A1622" s="5" t="s">
        <v>8219</v>
      </c>
      <c r="B1622">
        <v>134</v>
      </c>
    </row>
    <row r="1623" spans="1:2" hidden="1" outlineLevel="1" x14ac:dyDescent="0.3">
      <c r="A1623" s="5" t="s">
        <v>8219</v>
      </c>
      <c r="B1623">
        <v>134</v>
      </c>
    </row>
    <row r="1624" spans="1:2" hidden="1" outlineLevel="1" x14ac:dyDescent="0.3">
      <c r="A1624" s="5" t="s">
        <v>8219</v>
      </c>
      <c r="B1624">
        <v>134</v>
      </c>
    </row>
    <row r="1625" spans="1:2" hidden="1" outlineLevel="1" x14ac:dyDescent="0.3">
      <c r="A1625" s="5" t="s">
        <v>8219</v>
      </c>
      <c r="B1625">
        <v>134</v>
      </c>
    </row>
    <row r="1626" spans="1:2" hidden="1" outlineLevel="1" x14ac:dyDescent="0.3">
      <c r="A1626" s="5" t="s">
        <v>8219</v>
      </c>
      <c r="B1626">
        <v>135</v>
      </c>
    </row>
    <row r="1627" spans="1:2" hidden="1" outlineLevel="1" x14ac:dyDescent="0.3">
      <c r="A1627" s="5" t="s">
        <v>8219</v>
      </c>
      <c r="B1627">
        <v>136</v>
      </c>
    </row>
    <row r="1628" spans="1:2" hidden="1" outlineLevel="1" x14ac:dyDescent="0.3">
      <c r="A1628" s="5" t="s">
        <v>8219</v>
      </c>
      <c r="B1628">
        <v>136</v>
      </c>
    </row>
    <row r="1629" spans="1:2" hidden="1" outlineLevel="1" x14ac:dyDescent="0.3">
      <c r="A1629" s="5" t="s">
        <v>8219</v>
      </c>
      <c r="B1629">
        <v>136</v>
      </c>
    </row>
    <row r="1630" spans="1:2" hidden="1" outlineLevel="1" x14ac:dyDescent="0.3">
      <c r="A1630" s="5" t="s">
        <v>8219</v>
      </c>
      <c r="B1630">
        <v>137</v>
      </c>
    </row>
    <row r="1631" spans="1:2" hidden="1" outlineLevel="1" x14ac:dyDescent="0.3">
      <c r="A1631" s="5" t="s">
        <v>8219</v>
      </c>
      <c r="B1631">
        <v>137</v>
      </c>
    </row>
    <row r="1632" spans="1:2" hidden="1" outlineLevel="1" x14ac:dyDescent="0.3">
      <c r="A1632" s="5" t="s">
        <v>8219</v>
      </c>
      <c r="B1632">
        <v>138</v>
      </c>
    </row>
    <row r="1633" spans="1:2" hidden="1" outlineLevel="1" x14ac:dyDescent="0.3">
      <c r="A1633" s="5" t="s">
        <v>8219</v>
      </c>
      <c r="B1633">
        <v>139</v>
      </c>
    </row>
    <row r="1634" spans="1:2" hidden="1" outlineLevel="1" x14ac:dyDescent="0.3">
      <c r="A1634" s="5" t="s">
        <v>8219</v>
      </c>
      <c r="B1634">
        <v>139</v>
      </c>
    </row>
    <row r="1635" spans="1:2" hidden="1" outlineLevel="1" x14ac:dyDescent="0.3">
      <c r="A1635" s="5" t="s">
        <v>8219</v>
      </c>
      <c r="B1635">
        <v>139</v>
      </c>
    </row>
    <row r="1636" spans="1:2" hidden="1" outlineLevel="1" x14ac:dyDescent="0.3">
      <c r="A1636" s="5" t="s">
        <v>8219</v>
      </c>
      <c r="B1636">
        <v>140</v>
      </c>
    </row>
    <row r="1637" spans="1:2" hidden="1" outlineLevel="1" x14ac:dyDescent="0.3">
      <c r="A1637" s="5" t="s">
        <v>8219</v>
      </c>
      <c r="B1637">
        <v>140</v>
      </c>
    </row>
    <row r="1638" spans="1:2" hidden="1" outlineLevel="1" x14ac:dyDescent="0.3">
      <c r="A1638" s="5" t="s">
        <v>8219</v>
      </c>
      <c r="B1638">
        <v>140</v>
      </c>
    </row>
    <row r="1639" spans="1:2" hidden="1" outlineLevel="1" x14ac:dyDescent="0.3">
      <c r="A1639" s="5" t="s">
        <v>8219</v>
      </c>
      <c r="B1639">
        <v>140</v>
      </c>
    </row>
    <row r="1640" spans="1:2" hidden="1" outlineLevel="1" x14ac:dyDescent="0.3">
      <c r="A1640" s="5" t="s">
        <v>8219</v>
      </c>
      <c r="B1640">
        <v>141</v>
      </c>
    </row>
    <row r="1641" spans="1:2" hidden="1" outlineLevel="1" x14ac:dyDescent="0.3">
      <c r="A1641" s="5" t="s">
        <v>8219</v>
      </c>
      <c r="B1641">
        <v>141</v>
      </c>
    </row>
    <row r="1642" spans="1:2" hidden="1" outlineLevel="1" x14ac:dyDescent="0.3">
      <c r="A1642" s="5" t="s">
        <v>8219</v>
      </c>
      <c r="B1642">
        <v>141</v>
      </c>
    </row>
    <row r="1643" spans="1:2" hidden="1" outlineLevel="1" x14ac:dyDescent="0.3">
      <c r="A1643" s="5" t="s">
        <v>8219</v>
      </c>
      <c r="B1643">
        <v>141</v>
      </c>
    </row>
    <row r="1644" spans="1:2" hidden="1" outlineLevel="1" x14ac:dyDescent="0.3">
      <c r="A1644" s="5" t="s">
        <v>8219</v>
      </c>
      <c r="B1644">
        <v>141</v>
      </c>
    </row>
    <row r="1645" spans="1:2" hidden="1" outlineLevel="1" x14ac:dyDescent="0.3">
      <c r="A1645" s="5" t="s">
        <v>8219</v>
      </c>
      <c r="B1645">
        <v>141</v>
      </c>
    </row>
    <row r="1646" spans="1:2" hidden="1" outlineLevel="1" x14ac:dyDescent="0.3">
      <c r="A1646" s="5" t="s">
        <v>8219</v>
      </c>
      <c r="B1646">
        <v>142</v>
      </c>
    </row>
    <row r="1647" spans="1:2" hidden="1" outlineLevel="1" x14ac:dyDescent="0.3">
      <c r="A1647" s="5" t="s">
        <v>8219</v>
      </c>
      <c r="B1647">
        <v>142</v>
      </c>
    </row>
    <row r="1648" spans="1:2" hidden="1" outlineLevel="1" x14ac:dyDescent="0.3">
      <c r="A1648" s="5" t="s">
        <v>8219</v>
      </c>
      <c r="B1648">
        <v>143</v>
      </c>
    </row>
    <row r="1649" spans="1:2" hidden="1" outlineLevel="1" x14ac:dyDescent="0.3">
      <c r="A1649" s="5" t="s">
        <v>8219</v>
      </c>
      <c r="B1649">
        <v>143</v>
      </c>
    </row>
    <row r="1650" spans="1:2" hidden="1" outlineLevel="1" x14ac:dyDescent="0.3">
      <c r="A1650" s="5" t="s">
        <v>8219</v>
      </c>
      <c r="B1650">
        <v>144</v>
      </c>
    </row>
    <row r="1651" spans="1:2" hidden="1" outlineLevel="1" x14ac:dyDescent="0.3">
      <c r="A1651" s="5" t="s">
        <v>8219</v>
      </c>
      <c r="B1651">
        <v>144</v>
      </c>
    </row>
    <row r="1652" spans="1:2" hidden="1" outlineLevel="1" x14ac:dyDescent="0.3">
      <c r="A1652" s="5" t="s">
        <v>8219</v>
      </c>
      <c r="B1652">
        <v>145</v>
      </c>
    </row>
    <row r="1653" spans="1:2" hidden="1" outlineLevel="1" x14ac:dyDescent="0.3">
      <c r="A1653" s="5" t="s">
        <v>8219</v>
      </c>
      <c r="B1653">
        <v>145</v>
      </c>
    </row>
    <row r="1654" spans="1:2" hidden="1" outlineLevel="1" x14ac:dyDescent="0.3">
      <c r="A1654" s="5" t="s">
        <v>8219</v>
      </c>
      <c r="B1654">
        <v>145</v>
      </c>
    </row>
    <row r="1655" spans="1:2" hidden="1" outlineLevel="1" x14ac:dyDescent="0.3">
      <c r="A1655" s="5" t="s">
        <v>8219</v>
      </c>
      <c r="B1655">
        <v>145</v>
      </c>
    </row>
    <row r="1656" spans="1:2" hidden="1" outlineLevel="1" x14ac:dyDescent="0.3">
      <c r="A1656" s="5" t="s">
        <v>8219</v>
      </c>
      <c r="B1656">
        <v>145</v>
      </c>
    </row>
    <row r="1657" spans="1:2" hidden="1" outlineLevel="1" x14ac:dyDescent="0.3">
      <c r="A1657" s="5" t="s">
        <v>8219</v>
      </c>
      <c r="B1657">
        <v>145</v>
      </c>
    </row>
    <row r="1658" spans="1:2" hidden="1" outlineLevel="1" x14ac:dyDescent="0.3">
      <c r="A1658" s="5" t="s">
        <v>8219</v>
      </c>
      <c r="B1658">
        <v>146</v>
      </c>
    </row>
    <row r="1659" spans="1:2" hidden="1" outlineLevel="1" x14ac:dyDescent="0.3">
      <c r="A1659" s="5" t="s">
        <v>8219</v>
      </c>
      <c r="B1659">
        <v>146</v>
      </c>
    </row>
    <row r="1660" spans="1:2" hidden="1" outlineLevel="1" x14ac:dyDescent="0.3">
      <c r="A1660" s="5" t="s">
        <v>8219</v>
      </c>
      <c r="B1660">
        <v>146</v>
      </c>
    </row>
    <row r="1661" spans="1:2" hidden="1" outlineLevel="1" x14ac:dyDescent="0.3">
      <c r="A1661" s="5" t="s">
        <v>8219</v>
      </c>
      <c r="B1661">
        <v>147</v>
      </c>
    </row>
    <row r="1662" spans="1:2" hidden="1" outlineLevel="1" x14ac:dyDescent="0.3">
      <c r="A1662" s="5" t="s">
        <v>8219</v>
      </c>
      <c r="B1662">
        <v>147</v>
      </c>
    </row>
    <row r="1663" spans="1:2" hidden="1" outlineLevel="1" x14ac:dyDescent="0.3">
      <c r="A1663" s="5" t="s">
        <v>8219</v>
      </c>
      <c r="B1663">
        <v>147</v>
      </c>
    </row>
    <row r="1664" spans="1:2" hidden="1" outlineLevel="1" x14ac:dyDescent="0.3">
      <c r="A1664" s="5" t="s">
        <v>8219</v>
      </c>
      <c r="B1664">
        <v>147</v>
      </c>
    </row>
    <row r="1665" spans="1:2" hidden="1" outlineLevel="1" x14ac:dyDescent="0.3">
      <c r="A1665" s="5" t="s">
        <v>8219</v>
      </c>
      <c r="B1665">
        <v>147</v>
      </c>
    </row>
    <row r="1666" spans="1:2" hidden="1" outlineLevel="1" x14ac:dyDescent="0.3">
      <c r="A1666" s="5" t="s">
        <v>8219</v>
      </c>
      <c r="B1666">
        <v>147</v>
      </c>
    </row>
    <row r="1667" spans="1:2" hidden="1" outlineLevel="1" x14ac:dyDescent="0.3">
      <c r="A1667" s="5" t="s">
        <v>8219</v>
      </c>
      <c r="B1667">
        <v>148</v>
      </c>
    </row>
    <row r="1668" spans="1:2" hidden="1" outlineLevel="1" x14ac:dyDescent="0.3">
      <c r="A1668" s="5" t="s">
        <v>8219</v>
      </c>
      <c r="B1668">
        <v>148</v>
      </c>
    </row>
    <row r="1669" spans="1:2" hidden="1" outlineLevel="1" x14ac:dyDescent="0.3">
      <c r="A1669" s="5" t="s">
        <v>8219</v>
      </c>
      <c r="B1669">
        <v>149</v>
      </c>
    </row>
    <row r="1670" spans="1:2" hidden="1" outlineLevel="1" x14ac:dyDescent="0.3">
      <c r="A1670" s="5" t="s">
        <v>8219</v>
      </c>
      <c r="B1670">
        <v>149</v>
      </c>
    </row>
    <row r="1671" spans="1:2" hidden="1" outlineLevel="1" x14ac:dyDescent="0.3">
      <c r="A1671" s="5" t="s">
        <v>8219</v>
      </c>
      <c r="B1671">
        <v>149</v>
      </c>
    </row>
    <row r="1672" spans="1:2" hidden="1" outlineLevel="1" x14ac:dyDescent="0.3">
      <c r="A1672" s="5" t="s">
        <v>8219</v>
      </c>
      <c r="B1672">
        <v>149</v>
      </c>
    </row>
    <row r="1673" spans="1:2" hidden="1" outlineLevel="1" x14ac:dyDescent="0.3">
      <c r="A1673" s="5" t="s">
        <v>8219</v>
      </c>
      <c r="B1673">
        <v>150</v>
      </c>
    </row>
    <row r="1674" spans="1:2" hidden="1" outlineLevel="1" x14ac:dyDescent="0.3">
      <c r="A1674" s="5" t="s">
        <v>8219</v>
      </c>
      <c r="B1674">
        <v>150</v>
      </c>
    </row>
    <row r="1675" spans="1:2" hidden="1" outlineLevel="1" x14ac:dyDescent="0.3">
      <c r="A1675" s="5" t="s">
        <v>8219</v>
      </c>
      <c r="B1675">
        <v>150</v>
      </c>
    </row>
    <row r="1676" spans="1:2" hidden="1" outlineLevel="1" x14ac:dyDescent="0.3">
      <c r="A1676" s="5" t="s">
        <v>8219</v>
      </c>
      <c r="B1676">
        <v>150</v>
      </c>
    </row>
    <row r="1677" spans="1:2" hidden="1" outlineLevel="1" x14ac:dyDescent="0.3">
      <c r="A1677" s="5" t="s">
        <v>8219</v>
      </c>
      <c r="B1677">
        <v>150</v>
      </c>
    </row>
    <row r="1678" spans="1:2" hidden="1" outlineLevel="1" x14ac:dyDescent="0.3">
      <c r="A1678" s="5" t="s">
        <v>8219</v>
      </c>
      <c r="B1678">
        <v>151</v>
      </c>
    </row>
    <row r="1679" spans="1:2" hidden="1" outlineLevel="1" x14ac:dyDescent="0.3">
      <c r="A1679" s="5" t="s">
        <v>8219</v>
      </c>
      <c r="B1679">
        <v>151</v>
      </c>
    </row>
    <row r="1680" spans="1:2" hidden="1" outlineLevel="1" x14ac:dyDescent="0.3">
      <c r="A1680" s="5" t="s">
        <v>8219</v>
      </c>
      <c r="B1680">
        <v>151</v>
      </c>
    </row>
    <row r="1681" spans="1:2" hidden="1" outlineLevel="1" x14ac:dyDescent="0.3">
      <c r="A1681" s="5" t="s">
        <v>8219</v>
      </c>
      <c r="B1681">
        <v>152</v>
      </c>
    </row>
    <row r="1682" spans="1:2" hidden="1" outlineLevel="1" x14ac:dyDescent="0.3">
      <c r="A1682" s="5" t="s">
        <v>8219</v>
      </c>
      <c r="B1682">
        <v>153</v>
      </c>
    </row>
    <row r="1683" spans="1:2" hidden="1" outlineLevel="1" x14ac:dyDescent="0.3">
      <c r="A1683" s="5" t="s">
        <v>8219</v>
      </c>
      <c r="B1683">
        <v>154</v>
      </c>
    </row>
    <row r="1684" spans="1:2" hidden="1" outlineLevel="1" x14ac:dyDescent="0.3">
      <c r="A1684" s="5" t="s">
        <v>8219</v>
      </c>
      <c r="B1684">
        <v>156</v>
      </c>
    </row>
    <row r="1685" spans="1:2" hidden="1" outlineLevel="1" x14ac:dyDescent="0.3">
      <c r="A1685" s="5" t="s">
        <v>8219</v>
      </c>
      <c r="B1685">
        <v>156</v>
      </c>
    </row>
    <row r="1686" spans="1:2" hidden="1" outlineLevel="1" x14ac:dyDescent="0.3">
      <c r="A1686" s="5" t="s">
        <v>8219</v>
      </c>
      <c r="B1686">
        <v>157</v>
      </c>
    </row>
    <row r="1687" spans="1:2" hidden="1" outlineLevel="1" x14ac:dyDescent="0.3">
      <c r="A1687" s="5" t="s">
        <v>8219</v>
      </c>
      <c r="B1687">
        <v>157</v>
      </c>
    </row>
    <row r="1688" spans="1:2" hidden="1" outlineLevel="1" x14ac:dyDescent="0.3">
      <c r="A1688" s="5" t="s">
        <v>8219</v>
      </c>
      <c r="B1688">
        <v>158</v>
      </c>
    </row>
    <row r="1689" spans="1:2" hidden="1" outlineLevel="1" x14ac:dyDescent="0.3">
      <c r="A1689" s="5" t="s">
        <v>8219</v>
      </c>
      <c r="B1689">
        <v>158</v>
      </c>
    </row>
    <row r="1690" spans="1:2" hidden="1" outlineLevel="1" x14ac:dyDescent="0.3">
      <c r="A1690" s="5" t="s">
        <v>8219</v>
      </c>
      <c r="B1690">
        <v>158</v>
      </c>
    </row>
    <row r="1691" spans="1:2" hidden="1" outlineLevel="1" x14ac:dyDescent="0.3">
      <c r="A1691" s="5" t="s">
        <v>8219</v>
      </c>
      <c r="B1691">
        <v>158</v>
      </c>
    </row>
    <row r="1692" spans="1:2" hidden="1" outlineLevel="1" x14ac:dyDescent="0.3">
      <c r="A1692" s="5" t="s">
        <v>8219</v>
      </c>
      <c r="B1692">
        <v>158</v>
      </c>
    </row>
    <row r="1693" spans="1:2" hidden="1" outlineLevel="1" x14ac:dyDescent="0.3">
      <c r="A1693" s="5" t="s">
        <v>8219</v>
      </c>
      <c r="B1693">
        <v>158</v>
      </c>
    </row>
    <row r="1694" spans="1:2" hidden="1" outlineLevel="1" x14ac:dyDescent="0.3">
      <c r="A1694" s="5" t="s">
        <v>8219</v>
      </c>
      <c r="B1694">
        <v>159</v>
      </c>
    </row>
    <row r="1695" spans="1:2" hidden="1" outlineLevel="1" x14ac:dyDescent="0.3">
      <c r="A1695" s="5" t="s">
        <v>8219</v>
      </c>
      <c r="B1695">
        <v>159</v>
      </c>
    </row>
    <row r="1696" spans="1:2" hidden="1" outlineLevel="1" x14ac:dyDescent="0.3">
      <c r="A1696" s="5" t="s">
        <v>8219</v>
      </c>
      <c r="B1696">
        <v>159</v>
      </c>
    </row>
    <row r="1697" spans="1:2" hidden="1" outlineLevel="1" x14ac:dyDescent="0.3">
      <c r="A1697" s="5" t="s">
        <v>8219</v>
      </c>
      <c r="B1697">
        <v>159</v>
      </c>
    </row>
    <row r="1698" spans="1:2" hidden="1" outlineLevel="1" x14ac:dyDescent="0.3">
      <c r="A1698" s="5" t="s">
        <v>8219</v>
      </c>
      <c r="B1698">
        <v>159</v>
      </c>
    </row>
    <row r="1699" spans="1:2" hidden="1" outlineLevel="1" x14ac:dyDescent="0.3">
      <c r="A1699" s="5" t="s">
        <v>8219</v>
      </c>
      <c r="B1699">
        <v>159</v>
      </c>
    </row>
    <row r="1700" spans="1:2" hidden="1" outlineLevel="1" x14ac:dyDescent="0.3">
      <c r="A1700" s="5" t="s">
        <v>8219</v>
      </c>
      <c r="B1700">
        <v>159</v>
      </c>
    </row>
    <row r="1701" spans="1:2" hidden="1" outlineLevel="1" x14ac:dyDescent="0.3">
      <c r="A1701" s="5" t="s">
        <v>8219</v>
      </c>
      <c r="B1701">
        <v>160</v>
      </c>
    </row>
    <row r="1702" spans="1:2" hidden="1" outlineLevel="1" x14ac:dyDescent="0.3">
      <c r="A1702" s="5" t="s">
        <v>8219</v>
      </c>
      <c r="B1702">
        <v>160</v>
      </c>
    </row>
    <row r="1703" spans="1:2" hidden="1" outlineLevel="1" x14ac:dyDescent="0.3">
      <c r="A1703" s="5" t="s">
        <v>8219</v>
      </c>
      <c r="B1703">
        <v>162</v>
      </c>
    </row>
    <row r="1704" spans="1:2" hidden="1" outlineLevel="1" x14ac:dyDescent="0.3">
      <c r="A1704" s="5" t="s">
        <v>8219</v>
      </c>
      <c r="B1704">
        <v>162</v>
      </c>
    </row>
    <row r="1705" spans="1:2" hidden="1" outlineLevel="1" x14ac:dyDescent="0.3">
      <c r="A1705" s="5" t="s">
        <v>8219</v>
      </c>
      <c r="B1705">
        <v>163</v>
      </c>
    </row>
    <row r="1706" spans="1:2" hidden="1" outlineLevel="1" x14ac:dyDescent="0.3">
      <c r="A1706" s="5" t="s">
        <v>8219</v>
      </c>
      <c r="B1706">
        <v>163</v>
      </c>
    </row>
    <row r="1707" spans="1:2" hidden="1" outlineLevel="1" x14ac:dyDescent="0.3">
      <c r="A1707" s="5" t="s">
        <v>8219</v>
      </c>
      <c r="B1707">
        <v>163</v>
      </c>
    </row>
    <row r="1708" spans="1:2" hidden="1" outlineLevel="1" x14ac:dyDescent="0.3">
      <c r="A1708" s="5" t="s">
        <v>8219</v>
      </c>
      <c r="B1708">
        <v>163</v>
      </c>
    </row>
    <row r="1709" spans="1:2" hidden="1" outlineLevel="1" x14ac:dyDescent="0.3">
      <c r="A1709" s="5" t="s">
        <v>8219</v>
      </c>
      <c r="B1709">
        <v>163</v>
      </c>
    </row>
    <row r="1710" spans="1:2" hidden="1" outlineLevel="1" x14ac:dyDescent="0.3">
      <c r="A1710" s="5" t="s">
        <v>8219</v>
      </c>
      <c r="B1710">
        <v>165</v>
      </c>
    </row>
    <row r="1711" spans="1:2" hidden="1" outlineLevel="1" x14ac:dyDescent="0.3">
      <c r="A1711" s="5" t="s">
        <v>8219</v>
      </c>
      <c r="B1711">
        <v>165</v>
      </c>
    </row>
    <row r="1712" spans="1:2" hidden="1" outlineLevel="1" x14ac:dyDescent="0.3">
      <c r="A1712" s="5" t="s">
        <v>8219</v>
      </c>
      <c r="B1712">
        <v>165</v>
      </c>
    </row>
    <row r="1713" spans="1:2" hidden="1" outlineLevel="1" x14ac:dyDescent="0.3">
      <c r="A1713" s="5" t="s">
        <v>8219</v>
      </c>
      <c r="B1713">
        <v>166</v>
      </c>
    </row>
    <row r="1714" spans="1:2" hidden="1" outlineLevel="1" x14ac:dyDescent="0.3">
      <c r="A1714" s="5" t="s">
        <v>8219</v>
      </c>
      <c r="B1714">
        <v>167</v>
      </c>
    </row>
    <row r="1715" spans="1:2" hidden="1" outlineLevel="1" x14ac:dyDescent="0.3">
      <c r="A1715" s="5" t="s">
        <v>8219</v>
      </c>
      <c r="B1715">
        <v>167</v>
      </c>
    </row>
    <row r="1716" spans="1:2" hidden="1" outlineLevel="1" x14ac:dyDescent="0.3">
      <c r="A1716" s="5" t="s">
        <v>8219</v>
      </c>
      <c r="B1716">
        <v>167</v>
      </c>
    </row>
    <row r="1717" spans="1:2" hidden="1" outlineLevel="1" x14ac:dyDescent="0.3">
      <c r="A1717" s="5" t="s">
        <v>8219</v>
      </c>
      <c r="B1717">
        <v>167</v>
      </c>
    </row>
    <row r="1718" spans="1:2" hidden="1" outlineLevel="1" x14ac:dyDescent="0.3">
      <c r="A1718" s="5" t="s">
        <v>8219</v>
      </c>
      <c r="B1718">
        <v>167</v>
      </c>
    </row>
    <row r="1719" spans="1:2" hidden="1" outlineLevel="1" x14ac:dyDescent="0.3">
      <c r="A1719" s="5" t="s">
        <v>8219</v>
      </c>
      <c r="B1719">
        <v>167</v>
      </c>
    </row>
    <row r="1720" spans="1:2" hidden="1" outlineLevel="1" x14ac:dyDescent="0.3">
      <c r="A1720" s="5" t="s">
        <v>8219</v>
      </c>
      <c r="B1720">
        <v>167</v>
      </c>
    </row>
    <row r="1721" spans="1:2" hidden="1" outlineLevel="1" x14ac:dyDescent="0.3">
      <c r="A1721" s="5" t="s">
        <v>8219</v>
      </c>
      <c r="B1721">
        <v>168</v>
      </c>
    </row>
    <row r="1722" spans="1:2" hidden="1" outlineLevel="1" x14ac:dyDescent="0.3">
      <c r="A1722" s="5" t="s">
        <v>8219</v>
      </c>
      <c r="B1722">
        <v>168</v>
      </c>
    </row>
    <row r="1723" spans="1:2" hidden="1" outlineLevel="1" x14ac:dyDescent="0.3">
      <c r="A1723" s="5" t="s">
        <v>8219</v>
      </c>
      <c r="B1723">
        <v>168</v>
      </c>
    </row>
    <row r="1724" spans="1:2" hidden="1" outlineLevel="1" x14ac:dyDescent="0.3">
      <c r="A1724" s="5" t="s">
        <v>8219</v>
      </c>
      <c r="B1724">
        <v>168</v>
      </c>
    </row>
    <row r="1725" spans="1:2" hidden="1" outlineLevel="1" x14ac:dyDescent="0.3">
      <c r="A1725" s="5" t="s">
        <v>8219</v>
      </c>
      <c r="B1725">
        <v>169</v>
      </c>
    </row>
    <row r="1726" spans="1:2" hidden="1" outlineLevel="1" x14ac:dyDescent="0.3">
      <c r="A1726" s="5" t="s">
        <v>8219</v>
      </c>
      <c r="B1726">
        <v>169</v>
      </c>
    </row>
    <row r="1727" spans="1:2" hidden="1" outlineLevel="1" x14ac:dyDescent="0.3">
      <c r="A1727" s="5" t="s">
        <v>8219</v>
      </c>
      <c r="B1727">
        <v>169</v>
      </c>
    </row>
    <row r="1728" spans="1:2" hidden="1" outlineLevel="1" x14ac:dyDescent="0.3">
      <c r="A1728" s="5" t="s">
        <v>8219</v>
      </c>
      <c r="B1728">
        <v>169</v>
      </c>
    </row>
    <row r="1729" spans="1:2" hidden="1" outlineLevel="1" x14ac:dyDescent="0.3">
      <c r="A1729" s="5" t="s">
        <v>8219</v>
      </c>
      <c r="B1729">
        <v>169</v>
      </c>
    </row>
    <row r="1730" spans="1:2" hidden="1" outlineLevel="1" x14ac:dyDescent="0.3">
      <c r="A1730" s="5" t="s">
        <v>8219</v>
      </c>
      <c r="B1730">
        <v>170</v>
      </c>
    </row>
    <row r="1731" spans="1:2" hidden="1" outlineLevel="1" x14ac:dyDescent="0.3">
      <c r="A1731" s="5" t="s">
        <v>8219</v>
      </c>
      <c r="B1731">
        <v>170</v>
      </c>
    </row>
    <row r="1732" spans="1:2" hidden="1" outlineLevel="1" x14ac:dyDescent="0.3">
      <c r="A1732" s="5" t="s">
        <v>8219</v>
      </c>
      <c r="B1732">
        <v>170</v>
      </c>
    </row>
    <row r="1733" spans="1:2" hidden="1" outlineLevel="1" x14ac:dyDescent="0.3">
      <c r="A1733" s="5" t="s">
        <v>8219</v>
      </c>
      <c r="B1733">
        <v>171</v>
      </c>
    </row>
    <row r="1734" spans="1:2" hidden="1" outlineLevel="1" x14ac:dyDescent="0.3">
      <c r="A1734" s="5" t="s">
        <v>8219</v>
      </c>
      <c r="B1734">
        <v>172</v>
      </c>
    </row>
    <row r="1735" spans="1:2" hidden="1" outlineLevel="1" x14ac:dyDescent="0.3">
      <c r="A1735" s="5" t="s">
        <v>8219</v>
      </c>
      <c r="B1735">
        <v>173</v>
      </c>
    </row>
    <row r="1736" spans="1:2" hidden="1" outlineLevel="1" x14ac:dyDescent="0.3">
      <c r="A1736" s="5" t="s">
        <v>8219</v>
      </c>
      <c r="B1736">
        <v>173</v>
      </c>
    </row>
    <row r="1737" spans="1:2" hidden="1" outlineLevel="1" x14ac:dyDescent="0.3">
      <c r="A1737" s="5" t="s">
        <v>8219</v>
      </c>
      <c r="B1737">
        <v>174</v>
      </c>
    </row>
    <row r="1738" spans="1:2" hidden="1" outlineLevel="1" x14ac:dyDescent="0.3">
      <c r="A1738" s="5" t="s">
        <v>8219</v>
      </c>
      <c r="B1738">
        <v>174</v>
      </c>
    </row>
    <row r="1739" spans="1:2" hidden="1" outlineLevel="1" x14ac:dyDescent="0.3">
      <c r="A1739" s="5" t="s">
        <v>8219</v>
      </c>
      <c r="B1739">
        <v>174</v>
      </c>
    </row>
    <row r="1740" spans="1:2" hidden="1" outlineLevel="1" x14ac:dyDescent="0.3">
      <c r="A1740" s="5" t="s">
        <v>8219</v>
      </c>
      <c r="B1740">
        <v>175</v>
      </c>
    </row>
    <row r="1741" spans="1:2" hidden="1" outlineLevel="1" x14ac:dyDescent="0.3">
      <c r="A1741" s="5" t="s">
        <v>8219</v>
      </c>
      <c r="B1741">
        <v>175</v>
      </c>
    </row>
    <row r="1742" spans="1:2" hidden="1" outlineLevel="1" x14ac:dyDescent="0.3">
      <c r="A1742" s="5" t="s">
        <v>8219</v>
      </c>
      <c r="B1742">
        <v>176</v>
      </c>
    </row>
    <row r="1743" spans="1:2" hidden="1" outlineLevel="1" x14ac:dyDescent="0.3">
      <c r="A1743" s="5" t="s">
        <v>8219</v>
      </c>
      <c r="B1743">
        <v>176</v>
      </c>
    </row>
    <row r="1744" spans="1:2" hidden="1" outlineLevel="1" x14ac:dyDescent="0.3">
      <c r="A1744" s="5" t="s">
        <v>8219</v>
      </c>
      <c r="B1744">
        <v>176</v>
      </c>
    </row>
    <row r="1745" spans="1:2" hidden="1" outlineLevel="1" x14ac:dyDescent="0.3">
      <c r="A1745" s="5" t="s">
        <v>8219</v>
      </c>
      <c r="B1745">
        <v>176</v>
      </c>
    </row>
    <row r="1746" spans="1:2" hidden="1" outlineLevel="1" x14ac:dyDescent="0.3">
      <c r="A1746" s="5" t="s">
        <v>8219</v>
      </c>
      <c r="B1746">
        <v>177</v>
      </c>
    </row>
    <row r="1747" spans="1:2" hidden="1" outlineLevel="1" x14ac:dyDescent="0.3">
      <c r="A1747" s="5" t="s">
        <v>8219</v>
      </c>
      <c r="B1747">
        <v>178</v>
      </c>
    </row>
    <row r="1748" spans="1:2" hidden="1" outlineLevel="1" x14ac:dyDescent="0.3">
      <c r="A1748" s="5" t="s">
        <v>8219</v>
      </c>
      <c r="B1748">
        <v>179</v>
      </c>
    </row>
    <row r="1749" spans="1:2" hidden="1" outlineLevel="1" x14ac:dyDescent="0.3">
      <c r="A1749" s="5" t="s">
        <v>8219</v>
      </c>
      <c r="B1749">
        <v>179</v>
      </c>
    </row>
    <row r="1750" spans="1:2" hidden="1" outlineLevel="1" x14ac:dyDescent="0.3">
      <c r="A1750" s="5" t="s">
        <v>8219</v>
      </c>
      <c r="B1750">
        <v>179</v>
      </c>
    </row>
    <row r="1751" spans="1:2" hidden="1" outlineLevel="1" x14ac:dyDescent="0.3">
      <c r="A1751" s="5" t="s">
        <v>8219</v>
      </c>
      <c r="B1751">
        <v>179</v>
      </c>
    </row>
    <row r="1752" spans="1:2" hidden="1" outlineLevel="1" x14ac:dyDescent="0.3">
      <c r="A1752" s="5" t="s">
        <v>8219</v>
      </c>
      <c r="B1752">
        <v>180</v>
      </c>
    </row>
    <row r="1753" spans="1:2" hidden="1" outlineLevel="1" x14ac:dyDescent="0.3">
      <c r="A1753" s="5" t="s">
        <v>8219</v>
      </c>
      <c r="B1753">
        <v>180</v>
      </c>
    </row>
    <row r="1754" spans="1:2" hidden="1" outlineLevel="1" x14ac:dyDescent="0.3">
      <c r="A1754" s="5" t="s">
        <v>8219</v>
      </c>
      <c r="B1754">
        <v>181</v>
      </c>
    </row>
    <row r="1755" spans="1:2" hidden="1" outlineLevel="1" x14ac:dyDescent="0.3">
      <c r="A1755" s="5" t="s">
        <v>8219</v>
      </c>
      <c r="B1755">
        <v>181</v>
      </c>
    </row>
    <row r="1756" spans="1:2" hidden="1" outlineLevel="1" x14ac:dyDescent="0.3">
      <c r="A1756" s="5" t="s">
        <v>8219</v>
      </c>
      <c r="B1756">
        <v>181</v>
      </c>
    </row>
    <row r="1757" spans="1:2" hidden="1" outlineLevel="1" x14ac:dyDescent="0.3">
      <c r="A1757" s="5" t="s">
        <v>8219</v>
      </c>
      <c r="B1757">
        <v>182</v>
      </c>
    </row>
    <row r="1758" spans="1:2" hidden="1" outlineLevel="1" x14ac:dyDescent="0.3">
      <c r="A1758" s="5" t="s">
        <v>8219</v>
      </c>
      <c r="B1758">
        <v>182</v>
      </c>
    </row>
    <row r="1759" spans="1:2" hidden="1" outlineLevel="1" x14ac:dyDescent="0.3">
      <c r="A1759" s="5" t="s">
        <v>8219</v>
      </c>
      <c r="B1759">
        <v>182</v>
      </c>
    </row>
    <row r="1760" spans="1:2" hidden="1" outlineLevel="1" x14ac:dyDescent="0.3">
      <c r="A1760" s="5" t="s">
        <v>8219</v>
      </c>
      <c r="B1760">
        <v>183</v>
      </c>
    </row>
    <row r="1761" spans="1:2" hidden="1" outlineLevel="1" x14ac:dyDescent="0.3">
      <c r="A1761" s="5" t="s">
        <v>8219</v>
      </c>
      <c r="B1761">
        <v>183</v>
      </c>
    </row>
    <row r="1762" spans="1:2" hidden="1" outlineLevel="1" x14ac:dyDescent="0.3">
      <c r="A1762" s="5" t="s">
        <v>8219</v>
      </c>
      <c r="B1762">
        <v>183</v>
      </c>
    </row>
    <row r="1763" spans="1:2" hidden="1" outlineLevel="1" x14ac:dyDescent="0.3">
      <c r="A1763" s="5" t="s">
        <v>8219</v>
      </c>
      <c r="B1763">
        <v>183</v>
      </c>
    </row>
    <row r="1764" spans="1:2" hidden="1" outlineLevel="1" x14ac:dyDescent="0.3">
      <c r="A1764" s="5" t="s">
        <v>8219</v>
      </c>
      <c r="B1764">
        <v>184</v>
      </c>
    </row>
    <row r="1765" spans="1:2" hidden="1" outlineLevel="1" x14ac:dyDescent="0.3">
      <c r="A1765" s="5" t="s">
        <v>8219</v>
      </c>
      <c r="B1765">
        <v>184</v>
      </c>
    </row>
    <row r="1766" spans="1:2" hidden="1" outlineLevel="1" x14ac:dyDescent="0.3">
      <c r="A1766" s="5" t="s">
        <v>8219</v>
      </c>
      <c r="B1766">
        <v>184</v>
      </c>
    </row>
    <row r="1767" spans="1:2" hidden="1" outlineLevel="1" x14ac:dyDescent="0.3">
      <c r="A1767" s="5" t="s">
        <v>8219</v>
      </c>
      <c r="B1767">
        <v>184</v>
      </c>
    </row>
    <row r="1768" spans="1:2" hidden="1" outlineLevel="1" x14ac:dyDescent="0.3">
      <c r="A1768" s="5" t="s">
        <v>8219</v>
      </c>
      <c r="B1768">
        <v>185</v>
      </c>
    </row>
    <row r="1769" spans="1:2" hidden="1" outlineLevel="1" x14ac:dyDescent="0.3">
      <c r="A1769" s="5" t="s">
        <v>8219</v>
      </c>
      <c r="B1769">
        <v>185</v>
      </c>
    </row>
    <row r="1770" spans="1:2" hidden="1" outlineLevel="1" x14ac:dyDescent="0.3">
      <c r="A1770" s="5" t="s">
        <v>8219</v>
      </c>
      <c r="B1770">
        <v>186</v>
      </c>
    </row>
    <row r="1771" spans="1:2" hidden="1" outlineLevel="1" x14ac:dyDescent="0.3">
      <c r="A1771" s="5" t="s">
        <v>8219</v>
      </c>
      <c r="B1771">
        <v>186</v>
      </c>
    </row>
    <row r="1772" spans="1:2" hidden="1" outlineLevel="1" x14ac:dyDescent="0.3">
      <c r="A1772" s="5" t="s">
        <v>8219</v>
      </c>
      <c r="B1772">
        <v>186</v>
      </c>
    </row>
    <row r="1773" spans="1:2" hidden="1" outlineLevel="1" x14ac:dyDescent="0.3">
      <c r="A1773" s="5" t="s">
        <v>8219</v>
      </c>
      <c r="B1773">
        <v>187</v>
      </c>
    </row>
    <row r="1774" spans="1:2" hidden="1" outlineLevel="1" x14ac:dyDescent="0.3">
      <c r="A1774" s="5" t="s">
        <v>8219</v>
      </c>
      <c r="B1774">
        <v>188</v>
      </c>
    </row>
    <row r="1775" spans="1:2" hidden="1" outlineLevel="1" x14ac:dyDescent="0.3">
      <c r="A1775" s="5" t="s">
        <v>8219</v>
      </c>
      <c r="B1775">
        <v>188</v>
      </c>
    </row>
    <row r="1776" spans="1:2" hidden="1" outlineLevel="1" x14ac:dyDescent="0.3">
      <c r="A1776" s="5" t="s">
        <v>8219</v>
      </c>
      <c r="B1776">
        <v>188</v>
      </c>
    </row>
    <row r="1777" spans="1:2" hidden="1" outlineLevel="1" x14ac:dyDescent="0.3">
      <c r="A1777" s="5" t="s">
        <v>8219</v>
      </c>
      <c r="B1777">
        <v>189</v>
      </c>
    </row>
    <row r="1778" spans="1:2" hidden="1" outlineLevel="1" x14ac:dyDescent="0.3">
      <c r="A1778" s="5" t="s">
        <v>8219</v>
      </c>
      <c r="B1778">
        <v>189</v>
      </c>
    </row>
    <row r="1779" spans="1:2" hidden="1" outlineLevel="1" x14ac:dyDescent="0.3">
      <c r="A1779" s="5" t="s">
        <v>8219</v>
      </c>
      <c r="B1779">
        <v>190</v>
      </c>
    </row>
    <row r="1780" spans="1:2" hidden="1" outlineLevel="1" x14ac:dyDescent="0.3">
      <c r="A1780" s="5" t="s">
        <v>8219</v>
      </c>
      <c r="B1780">
        <v>190</v>
      </c>
    </row>
    <row r="1781" spans="1:2" hidden="1" outlineLevel="1" x14ac:dyDescent="0.3">
      <c r="A1781" s="5" t="s">
        <v>8219</v>
      </c>
      <c r="B1781">
        <v>191</v>
      </c>
    </row>
    <row r="1782" spans="1:2" hidden="1" outlineLevel="1" x14ac:dyDescent="0.3">
      <c r="A1782" s="5" t="s">
        <v>8219</v>
      </c>
      <c r="B1782">
        <v>191</v>
      </c>
    </row>
    <row r="1783" spans="1:2" hidden="1" outlineLevel="1" x14ac:dyDescent="0.3">
      <c r="A1783" s="5" t="s">
        <v>8219</v>
      </c>
      <c r="B1783">
        <v>191</v>
      </c>
    </row>
    <row r="1784" spans="1:2" hidden="1" outlineLevel="1" x14ac:dyDescent="0.3">
      <c r="A1784" s="5" t="s">
        <v>8219</v>
      </c>
      <c r="B1784">
        <v>191</v>
      </c>
    </row>
    <row r="1785" spans="1:2" hidden="1" outlineLevel="1" x14ac:dyDescent="0.3">
      <c r="A1785" s="5" t="s">
        <v>8219</v>
      </c>
      <c r="B1785">
        <v>191</v>
      </c>
    </row>
    <row r="1786" spans="1:2" hidden="1" outlineLevel="1" x14ac:dyDescent="0.3">
      <c r="A1786" s="5" t="s">
        <v>8219</v>
      </c>
      <c r="B1786">
        <v>193</v>
      </c>
    </row>
    <row r="1787" spans="1:2" hidden="1" outlineLevel="1" x14ac:dyDescent="0.3">
      <c r="A1787" s="5" t="s">
        <v>8219</v>
      </c>
      <c r="B1787">
        <v>193</v>
      </c>
    </row>
    <row r="1788" spans="1:2" hidden="1" outlineLevel="1" x14ac:dyDescent="0.3">
      <c r="A1788" s="5" t="s">
        <v>8219</v>
      </c>
      <c r="B1788">
        <v>193</v>
      </c>
    </row>
    <row r="1789" spans="1:2" hidden="1" outlineLevel="1" x14ac:dyDescent="0.3">
      <c r="A1789" s="5" t="s">
        <v>8219</v>
      </c>
      <c r="B1789">
        <v>194</v>
      </c>
    </row>
    <row r="1790" spans="1:2" hidden="1" outlineLevel="1" x14ac:dyDescent="0.3">
      <c r="A1790" s="5" t="s">
        <v>8219</v>
      </c>
      <c r="B1790">
        <v>194</v>
      </c>
    </row>
    <row r="1791" spans="1:2" hidden="1" outlineLevel="1" x14ac:dyDescent="0.3">
      <c r="A1791" s="5" t="s">
        <v>8219</v>
      </c>
      <c r="B1791">
        <v>196</v>
      </c>
    </row>
    <row r="1792" spans="1:2" hidden="1" outlineLevel="1" x14ac:dyDescent="0.3">
      <c r="A1792" s="5" t="s">
        <v>8219</v>
      </c>
      <c r="B1792">
        <v>196</v>
      </c>
    </row>
    <row r="1793" spans="1:2" hidden="1" outlineLevel="1" x14ac:dyDescent="0.3">
      <c r="A1793" s="5" t="s">
        <v>8219</v>
      </c>
      <c r="B1793">
        <v>196</v>
      </c>
    </row>
    <row r="1794" spans="1:2" hidden="1" outlineLevel="1" x14ac:dyDescent="0.3">
      <c r="A1794" s="5" t="s">
        <v>8219</v>
      </c>
      <c r="B1794">
        <v>197</v>
      </c>
    </row>
    <row r="1795" spans="1:2" hidden="1" outlineLevel="1" x14ac:dyDescent="0.3">
      <c r="A1795" s="5" t="s">
        <v>8219</v>
      </c>
      <c r="B1795">
        <v>197</v>
      </c>
    </row>
    <row r="1796" spans="1:2" hidden="1" outlineLevel="1" x14ac:dyDescent="0.3">
      <c r="A1796" s="5" t="s">
        <v>8219</v>
      </c>
      <c r="B1796">
        <v>199</v>
      </c>
    </row>
    <row r="1797" spans="1:2" hidden="1" outlineLevel="1" x14ac:dyDescent="0.3">
      <c r="A1797" s="5" t="s">
        <v>8219</v>
      </c>
      <c r="B1797">
        <v>199</v>
      </c>
    </row>
    <row r="1798" spans="1:2" hidden="1" outlineLevel="1" x14ac:dyDescent="0.3">
      <c r="A1798" s="5" t="s">
        <v>8219</v>
      </c>
      <c r="B1798">
        <v>199</v>
      </c>
    </row>
    <row r="1799" spans="1:2" hidden="1" outlineLevel="1" x14ac:dyDescent="0.3">
      <c r="A1799" s="5" t="s">
        <v>8219</v>
      </c>
      <c r="B1799">
        <v>200</v>
      </c>
    </row>
    <row r="1800" spans="1:2" hidden="1" outlineLevel="1" x14ac:dyDescent="0.3">
      <c r="A1800" s="5" t="s">
        <v>8219</v>
      </c>
      <c r="B1800">
        <v>200</v>
      </c>
    </row>
    <row r="1801" spans="1:2" hidden="1" outlineLevel="1" x14ac:dyDescent="0.3">
      <c r="A1801" s="5" t="s">
        <v>8219</v>
      </c>
      <c r="B1801">
        <v>202</v>
      </c>
    </row>
    <row r="1802" spans="1:2" hidden="1" outlineLevel="1" x14ac:dyDescent="0.3">
      <c r="A1802" s="5" t="s">
        <v>8219</v>
      </c>
      <c r="B1802">
        <v>202</v>
      </c>
    </row>
    <row r="1803" spans="1:2" hidden="1" outlineLevel="1" x14ac:dyDescent="0.3">
      <c r="A1803" s="5" t="s">
        <v>8219</v>
      </c>
      <c r="B1803">
        <v>202</v>
      </c>
    </row>
    <row r="1804" spans="1:2" hidden="1" outlineLevel="1" x14ac:dyDescent="0.3">
      <c r="A1804" s="5" t="s">
        <v>8219</v>
      </c>
      <c r="B1804">
        <v>202</v>
      </c>
    </row>
    <row r="1805" spans="1:2" hidden="1" outlineLevel="1" x14ac:dyDescent="0.3">
      <c r="A1805" s="5" t="s">
        <v>8219</v>
      </c>
      <c r="B1805">
        <v>203</v>
      </c>
    </row>
    <row r="1806" spans="1:2" hidden="1" outlineLevel="1" x14ac:dyDescent="0.3">
      <c r="A1806" s="5" t="s">
        <v>8219</v>
      </c>
      <c r="B1806">
        <v>204</v>
      </c>
    </row>
    <row r="1807" spans="1:2" hidden="1" outlineLevel="1" x14ac:dyDescent="0.3">
      <c r="A1807" s="5" t="s">
        <v>8219</v>
      </c>
      <c r="B1807">
        <v>204</v>
      </c>
    </row>
    <row r="1808" spans="1:2" hidden="1" outlineLevel="1" x14ac:dyDescent="0.3">
      <c r="A1808" s="5" t="s">
        <v>8219</v>
      </c>
      <c r="B1808">
        <v>205</v>
      </c>
    </row>
    <row r="1809" spans="1:2" hidden="1" outlineLevel="1" x14ac:dyDescent="0.3">
      <c r="A1809" s="5" t="s">
        <v>8219</v>
      </c>
      <c r="B1809">
        <v>205</v>
      </c>
    </row>
    <row r="1810" spans="1:2" hidden="1" outlineLevel="1" x14ac:dyDescent="0.3">
      <c r="A1810" s="5" t="s">
        <v>8219</v>
      </c>
      <c r="B1810">
        <v>205</v>
      </c>
    </row>
    <row r="1811" spans="1:2" hidden="1" outlineLevel="1" x14ac:dyDescent="0.3">
      <c r="A1811" s="5" t="s">
        <v>8219</v>
      </c>
      <c r="B1811">
        <v>205</v>
      </c>
    </row>
    <row r="1812" spans="1:2" hidden="1" outlineLevel="1" x14ac:dyDescent="0.3">
      <c r="A1812" s="5" t="s">
        <v>8219</v>
      </c>
      <c r="B1812">
        <v>206</v>
      </c>
    </row>
    <row r="1813" spans="1:2" hidden="1" outlineLevel="1" x14ac:dyDescent="0.3">
      <c r="A1813" s="5" t="s">
        <v>8219</v>
      </c>
      <c r="B1813">
        <v>206</v>
      </c>
    </row>
    <row r="1814" spans="1:2" hidden="1" outlineLevel="1" x14ac:dyDescent="0.3">
      <c r="A1814" s="5" t="s">
        <v>8219</v>
      </c>
      <c r="B1814">
        <v>206</v>
      </c>
    </row>
    <row r="1815" spans="1:2" hidden="1" outlineLevel="1" x14ac:dyDescent="0.3">
      <c r="A1815" s="5" t="s">
        <v>8219</v>
      </c>
      <c r="B1815">
        <v>206</v>
      </c>
    </row>
    <row r="1816" spans="1:2" hidden="1" outlineLevel="1" x14ac:dyDescent="0.3">
      <c r="A1816" s="5" t="s">
        <v>8219</v>
      </c>
      <c r="B1816">
        <v>206</v>
      </c>
    </row>
    <row r="1817" spans="1:2" hidden="1" outlineLevel="1" x14ac:dyDescent="0.3">
      <c r="A1817" s="5" t="s">
        <v>8219</v>
      </c>
      <c r="B1817">
        <v>207</v>
      </c>
    </row>
    <row r="1818" spans="1:2" hidden="1" outlineLevel="1" x14ac:dyDescent="0.3">
      <c r="A1818" s="5" t="s">
        <v>8219</v>
      </c>
      <c r="B1818">
        <v>207</v>
      </c>
    </row>
    <row r="1819" spans="1:2" hidden="1" outlineLevel="1" x14ac:dyDescent="0.3">
      <c r="A1819" s="5" t="s">
        <v>8219</v>
      </c>
      <c r="B1819">
        <v>208</v>
      </c>
    </row>
    <row r="1820" spans="1:2" hidden="1" outlineLevel="1" x14ac:dyDescent="0.3">
      <c r="A1820" s="5" t="s">
        <v>8219</v>
      </c>
      <c r="B1820">
        <v>209</v>
      </c>
    </row>
    <row r="1821" spans="1:2" hidden="1" outlineLevel="1" x14ac:dyDescent="0.3">
      <c r="A1821" s="5" t="s">
        <v>8219</v>
      </c>
      <c r="B1821">
        <v>210</v>
      </c>
    </row>
    <row r="1822" spans="1:2" hidden="1" outlineLevel="1" x14ac:dyDescent="0.3">
      <c r="A1822" s="5" t="s">
        <v>8219</v>
      </c>
      <c r="B1822">
        <v>211</v>
      </c>
    </row>
    <row r="1823" spans="1:2" hidden="1" outlineLevel="1" x14ac:dyDescent="0.3">
      <c r="A1823" s="5" t="s">
        <v>8219</v>
      </c>
      <c r="B1823">
        <v>211</v>
      </c>
    </row>
    <row r="1824" spans="1:2" hidden="1" outlineLevel="1" x14ac:dyDescent="0.3">
      <c r="A1824" s="5" t="s">
        <v>8219</v>
      </c>
      <c r="B1824">
        <v>211</v>
      </c>
    </row>
    <row r="1825" spans="1:2" hidden="1" outlineLevel="1" x14ac:dyDescent="0.3">
      <c r="A1825" s="5" t="s">
        <v>8219</v>
      </c>
      <c r="B1825">
        <v>213</v>
      </c>
    </row>
    <row r="1826" spans="1:2" hidden="1" outlineLevel="1" x14ac:dyDescent="0.3">
      <c r="A1826" s="5" t="s">
        <v>8219</v>
      </c>
      <c r="B1826">
        <v>213</v>
      </c>
    </row>
    <row r="1827" spans="1:2" hidden="1" outlineLevel="1" x14ac:dyDescent="0.3">
      <c r="A1827" s="5" t="s">
        <v>8219</v>
      </c>
      <c r="B1827">
        <v>215</v>
      </c>
    </row>
    <row r="1828" spans="1:2" hidden="1" outlineLevel="1" x14ac:dyDescent="0.3">
      <c r="A1828" s="5" t="s">
        <v>8219</v>
      </c>
      <c r="B1828">
        <v>216</v>
      </c>
    </row>
    <row r="1829" spans="1:2" hidden="1" outlineLevel="1" x14ac:dyDescent="0.3">
      <c r="A1829" s="5" t="s">
        <v>8219</v>
      </c>
      <c r="B1829">
        <v>217</v>
      </c>
    </row>
    <row r="1830" spans="1:2" hidden="1" outlineLevel="1" x14ac:dyDescent="0.3">
      <c r="A1830" s="5" t="s">
        <v>8219</v>
      </c>
      <c r="B1830">
        <v>217</v>
      </c>
    </row>
    <row r="1831" spans="1:2" hidden="1" outlineLevel="1" x14ac:dyDescent="0.3">
      <c r="A1831" s="5" t="s">
        <v>8219</v>
      </c>
      <c r="B1831">
        <v>218</v>
      </c>
    </row>
    <row r="1832" spans="1:2" hidden="1" outlineLevel="1" x14ac:dyDescent="0.3">
      <c r="A1832" s="5" t="s">
        <v>8219</v>
      </c>
      <c r="B1832">
        <v>218</v>
      </c>
    </row>
    <row r="1833" spans="1:2" hidden="1" outlineLevel="1" x14ac:dyDescent="0.3">
      <c r="A1833" s="5" t="s">
        <v>8219</v>
      </c>
      <c r="B1833">
        <v>220</v>
      </c>
    </row>
    <row r="1834" spans="1:2" hidden="1" outlineLevel="1" x14ac:dyDescent="0.3">
      <c r="A1834" s="5" t="s">
        <v>8219</v>
      </c>
      <c r="B1834">
        <v>221</v>
      </c>
    </row>
    <row r="1835" spans="1:2" hidden="1" outlineLevel="1" x14ac:dyDescent="0.3">
      <c r="A1835" s="5" t="s">
        <v>8219</v>
      </c>
      <c r="B1835">
        <v>221</v>
      </c>
    </row>
    <row r="1836" spans="1:2" hidden="1" outlineLevel="1" x14ac:dyDescent="0.3">
      <c r="A1836" s="5" t="s">
        <v>8219</v>
      </c>
      <c r="B1836">
        <v>221</v>
      </c>
    </row>
    <row r="1837" spans="1:2" hidden="1" outlineLevel="1" x14ac:dyDescent="0.3">
      <c r="A1837" s="5" t="s">
        <v>8219</v>
      </c>
      <c r="B1837">
        <v>222</v>
      </c>
    </row>
    <row r="1838" spans="1:2" hidden="1" outlineLevel="1" x14ac:dyDescent="0.3">
      <c r="A1838" s="5" t="s">
        <v>8219</v>
      </c>
      <c r="B1838">
        <v>222</v>
      </c>
    </row>
    <row r="1839" spans="1:2" hidden="1" outlineLevel="1" x14ac:dyDescent="0.3">
      <c r="A1839" s="5" t="s">
        <v>8219</v>
      </c>
      <c r="B1839">
        <v>223</v>
      </c>
    </row>
    <row r="1840" spans="1:2" hidden="1" outlineLevel="1" x14ac:dyDescent="0.3">
      <c r="A1840" s="5" t="s">
        <v>8219</v>
      </c>
      <c r="B1840">
        <v>224</v>
      </c>
    </row>
    <row r="1841" spans="1:2" hidden="1" outlineLevel="1" x14ac:dyDescent="0.3">
      <c r="A1841" s="5" t="s">
        <v>8219</v>
      </c>
      <c r="B1841">
        <v>226</v>
      </c>
    </row>
    <row r="1842" spans="1:2" hidden="1" outlineLevel="1" x14ac:dyDescent="0.3">
      <c r="A1842" s="5" t="s">
        <v>8219</v>
      </c>
      <c r="B1842">
        <v>226</v>
      </c>
    </row>
    <row r="1843" spans="1:2" hidden="1" outlineLevel="1" x14ac:dyDescent="0.3">
      <c r="A1843" s="5" t="s">
        <v>8219</v>
      </c>
      <c r="B1843">
        <v>226</v>
      </c>
    </row>
    <row r="1844" spans="1:2" hidden="1" outlineLevel="1" x14ac:dyDescent="0.3">
      <c r="A1844" s="5" t="s">
        <v>8219</v>
      </c>
      <c r="B1844">
        <v>227</v>
      </c>
    </row>
    <row r="1845" spans="1:2" hidden="1" outlineLevel="1" x14ac:dyDescent="0.3">
      <c r="A1845" s="5" t="s">
        <v>8219</v>
      </c>
      <c r="B1845">
        <v>229</v>
      </c>
    </row>
    <row r="1846" spans="1:2" hidden="1" outlineLevel="1" x14ac:dyDescent="0.3">
      <c r="A1846" s="5" t="s">
        <v>8219</v>
      </c>
      <c r="B1846">
        <v>229</v>
      </c>
    </row>
    <row r="1847" spans="1:2" hidden="1" outlineLevel="1" x14ac:dyDescent="0.3">
      <c r="A1847" s="5" t="s">
        <v>8219</v>
      </c>
      <c r="B1847">
        <v>232</v>
      </c>
    </row>
    <row r="1848" spans="1:2" hidden="1" outlineLevel="1" x14ac:dyDescent="0.3">
      <c r="A1848" s="5" t="s">
        <v>8219</v>
      </c>
      <c r="B1848">
        <v>234</v>
      </c>
    </row>
    <row r="1849" spans="1:2" hidden="1" outlineLevel="1" x14ac:dyDescent="0.3">
      <c r="A1849" s="5" t="s">
        <v>8219</v>
      </c>
      <c r="B1849">
        <v>234</v>
      </c>
    </row>
    <row r="1850" spans="1:2" hidden="1" outlineLevel="1" x14ac:dyDescent="0.3">
      <c r="A1850" s="5" t="s">
        <v>8219</v>
      </c>
      <c r="B1850">
        <v>235</v>
      </c>
    </row>
    <row r="1851" spans="1:2" hidden="1" outlineLevel="1" x14ac:dyDescent="0.3">
      <c r="A1851" s="5" t="s">
        <v>8219</v>
      </c>
      <c r="B1851">
        <v>235</v>
      </c>
    </row>
    <row r="1852" spans="1:2" hidden="1" outlineLevel="1" x14ac:dyDescent="0.3">
      <c r="A1852" s="5" t="s">
        <v>8219</v>
      </c>
      <c r="B1852">
        <v>236</v>
      </c>
    </row>
    <row r="1853" spans="1:2" hidden="1" outlineLevel="1" x14ac:dyDescent="0.3">
      <c r="A1853" s="5" t="s">
        <v>8219</v>
      </c>
      <c r="B1853">
        <v>236</v>
      </c>
    </row>
    <row r="1854" spans="1:2" hidden="1" outlineLevel="1" x14ac:dyDescent="0.3">
      <c r="A1854" s="5" t="s">
        <v>8219</v>
      </c>
      <c r="B1854">
        <v>236</v>
      </c>
    </row>
    <row r="1855" spans="1:2" hidden="1" outlineLevel="1" x14ac:dyDescent="0.3">
      <c r="A1855" s="5" t="s">
        <v>8219</v>
      </c>
      <c r="B1855">
        <v>237</v>
      </c>
    </row>
    <row r="1856" spans="1:2" hidden="1" outlineLevel="1" x14ac:dyDescent="0.3">
      <c r="A1856" s="5" t="s">
        <v>8219</v>
      </c>
      <c r="B1856">
        <v>237</v>
      </c>
    </row>
    <row r="1857" spans="1:2" hidden="1" outlineLevel="1" x14ac:dyDescent="0.3">
      <c r="A1857" s="5" t="s">
        <v>8219</v>
      </c>
      <c r="B1857">
        <v>237</v>
      </c>
    </row>
    <row r="1858" spans="1:2" hidden="1" outlineLevel="1" x14ac:dyDescent="0.3">
      <c r="A1858" s="5" t="s">
        <v>8219</v>
      </c>
      <c r="B1858">
        <v>238</v>
      </c>
    </row>
    <row r="1859" spans="1:2" hidden="1" outlineLevel="1" x14ac:dyDescent="0.3">
      <c r="A1859" s="5" t="s">
        <v>8219</v>
      </c>
      <c r="B1859">
        <v>238</v>
      </c>
    </row>
    <row r="1860" spans="1:2" hidden="1" outlineLevel="1" x14ac:dyDescent="0.3">
      <c r="A1860" s="5" t="s">
        <v>8219</v>
      </c>
      <c r="B1860">
        <v>238</v>
      </c>
    </row>
    <row r="1861" spans="1:2" hidden="1" outlineLevel="1" x14ac:dyDescent="0.3">
      <c r="A1861" s="5" t="s">
        <v>8219</v>
      </c>
      <c r="B1861">
        <v>238</v>
      </c>
    </row>
    <row r="1862" spans="1:2" hidden="1" outlineLevel="1" x14ac:dyDescent="0.3">
      <c r="A1862" s="5" t="s">
        <v>8219</v>
      </c>
      <c r="B1862">
        <v>240</v>
      </c>
    </row>
    <row r="1863" spans="1:2" hidden="1" outlineLevel="1" x14ac:dyDescent="0.3">
      <c r="A1863" s="5" t="s">
        <v>8219</v>
      </c>
      <c r="B1863">
        <v>241</v>
      </c>
    </row>
    <row r="1864" spans="1:2" hidden="1" outlineLevel="1" x14ac:dyDescent="0.3">
      <c r="A1864" s="5" t="s">
        <v>8219</v>
      </c>
      <c r="B1864">
        <v>241</v>
      </c>
    </row>
    <row r="1865" spans="1:2" hidden="1" outlineLevel="1" x14ac:dyDescent="0.3">
      <c r="A1865" s="5" t="s">
        <v>8219</v>
      </c>
      <c r="B1865">
        <v>241</v>
      </c>
    </row>
    <row r="1866" spans="1:2" hidden="1" outlineLevel="1" x14ac:dyDescent="0.3">
      <c r="A1866" s="5" t="s">
        <v>8219</v>
      </c>
      <c r="B1866">
        <v>242</v>
      </c>
    </row>
    <row r="1867" spans="1:2" hidden="1" outlineLevel="1" x14ac:dyDescent="0.3">
      <c r="A1867" s="5" t="s">
        <v>8219</v>
      </c>
      <c r="B1867">
        <v>244</v>
      </c>
    </row>
    <row r="1868" spans="1:2" hidden="1" outlineLevel="1" x14ac:dyDescent="0.3">
      <c r="A1868" s="5" t="s">
        <v>8219</v>
      </c>
      <c r="B1868">
        <v>244</v>
      </c>
    </row>
    <row r="1869" spans="1:2" hidden="1" outlineLevel="1" x14ac:dyDescent="0.3">
      <c r="A1869" s="5" t="s">
        <v>8219</v>
      </c>
      <c r="B1869">
        <v>246</v>
      </c>
    </row>
    <row r="1870" spans="1:2" hidden="1" outlineLevel="1" x14ac:dyDescent="0.3">
      <c r="A1870" s="5" t="s">
        <v>8219</v>
      </c>
      <c r="B1870">
        <v>246</v>
      </c>
    </row>
    <row r="1871" spans="1:2" hidden="1" outlineLevel="1" x14ac:dyDescent="0.3">
      <c r="A1871" s="5" t="s">
        <v>8219</v>
      </c>
      <c r="B1871">
        <v>248</v>
      </c>
    </row>
    <row r="1872" spans="1:2" hidden="1" outlineLevel="1" x14ac:dyDescent="0.3">
      <c r="A1872" s="5" t="s">
        <v>8219</v>
      </c>
      <c r="B1872">
        <v>249</v>
      </c>
    </row>
    <row r="1873" spans="1:2" hidden="1" outlineLevel="1" x14ac:dyDescent="0.3">
      <c r="A1873" s="5" t="s">
        <v>8219</v>
      </c>
      <c r="B1873">
        <v>249</v>
      </c>
    </row>
    <row r="1874" spans="1:2" hidden="1" outlineLevel="1" x14ac:dyDescent="0.3">
      <c r="A1874" s="5" t="s">
        <v>8219</v>
      </c>
      <c r="B1874">
        <v>251</v>
      </c>
    </row>
    <row r="1875" spans="1:2" hidden="1" outlineLevel="1" x14ac:dyDescent="0.3">
      <c r="A1875" s="5" t="s">
        <v>8219</v>
      </c>
      <c r="B1875">
        <v>251</v>
      </c>
    </row>
    <row r="1876" spans="1:2" hidden="1" outlineLevel="1" x14ac:dyDescent="0.3">
      <c r="A1876" s="5" t="s">
        <v>8219</v>
      </c>
      <c r="B1876">
        <v>251</v>
      </c>
    </row>
    <row r="1877" spans="1:2" hidden="1" outlineLevel="1" x14ac:dyDescent="0.3">
      <c r="A1877" s="5" t="s">
        <v>8219</v>
      </c>
      <c r="B1877">
        <v>253</v>
      </c>
    </row>
    <row r="1878" spans="1:2" hidden="1" outlineLevel="1" x14ac:dyDescent="0.3">
      <c r="A1878" s="5" t="s">
        <v>8219</v>
      </c>
      <c r="B1878">
        <v>253</v>
      </c>
    </row>
    <row r="1879" spans="1:2" hidden="1" outlineLevel="1" x14ac:dyDescent="0.3">
      <c r="A1879" s="5" t="s">
        <v>8219</v>
      </c>
      <c r="B1879">
        <v>253</v>
      </c>
    </row>
    <row r="1880" spans="1:2" hidden="1" outlineLevel="1" x14ac:dyDescent="0.3">
      <c r="A1880" s="5" t="s">
        <v>8219</v>
      </c>
      <c r="B1880">
        <v>255</v>
      </c>
    </row>
    <row r="1881" spans="1:2" hidden="1" outlineLevel="1" x14ac:dyDescent="0.3">
      <c r="A1881" s="5" t="s">
        <v>8219</v>
      </c>
      <c r="B1881">
        <v>259</v>
      </c>
    </row>
    <row r="1882" spans="1:2" hidden="1" outlineLevel="1" x14ac:dyDescent="0.3">
      <c r="A1882" s="5" t="s">
        <v>8219</v>
      </c>
      <c r="B1882">
        <v>263</v>
      </c>
    </row>
    <row r="1883" spans="1:2" hidden="1" outlineLevel="1" x14ac:dyDescent="0.3">
      <c r="A1883" s="5" t="s">
        <v>8219</v>
      </c>
      <c r="B1883">
        <v>263</v>
      </c>
    </row>
    <row r="1884" spans="1:2" hidden="1" outlineLevel="1" x14ac:dyDescent="0.3">
      <c r="A1884" s="5" t="s">
        <v>8219</v>
      </c>
      <c r="B1884">
        <v>263</v>
      </c>
    </row>
    <row r="1885" spans="1:2" hidden="1" outlineLevel="1" x14ac:dyDescent="0.3">
      <c r="A1885" s="5" t="s">
        <v>8219</v>
      </c>
      <c r="B1885">
        <v>263</v>
      </c>
    </row>
    <row r="1886" spans="1:2" hidden="1" outlineLevel="1" x14ac:dyDescent="0.3">
      <c r="A1886" s="5" t="s">
        <v>8219</v>
      </c>
      <c r="B1886">
        <v>263</v>
      </c>
    </row>
    <row r="1887" spans="1:2" hidden="1" outlineLevel="1" x14ac:dyDescent="0.3">
      <c r="A1887" s="5" t="s">
        <v>8219</v>
      </c>
      <c r="B1887">
        <v>264</v>
      </c>
    </row>
    <row r="1888" spans="1:2" hidden="1" outlineLevel="1" x14ac:dyDescent="0.3">
      <c r="A1888" s="5" t="s">
        <v>8219</v>
      </c>
      <c r="B1888">
        <v>265</v>
      </c>
    </row>
    <row r="1889" spans="1:2" hidden="1" outlineLevel="1" x14ac:dyDescent="0.3">
      <c r="A1889" s="5" t="s">
        <v>8219</v>
      </c>
      <c r="B1889">
        <v>265</v>
      </c>
    </row>
    <row r="1890" spans="1:2" hidden="1" outlineLevel="1" x14ac:dyDescent="0.3">
      <c r="A1890" s="5" t="s">
        <v>8219</v>
      </c>
      <c r="B1890">
        <v>266</v>
      </c>
    </row>
    <row r="1891" spans="1:2" hidden="1" outlineLevel="1" x14ac:dyDescent="0.3">
      <c r="A1891" s="5" t="s">
        <v>8219</v>
      </c>
      <c r="B1891">
        <v>266</v>
      </c>
    </row>
    <row r="1892" spans="1:2" hidden="1" outlineLevel="1" x14ac:dyDescent="0.3">
      <c r="A1892" s="5" t="s">
        <v>8219</v>
      </c>
      <c r="B1892">
        <v>267</v>
      </c>
    </row>
    <row r="1893" spans="1:2" hidden="1" outlineLevel="1" x14ac:dyDescent="0.3">
      <c r="A1893" s="5" t="s">
        <v>8219</v>
      </c>
      <c r="B1893">
        <v>269</v>
      </c>
    </row>
    <row r="1894" spans="1:2" hidden="1" outlineLevel="1" x14ac:dyDescent="0.3">
      <c r="A1894" s="5" t="s">
        <v>8219</v>
      </c>
      <c r="B1894">
        <v>269</v>
      </c>
    </row>
    <row r="1895" spans="1:2" hidden="1" outlineLevel="1" x14ac:dyDescent="0.3">
      <c r="A1895" s="5" t="s">
        <v>8219</v>
      </c>
      <c r="B1895">
        <v>269</v>
      </c>
    </row>
    <row r="1896" spans="1:2" hidden="1" outlineLevel="1" x14ac:dyDescent="0.3">
      <c r="A1896" s="5" t="s">
        <v>8219</v>
      </c>
      <c r="B1896">
        <v>270</v>
      </c>
    </row>
    <row r="1897" spans="1:2" hidden="1" outlineLevel="1" x14ac:dyDescent="0.3">
      <c r="A1897" s="5" t="s">
        <v>8219</v>
      </c>
      <c r="B1897">
        <v>271</v>
      </c>
    </row>
    <row r="1898" spans="1:2" hidden="1" outlineLevel="1" x14ac:dyDescent="0.3">
      <c r="A1898" s="5" t="s">
        <v>8219</v>
      </c>
      <c r="B1898">
        <v>271</v>
      </c>
    </row>
    <row r="1899" spans="1:2" hidden="1" outlineLevel="1" x14ac:dyDescent="0.3">
      <c r="A1899" s="5" t="s">
        <v>8219</v>
      </c>
      <c r="B1899">
        <v>271</v>
      </c>
    </row>
    <row r="1900" spans="1:2" hidden="1" outlineLevel="1" x14ac:dyDescent="0.3">
      <c r="A1900" s="5" t="s">
        <v>8219</v>
      </c>
      <c r="B1900">
        <v>271</v>
      </c>
    </row>
    <row r="1901" spans="1:2" hidden="1" outlineLevel="1" x14ac:dyDescent="0.3">
      <c r="A1901" s="5" t="s">
        <v>8219</v>
      </c>
      <c r="B1901">
        <v>273</v>
      </c>
    </row>
    <row r="1902" spans="1:2" hidden="1" outlineLevel="1" x14ac:dyDescent="0.3">
      <c r="A1902" s="5" t="s">
        <v>8219</v>
      </c>
      <c r="B1902">
        <v>274</v>
      </c>
    </row>
    <row r="1903" spans="1:2" hidden="1" outlineLevel="1" x14ac:dyDescent="0.3">
      <c r="A1903" s="5" t="s">
        <v>8219</v>
      </c>
      <c r="B1903">
        <v>274</v>
      </c>
    </row>
    <row r="1904" spans="1:2" hidden="1" outlineLevel="1" x14ac:dyDescent="0.3">
      <c r="A1904" s="5" t="s">
        <v>8219</v>
      </c>
      <c r="B1904">
        <v>274</v>
      </c>
    </row>
    <row r="1905" spans="1:2" hidden="1" outlineLevel="1" x14ac:dyDescent="0.3">
      <c r="A1905" s="5" t="s">
        <v>8219</v>
      </c>
      <c r="B1905">
        <v>275</v>
      </c>
    </row>
    <row r="1906" spans="1:2" hidden="1" outlineLevel="1" x14ac:dyDescent="0.3">
      <c r="A1906" s="5" t="s">
        <v>8219</v>
      </c>
      <c r="B1906">
        <v>276</v>
      </c>
    </row>
    <row r="1907" spans="1:2" hidden="1" outlineLevel="1" x14ac:dyDescent="0.3">
      <c r="A1907" s="5" t="s">
        <v>8219</v>
      </c>
      <c r="B1907">
        <v>277</v>
      </c>
    </row>
    <row r="1908" spans="1:2" hidden="1" outlineLevel="1" x14ac:dyDescent="0.3">
      <c r="A1908" s="5" t="s">
        <v>8219</v>
      </c>
      <c r="B1908">
        <v>278</v>
      </c>
    </row>
    <row r="1909" spans="1:2" hidden="1" outlineLevel="1" x14ac:dyDescent="0.3">
      <c r="A1909" s="5" t="s">
        <v>8219</v>
      </c>
      <c r="B1909">
        <v>279</v>
      </c>
    </row>
    <row r="1910" spans="1:2" hidden="1" outlineLevel="1" x14ac:dyDescent="0.3">
      <c r="A1910" s="5" t="s">
        <v>8219</v>
      </c>
      <c r="B1910">
        <v>280</v>
      </c>
    </row>
    <row r="1911" spans="1:2" hidden="1" outlineLevel="1" x14ac:dyDescent="0.3">
      <c r="A1911" s="5" t="s">
        <v>8219</v>
      </c>
      <c r="B1911">
        <v>282</v>
      </c>
    </row>
    <row r="1912" spans="1:2" hidden="1" outlineLevel="1" x14ac:dyDescent="0.3">
      <c r="A1912" s="5" t="s">
        <v>8219</v>
      </c>
      <c r="B1912">
        <v>283</v>
      </c>
    </row>
    <row r="1913" spans="1:2" hidden="1" outlineLevel="1" x14ac:dyDescent="0.3">
      <c r="A1913" s="5" t="s">
        <v>8219</v>
      </c>
      <c r="B1913">
        <v>284</v>
      </c>
    </row>
    <row r="1914" spans="1:2" hidden="1" outlineLevel="1" x14ac:dyDescent="0.3">
      <c r="A1914" s="5" t="s">
        <v>8219</v>
      </c>
      <c r="B1914">
        <v>284</v>
      </c>
    </row>
    <row r="1915" spans="1:2" hidden="1" outlineLevel="1" x14ac:dyDescent="0.3">
      <c r="A1915" s="5" t="s">
        <v>8219</v>
      </c>
      <c r="B1915">
        <v>284</v>
      </c>
    </row>
    <row r="1916" spans="1:2" hidden="1" outlineLevel="1" x14ac:dyDescent="0.3">
      <c r="A1916" s="5" t="s">
        <v>8219</v>
      </c>
      <c r="B1916">
        <v>285</v>
      </c>
    </row>
    <row r="1917" spans="1:2" hidden="1" outlineLevel="1" x14ac:dyDescent="0.3">
      <c r="A1917" s="5" t="s">
        <v>8219</v>
      </c>
      <c r="B1917">
        <v>286</v>
      </c>
    </row>
    <row r="1918" spans="1:2" hidden="1" outlineLevel="1" x14ac:dyDescent="0.3">
      <c r="A1918" s="5" t="s">
        <v>8219</v>
      </c>
      <c r="B1918">
        <v>286</v>
      </c>
    </row>
    <row r="1919" spans="1:2" hidden="1" outlineLevel="1" x14ac:dyDescent="0.3">
      <c r="A1919" s="5" t="s">
        <v>8219</v>
      </c>
      <c r="B1919">
        <v>286</v>
      </c>
    </row>
    <row r="1920" spans="1:2" hidden="1" outlineLevel="1" x14ac:dyDescent="0.3">
      <c r="A1920" s="5" t="s">
        <v>8219</v>
      </c>
      <c r="B1920">
        <v>287</v>
      </c>
    </row>
    <row r="1921" spans="1:2" hidden="1" outlineLevel="1" x14ac:dyDescent="0.3">
      <c r="A1921" s="5" t="s">
        <v>8219</v>
      </c>
      <c r="B1921">
        <v>288</v>
      </c>
    </row>
    <row r="1922" spans="1:2" hidden="1" outlineLevel="1" x14ac:dyDescent="0.3">
      <c r="A1922" s="5" t="s">
        <v>8219</v>
      </c>
      <c r="B1922">
        <v>288</v>
      </c>
    </row>
    <row r="1923" spans="1:2" hidden="1" outlineLevel="1" x14ac:dyDescent="0.3">
      <c r="A1923" s="5" t="s">
        <v>8219</v>
      </c>
      <c r="B1923">
        <v>290</v>
      </c>
    </row>
    <row r="1924" spans="1:2" hidden="1" outlineLevel="1" x14ac:dyDescent="0.3">
      <c r="A1924" s="5" t="s">
        <v>8219</v>
      </c>
      <c r="B1924">
        <v>290</v>
      </c>
    </row>
    <row r="1925" spans="1:2" hidden="1" outlineLevel="1" x14ac:dyDescent="0.3">
      <c r="A1925" s="5" t="s">
        <v>8219</v>
      </c>
      <c r="B1925">
        <v>290</v>
      </c>
    </row>
    <row r="1926" spans="1:2" hidden="1" outlineLevel="1" x14ac:dyDescent="0.3">
      <c r="A1926" s="5" t="s">
        <v>8219</v>
      </c>
      <c r="B1926">
        <v>293</v>
      </c>
    </row>
    <row r="1927" spans="1:2" hidden="1" outlineLevel="1" x14ac:dyDescent="0.3">
      <c r="A1927" s="5" t="s">
        <v>8219</v>
      </c>
      <c r="B1927">
        <v>294</v>
      </c>
    </row>
    <row r="1928" spans="1:2" hidden="1" outlineLevel="1" x14ac:dyDescent="0.3">
      <c r="A1928" s="5" t="s">
        <v>8219</v>
      </c>
      <c r="B1928">
        <v>294</v>
      </c>
    </row>
    <row r="1929" spans="1:2" hidden="1" outlineLevel="1" x14ac:dyDescent="0.3">
      <c r="A1929" s="5" t="s">
        <v>8219</v>
      </c>
      <c r="B1929">
        <v>296</v>
      </c>
    </row>
    <row r="1930" spans="1:2" hidden="1" outlineLevel="1" x14ac:dyDescent="0.3">
      <c r="A1930" s="5" t="s">
        <v>8219</v>
      </c>
      <c r="B1930">
        <v>298</v>
      </c>
    </row>
    <row r="1931" spans="1:2" hidden="1" outlineLevel="1" x14ac:dyDescent="0.3">
      <c r="A1931" s="5" t="s">
        <v>8219</v>
      </c>
      <c r="B1931">
        <v>299</v>
      </c>
    </row>
    <row r="1932" spans="1:2" hidden="1" outlineLevel="1" x14ac:dyDescent="0.3">
      <c r="A1932" s="5" t="s">
        <v>8219</v>
      </c>
      <c r="B1932">
        <v>301</v>
      </c>
    </row>
    <row r="1933" spans="1:2" hidden="1" outlineLevel="1" x14ac:dyDescent="0.3">
      <c r="A1933" s="5" t="s">
        <v>8219</v>
      </c>
      <c r="B1933">
        <v>302</v>
      </c>
    </row>
    <row r="1934" spans="1:2" hidden="1" outlineLevel="1" x14ac:dyDescent="0.3">
      <c r="A1934" s="5" t="s">
        <v>8219</v>
      </c>
      <c r="B1934">
        <v>302</v>
      </c>
    </row>
    <row r="1935" spans="1:2" hidden="1" outlineLevel="1" x14ac:dyDescent="0.3">
      <c r="A1935" s="5" t="s">
        <v>8219</v>
      </c>
      <c r="B1935">
        <v>303</v>
      </c>
    </row>
    <row r="1936" spans="1:2" hidden="1" outlineLevel="1" x14ac:dyDescent="0.3">
      <c r="A1936" s="5" t="s">
        <v>8219</v>
      </c>
      <c r="B1936">
        <v>303</v>
      </c>
    </row>
    <row r="1937" spans="1:2" hidden="1" outlineLevel="1" x14ac:dyDescent="0.3">
      <c r="A1937" s="5" t="s">
        <v>8219</v>
      </c>
      <c r="B1937">
        <v>304</v>
      </c>
    </row>
    <row r="1938" spans="1:2" hidden="1" outlineLevel="1" x14ac:dyDescent="0.3">
      <c r="A1938" s="5" t="s">
        <v>8219</v>
      </c>
      <c r="B1938">
        <v>305</v>
      </c>
    </row>
    <row r="1939" spans="1:2" hidden="1" outlineLevel="1" x14ac:dyDescent="0.3">
      <c r="A1939" s="5" t="s">
        <v>8219</v>
      </c>
      <c r="B1939">
        <v>305</v>
      </c>
    </row>
    <row r="1940" spans="1:2" hidden="1" outlineLevel="1" x14ac:dyDescent="0.3">
      <c r="A1940" s="5" t="s">
        <v>8219</v>
      </c>
      <c r="B1940">
        <v>306</v>
      </c>
    </row>
    <row r="1941" spans="1:2" hidden="1" outlineLevel="1" x14ac:dyDescent="0.3">
      <c r="A1941" s="5" t="s">
        <v>8219</v>
      </c>
      <c r="B1941">
        <v>307</v>
      </c>
    </row>
    <row r="1942" spans="1:2" hidden="1" outlineLevel="1" x14ac:dyDescent="0.3">
      <c r="A1942" s="5" t="s">
        <v>8219</v>
      </c>
      <c r="B1942">
        <v>308</v>
      </c>
    </row>
    <row r="1943" spans="1:2" hidden="1" outlineLevel="1" x14ac:dyDescent="0.3">
      <c r="A1943" s="5" t="s">
        <v>8219</v>
      </c>
      <c r="B1943">
        <v>311</v>
      </c>
    </row>
    <row r="1944" spans="1:2" hidden="1" outlineLevel="1" x14ac:dyDescent="0.3">
      <c r="A1944" s="5" t="s">
        <v>8219</v>
      </c>
      <c r="B1944">
        <v>314</v>
      </c>
    </row>
    <row r="1945" spans="1:2" hidden="1" outlineLevel="1" x14ac:dyDescent="0.3">
      <c r="A1945" s="5" t="s">
        <v>8219</v>
      </c>
      <c r="B1945">
        <v>314</v>
      </c>
    </row>
    <row r="1946" spans="1:2" hidden="1" outlineLevel="1" x14ac:dyDescent="0.3">
      <c r="A1946" s="5" t="s">
        <v>8219</v>
      </c>
      <c r="B1946">
        <v>315</v>
      </c>
    </row>
    <row r="1947" spans="1:2" hidden="1" outlineLevel="1" x14ac:dyDescent="0.3">
      <c r="A1947" s="5" t="s">
        <v>8219</v>
      </c>
      <c r="B1947">
        <v>316</v>
      </c>
    </row>
    <row r="1948" spans="1:2" hidden="1" outlineLevel="1" x14ac:dyDescent="0.3">
      <c r="A1948" s="5" t="s">
        <v>8219</v>
      </c>
      <c r="B1948">
        <v>320</v>
      </c>
    </row>
    <row r="1949" spans="1:2" hidden="1" outlineLevel="1" x14ac:dyDescent="0.3">
      <c r="A1949" s="5" t="s">
        <v>8219</v>
      </c>
      <c r="B1949">
        <v>321</v>
      </c>
    </row>
    <row r="1950" spans="1:2" hidden="1" outlineLevel="1" x14ac:dyDescent="0.3">
      <c r="A1950" s="5" t="s">
        <v>8219</v>
      </c>
      <c r="B1950">
        <v>321</v>
      </c>
    </row>
    <row r="1951" spans="1:2" hidden="1" outlineLevel="1" x14ac:dyDescent="0.3">
      <c r="A1951" s="5" t="s">
        <v>8219</v>
      </c>
      <c r="B1951">
        <v>321</v>
      </c>
    </row>
    <row r="1952" spans="1:2" hidden="1" outlineLevel="1" x14ac:dyDescent="0.3">
      <c r="A1952" s="5" t="s">
        <v>8219</v>
      </c>
      <c r="B1952">
        <v>322</v>
      </c>
    </row>
    <row r="1953" spans="1:2" hidden="1" outlineLevel="1" x14ac:dyDescent="0.3">
      <c r="A1953" s="5" t="s">
        <v>8219</v>
      </c>
      <c r="B1953">
        <v>325</v>
      </c>
    </row>
    <row r="1954" spans="1:2" hidden="1" outlineLevel="1" x14ac:dyDescent="0.3">
      <c r="A1954" s="5" t="s">
        <v>8219</v>
      </c>
      <c r="B1954">
        <v>325</v>
      </c>
    </row>
    <row r="1955" spans="1:2" hidden="1" outlineLevel="1" x14ac:dyDescent="0.3">
      <c r="A1955" s="5" t="s">
        <v>8219</v>
      </c>
      <c r="B1955">
        <v>325</v>
      </c>
    </row>
    <row r="1956" spans="1:2" hidden="1" outlineLevel="1" x14ac:dyDescent="0.3">
      <c r="A1956" s="5" t="s">
        <v>8219</v>
      </c>
      <c r="B1956">
        <v>328</v>
      </c>
    </row>
    <row r="1957" spans="1:2" hidden="1" outlineLevel="1" x14ac:dyDescent="0.3">
      <c r="A1957" s="5" t="s">
        <v>8219</v>
      </c>
      <c r="B1957">
        <v>329</v>
      </c>
    </row>
    <row r="1958" spans="1:2" hidden="1" outlineLevel="1" x14ac:dyDescent="0.3">
      <c r="A1958" s="5" t="s">
        <v>8219</v>
      </c>
      <c r="B1958">
        <v>329</v>
      </c>
    </row>
    <row r="1959" spans="1:2" hidden="1" outlineLevel="1" x14ac:dyDescent="0.3">
      <c r="A1959" s="5" t="s">
        <v>8219</v>
      </c>
      <c r="B1959">
        <v>332</v>
      </c>
    </row>
    <row r="1960" spans="1:2" hidden="1" outlineLevel="1" x14ac:dyDescent="0.3">
      <c r="A1960" s="5" t="s">
        <v>8219</v>
      </c>
      <c r="B1960">
        <v>335</v>
      </c>
    </row>
    <row r="1961" spans="1:2" hidden="1" outlineLevel="1" x14ac:dyDescent="0.3">
      <c r="A1961" s="5" t="s">
        <v>8219</v>
      </c>
      <c r="B1961">
        <v>336</v>
      </c>
    </row>
    <row r="1962" spans="1:2" hidden="1" outlineLevel="1" x14ac:dyDescent="0.3">
      <c r="A1962" s="5" t="s">
        <v>8219</v>
      </c>
      <c r="B1962">
        <v>336</v>
      </c>
    </row>
    <row r="1963" spans="1:2" hidden="1" outlineLevel="1" x14ac:dyDescent="0.3">
      <c r="A1963" s="5" t="s">
        <v>8219</v>
      </c>
      <c r="B1963">
        <v>337</v>
      </c>
    </row>
    <row r="1964" spans="1:2" hidden="1" outlineLevel="1" x14ac:dyDescent="0.3">
      <c r="A1964" s="5" t="s">
        <v>8219</v>
      </c>
      <c r="B1964">
        <v>337</v>
      </c>
    </row>
    <row r="1965" spans="1:2" hidden="1" outlineLevel="1" x14ac:dyDescent="0.3">
      <c r="A1965" s="5" t="s">
        <v>8219</v>
      </c>
      <c r="B1965">
        <v>339</v>
      </c>
    </row>
    <row r="1966" spans="1:2" hidden="1" outlineLevel="1" x14ac:dyDescent="0.3">
      <c r="A1966" s="5" t="s">
        <v>8219</v>
      </c>
      <c r="B1966">
        <v>340</v>
      </c>
    </row>
    <row r="1967" spans="1:2" hidden="1" outlineLevel="1" x14ac:dyDescent="0.3">
      <c r="A1967" s="5" t="s">
        <v>8219</v>
      </c>
      <c r="B1967">
        <v>340</v>
      </c>
    </row>
    <row r="1968" spans="1:2" hidden="1" outlineLevel="1" x14ac:dyDescent="0.3">
      <c r="A1968" s="5" t="s">
        <v>8219</v>
      </c>
      <c r="B1968">
        <v>340</v>
      </c>
    </row>
    <row r="1969" spans="1:2" hidden="1" outlineLevel="1" x14ac:dyDescent="0.3">
      <c r="A1969" s="5" t="s">
        <v>8219</v>
      </c>
      <c r="B1969">
        <v>342</v>
      </c>
    </row>
    <row r="1970" spans="1:2" hidden="1" outlineLevel="1" x14ac:dyDescent="0.3">
      <c r="A1970" s="5" t="s">
        <v>8219</v>
      </c>
      <c r="B1970">
        <v>343</v>
      </c>
    </row>
    <row r="1971" spans="1:2" hidden="1" outlineLevel="1" x14ac:dyDescent="0.3">
      <c r="A1971" s="5" t="s">
        <v>8219</v>
      </c>
      <c r="B1971">
        <v>345</v>
      </c>
    </row>
    <row r="1972" spans="1:2" hidden="1" outlineLevel="1" x14ac:dyDescent="0.3">
      <c r="A1972" s="5" t="s">
        <v>8219</v>
      </c>
      <c r="B1972">
        <v>348</v>
      </c>
    </row>
    <row r="1973" spans="1:2" hidden="1" outlineLevel="1" x14ac:dyDescent="0.3">
      <c r="A1973" s="5" t="s">
        <v>8219</v>
      </c>
      <c r="B1973">
        <v>350</v>
      </c>
    </row>
    <row r="1974" spans="1:2" hidden="1" outlineLevel="1" x14ac:dyDescent="0.3">
      <c r="A1974" s="5" t="s">
        <v>8219</v>
      </c>
      <c r="B1974">
        <v>351</v>
      </c>
    </row>
    <row r="1975" spans="1:2" hidden="1" outlineLevel="1" x14ac:dyDescent="0.3">
      <c r="A1975" s="5" t="s">
        <v>8219</v>
      </c>
      <c r="B1975">
        <v>352</v>
      </c>
    </row>
    <row r="1976" spans="1:2" hidden="1" outlineLevel="1" x14ac:dyDescent="0.3">
      <c r="A1976" s="5" t="s">
        <v>8219</v>
      </c>
      <c r="B1976">
        <v>353</v>
      </c>
    </row>
    <row r="1977" spans="1:2" hidden="1" outlineLevel="1" x14ac:dyDescent="0.3">
      <c r="A1977" s="5" t="s">
        <v>8219</v>
      </c>
      <c r="B1977">
        <v>354</v>
      </c>
    </row>
    <row r="1978" spans="1:2" hidden="1" outlineLevel="1" x14ac:dyDescent="0.3">
      <c r="A1978" s="5" t="s">
        <v>8219</v>
      </c>
      <c r="B1978">
        <v>354</v>
      </c>
    </row>
    <row r="1979" spans="1:2" hidden="1" outlineLevel="1" x14ac:dyDescent="0.3">
      <c r="A1979" s="5" t="s">
        <v>8219</v>
      </c>
      <c r="B1979">
        <v>356</v>
      </c>
    </row>
    <row r="1980" spans="1:2" hidden="1" outlineLevel="1" x14ac:dyDescent="0.3">
      <c r="A1980" s="5" t="s">
        <v>8219</v>
      </c>
      <c r="B1980">
        <v>361</v>
      </c>
    </row>
    <row r="1981" spans="1:2" hidden="1" outlineLevel="1" x14ac:dyDescent="0.3">
      <c r="A1981" s="5" t="s">
        <v>8219</v>
      </c>
      <c r="B1981">
        <v>364</v>
      </c>
    </row>
    <row r="1982" spans="1:2" hidden="1" outlineLevel="1" x14ac:dyDescent="0.3">
      <c r="A1982" s="5" t="s">
        <v>8219</v>
      </c>
      <c r="B1982">
        <v>365</v>
      </c>
    </row>
    <row r="1983" spans="1:2" hidden="1" outlineLevel="1" x14ac:dyDescent="0.3">
      <c r="A1983" s="5" t="s">
        <v>8219</v>
      </c>
      <c r="B1983">
        <v>369</v>
      </c>
    </row>
    <row r="1984" spans="1:2" hidden="1" outlineLevel="1" x14ac:dyDescent="0.3">
      <c r="A1984" s="5" t="s">
        <v>8219</v>
      </c>
      <c r="B1984">
        <v>369</v>
      </c>
    </row>
    <row r="1985" spans="1:2" hidden="1" outlineLevel="1" x14ac:dyDescent="0.3">
      <c r="A1985" s="5" t="s">
        <v>8219</v>
      </c>
      <c r="B1985">
        <v>372</v>
      </c>
    </row>
    <row r="1986" spans="1:2" hidden="1" outlineLevel="1" x14ac:dyDescent="0.3">
      <c r="A1986" s="5" t="s">
        <v>8219</v>
      </c>
      <c r="B1986">
        <v>375</v>
      </c>
    </row>
    <row r="1987" spans="1:2" hidden="1" outlineLevel="1" x14ac:dyDescent="0.3">
      <c r="A1987" s="5" t="s">
        <v>8219</v>
      </c>
      <c r="B1987">
        <v>375</v>
      </c>
    </row>
    <row r="1988" spans="1:2" hidden="1" outlineLevel="1" x14ac:dyDescent="0.3">
      <c r="A1988" s="5" t="s">
        <v>8219</v>
      </c>
      <c r="B1988">
        <v>376</v>
      </c>
    </row>
    <row r="1989" spans="1:2" hidden="1" outlineLevel="1" x14ac:dyDescent="0.3">
      <c r="A1989" s="5" t="s">
        <v>8219</v>
      </c>
      <c r="B1989">
        <v>379</v>
      </c>
    </row>
    <row r="1990" spans="1:2" hidden="1" outlineLevel="1" x14ac:dyDescent="0.3">
      <c r="A1990" s="5" t="s">
        <v>8219</v>
      </c>
      <c r="B1990">
        <v>379</v>
      </c>
    </row>
    <row r="1991" spans="1:2" hidden="1" outlineLevel="1" x14ac:dyDescent="0.3">
      <c r="A1991" s="5" t="s">
        <v>8219</v>
      </c>
      <c r="B1991">
        <v>380</v>
      </c>
    </row>
    <row r="1992" spans="1:2" hidden="1" outlineLevel="1" x14ac:dyDescent="0.3">
      <c r="A1992" s="5" t="s">
        <v>8219</v>
      </c>
      <c r="B1992">
        <v>383</v>
      </c>
    </row>
    <row r="1993" spans="1:2" hidden="1" outlineLevel="1" x14ac:dyDescent="0.3">
      <c r="A1993" s="5" t="s">
        <v>8219</v>
      </c>
      <c r="B1993">
        <v>385</v>
      </c>
    </row>
    <row r="1994" spans="1:2" hidden="1" outlineLevel="1" x14ac:dyDescent="0.3">
      <c r="A1994" s="5" t="s">
        <v>8219</v>
      </c>
      <c r="B1994">
        <v>388</v>
      </c>
    </row>
    <row r="1995" spans="1:2" hidden="1" outlineLevel="1" x14ac:dyDescent="0.3">
      <c r="A1995" s="5" t="s">
        <v>8219</v>
      </c>
      <c r="B1995">
        <v>389</v>
      </c>
    </row>
    <row r="1996" spans="1:2" hidden="1" outlineLevel="1" x14ac:dyDescent="0.3">
      <c r="A1996" s="5" t="s">
        <v>8219</v>
      </c>
      <c r="B1996">
        <v>391</v>
      </c>
    </row>
    <row r="1997" spans="1:2" hidden="1" outlineLevel="1" x14ac:dyDescent="0.3">
      <c r="A1997" s="5" t="s">
        <v>8219</v>
      </c>
      <c r="B1997">
        <v>392</v>
      </c>
    </row>
    <row r="1998" spans="1:2" hidden="1" outlineLevel="1" x14ac:dyDescent="0.3">
      <c r="A1998" s="5" t="s">
        <v>8219</v>
      </c>
      <c r="B1998">
        <v>392</v>
      </c>
    </row>
    <row r="1999" spans="1:2" hidden="1" outlineLevel="1" x14ac:dyDescent="0.3">
      <c r="A1999" s="5" t="s">
        <v>8219</v>
      </c>
      <c r="B1999">
        <v>392</v>
      </c>
    </row>
    <row r="2000" spans="1:2" hidden="1" outlineLevel="1" x14ac:dyDescent="0.3">
      <c r="A2000" s="5" t="s">
        <v>8219</v>
      </c>
      <c r="B2000">
        <v>394</v>
      </c>
    </row>
    <row r="2001" spans="1:2" hidden="1" outlineLevel="1" x14ac:dyDescent="0.3">
      <c r="A2001" s="5" t="s">
        <v>8219</v>
      </c>
      <c r="B2001">
        <v>398</v>
      </c>
    </row>
    <row r="2002" spans="1:2" hidden="1" outlineLevel="1" x14ac:dyDescent="0.3">
      <c r="A2002" s="5" t="s">
        <v>8219</v>
      </c>
      <c r="B2002">
        <v>398</v>
      </c>
    </row>
    <row r="2003" spans="1:2" hidden="1" outlineLevel="1" x14ac:dyDescent="0.3">
      <c r="A2003" s="5" t="s">
        <v>8219</v>
      </c>
      <c r="B2003">
        <v>402</v>
      </c>
    </row>
    <row r="2004" spans="1:2" hidden="1" outlineLevel="1" x14ac:dyDescent="0.3">
      <c r="A2004" s="5" t="s">
        <v>8219</v>
      </c>
      <c r="B2004">
        <v>403</v>
      </c>
    </row>
    <row r="2005" spans="1:2" hidden="1" outlineLevel="1" x14ac:dyDescent="0.3">
      <c r="A2005" s="5" t="s">
        <v>8219</v>
      </c>
      <c r="B2005">
        <v>404</v>
      </c>
    </row>
    <row r="2006" spans="1:2" hidden="1" outlineLevel="1" x14ac:dyDescent="0.3">
      <c r="A2006" s="5" t="s">
        <v>8219</v>
      </c>
      <c r="B2006">
        <v>404</v>
      </c>
    </row>
    <row r="2007" spans="1:2" hidden="1" outlineLevel="1" x14ac:dyDescent="0.3">
      <c r="A2007" s="5" t="s">
        <v>8219</v>
      </c>
      <c r="B2007">
        <v>405</v>
      </c>
    </row>
    <row r="2008" spans="1:2" hidden="1" outlineLevel="1" x14ac:dyDescent="0.3">
      <c r="A2008" s="5" t="s">
        <v>8219</v>
      </c>
      <c r="B2008">
        <v>405</v>
      </c>
    </row>
    <row r="2009" spans="1:2" hidden="1" outlineLevel="1" x14ac:dyDescent="0.3">
      <c r="A2009" s="5" t="s">
        <v>8219</v>
      </c>
      <c r="B2009">
        <v>406</v>
      </c>
    </row>
    <row r="2010" spans="1:2" hidden="1" outlineLevel="1" x14ac:dyDescent="0.3">
      <c r="A2010" s="5" t="s">
        <v>8219</v>
      </c>
      <c r="B2010">
        <v>410</v>
      </c>
    </row>
    <row r="2011" spans="1:2" hidden="1" outlineLevel="1" x14ac:dyDescent="0.3">
      <c r="A2011" s="5" t="s">
        <v>8219</v>
      </c>
      <c r="B2011">
        <v>413</v>
      </c>
    </row>
    <row r="2012" spans="1:2" hidden="1" outlineLevel="1" x14ac:dyDescent="0.3">
      <c r="A2012" s="5" t="s">
        <v>8219</v>
      </c>
      <c r="B2012">
        <v>415</v>
      </c>
    </row>
    <row r="2013" spans="1:2" hidden="1" outlineLevel="1" x14ac:dyDescent="0.3">
      <c r="A2013" s="5" t="s">
        <v>8219</v>
      </c>
      <c r="B2013">
        <v>415</v>
      </c>
    </row>
    <row r="2014" spans="1:2" hidden="1" outlineLevel="1" x14ac:dyDescent="0.3">
      <c r="A2014" s="5" t="s">
        <v>8219</v>
      </c>
      <c r="B2014">
        <v>424</v>
      </c>
    </row>
    <row r="2015" spans="1:2" hidden="1" outlineLevel="1" x14ac:dyDescent="0.3">
      <c r="A2015" s="5" t="s">
        <v>8219</v>
      </c>
      <c r="B2015">
        <v>426</v>
      </c>
    </row>
    <row r="2016" spans="1:2" hidden="1" outlineLevel="1" x14ac:dyDescent="0.3">
      <c r="A2016" s="5" t="s">
        <v>8219</v>
      </c>
      <c r="B2016">
        <v>426</v>
      </c>
    </row>
    <row r="2017" spans="1:2" hidden="1" outlineLevel="1" x14ac:dyDescent="0.3">
      <c r="A2017" s="5" t="s">
        <v>8219</v>
      </c>
      <c r="B2017">
        <v>429</v>
      </c>
    </row>
    <row r="2018" spans="1:2" hidden="1" outlineLevel="1" x14ac:dyDescent="0.3">
      <c r="A2018" s="5" t="s">
        <v>8219</v>
      </c>
      <c r="B2018">
        <v>433</v>
      </c>
    </row>
    <row r="2019" spans="1:2" hidden="1" outlineLevel="1" x14ac:dyDescent="0.3">
      <c r="A2019" s="5" t="s">
        <v>8219</v>
      </c>
      <c r="B2019">
        <v>437</v>
      </c>
    </row>
    <row r="2020" spans="1:2" hidden="1" outlineLevel="1" x14ac:dyDescent="0.3">
      <c r="A2020" s="5" t="s">
        <v>8219</v>
      </c>
      <c r="B2020">
        <v>438</v>
      </c>
    </row>
    <row r="2021" spans="1:2" hidden="1" outlineLevel="1" x14ac:dyDescent="0.3">
      <c r="A2021" s="5" t="s">
        <v>8219</v>
      </c>
      <c r="B2021">
        <v>441</v>
      </c>
    </row>
    <row r="2022" spans="1:2" hidden="1" outlineLevel="1" x14ac:dyDescent="0.3">
      <c r="A2022" s="5" t="s">
        <v>8219</v>
      </c>
      <c r="B2022">
        <v>443</v>
      </c>
    </row>
    <row r="2023" spans="1:2" hidden="1" outlineLevel="1" x14ac:dyDescent="0.3">
      <c r="A2023" s="5" t="s">
        <v>8219</v>
      </c>
      <c r="B2023">
        <v>445</v>
      </c>
    </row>
    <row r="2024" spans="1:2" hidden="1" outlineLevel="1" x14ac:dyDescent="0.3">
      <c r="A2024" s="5" t="s">
        <v>8219</v>
      </c>
      <c r="B2024">
        <v>447</v>
      </c>
    </row>
    <row r="2025" spans="1:2" hidden="1" outlineLevel="1" x14ac:dyDescent="0.3">
      <c r="A2025" s="5" t="s">
        <v>8219</v>
      </c>
      <c r="B2025">
        <v>450</v>
      </c>
    </row>
    <row r="2026" spans="1:2" hidden="1" outlineLevel="1" x14ac:dyDescent="0.3">
      <c r="A2026" s="5" t="s">
        <v>8219</v>
      </c>
      <c r="B2026">
        <v>452</v>
      </c>
    </row>
    <row r="2027" spans="1:2" hidden="1" outlineLevel="1" x14ac:dyDescent="0.3">
      <c r="A2027" s="5" t="s">
        <v>8219</v>
      </c>
      <c r="B2027">
        <v>454</v>
      </c>
    </row>
    <row r="2028" spans="1:2" hidden="1" outlineLevel="1" x14ac:dyDescent="0.3">
      <c r="A2028" s="5" t="s">
        <v>8219</v>
      </c>
      <c r="B2028">
        <v>455</v>
      </c>
    </row>
    <row r="2029" spans="1:2" hidden="1" outlineLevel="1" x14ac:dyDescent="0.3">
      <c r="A2029" s="5" t="s">
        <v>8219</v>
      </c>
      <c r="B2029">
        <v>456</v>
      </c>
    </row>
    <row r="2030" spans="1:2" hidden="1" outlineLevel="1" x14ac:dyDescent="0.3">
      <c r="A2030" s="5" t="s">
        <v>8219</v>
      </c>
      <c r="B2030">
        <v>465</v>
      </c>
    </row>
    <row r="2031" spans="1:2" hidden="1" outlineLevel="1" x14ac:dyDescent="0.3">
      <c r="A2031" s="5" t="s">
        <v>8219</v>
      </c>
      <c r="B2031">
        <v>467</v>
      </c>
    </row>
    <row r="2032" spans="1:2" hidden="1" outlineLevel="1" x14ac:dyDescent="0.3">
      <c r="A2032" s="5" t="s">
        <v>8219</v>
      </c>
      <c r="B2032">
        <v>470</v>
      </c>
    </row>
    <row r="2033" spans="1:2" hidden="1" outlineLevel="1" x14ac:dyDescent="0.3">
      <c r="A2033" s="5" t="s">
        <v>8219</v>
      </c>
      <c r="B2033">
        <v>473</v>
      </c>
    </row>
    <row r="2034" spans="1:2" hidden="1" outlineLevel="1" x14ac:dyDescent="0.3">
      <c r="A2034" s="5" t="s">
        <v>8219</v>
      </c>
      <c r="B2034">
        <v>478</v>
      </c>
    </row>
    <row r="2035" spans="1:2" hidden="1" outlineLevel="1" x14ac:dyDescent="0.3">
      <c r="A2035" s="5" t="s">
        <v>8219</v>
      </c>
      <c r="B2035">
        <v>479</v>
      </c>
    </row>
    <row r="2036" spans="1:2" hidden="1" outlineLevel="1" x14ac:dyDescent="0.3">
      <c r="A2036" s="5" t="s">
        <v>8219</v>
      </c>
      <c r="B2036">
        <v>480</v>
      </c>
    </row>
    <row r="2037" spans="1:2" hidden="1" outlineLevel="1" x14ac:dyDescent="0.3">
      <c r="A2037" s="5" t="s">
        <v>8219</v>
      </c>
      <c r="B2037">
        <v>480</v>
      </c>
    </row>
    <row r="2038" spans="1:2" hidden="1" outlineLevel="1" x14ac:dyDescent="0.3">
      <c r="A2038" s="5" t="s">
        <v>8219</v>
      </c>
      <c r="B2038">
        <v>489</v>
      </c>
    </row>
    <row r="2039" spans="1:2" hidden="1" outlineLevel="1" x14ac:dyDescent="0.3">
      <c r="A2039" s="5" t="s">
        <v>8219</v>
      </c>
      <c r="B2039">
        <v>493</v>
      </c>
    </row>
    <row r="2040" spans="1:2" hidden="1" outlineLevel="1" x14ac:dyDescent="0.3">
      <c r="A2040" s="5" t="s">
        <v>8219</v>
      </c>
      <c r="B2040">
        <v>493</v>
      </c>
    </row>
    <row r="2041" spans="1:2" hidden="1" outlineLevel="1" x14ac:dyDescent="0.3">
      <c r="A2041" s="5" t="s">
        <v>8219</v>
      </c>
      <c r="B2041">
        <v>498</v>
      </c>
    </row>
    <row r="2042" spans="1:2" hidden="1" outlineLevel="1" x14ac:dyDescent="0.3">
      <c r="A2042" s="5" t="s">
        <v>8219</v>
      </c>
      <c r="B2042">
        <v>498</v>
      </c>
    </row>
    <row r="2043" spans="1:2" hidden="1" outlineLevel="1" x14ac:dyDescent="0.3">
      <c r="A2043" s="5" t="s">
        <v>8219</v>
      </c>
      <c r="B2043">
        <v>499</v>
      </c>
    </row>
    <row r="2044" spans="1:2" hidden="1" outlineLevel="1" x14ac:dyDescent="0.3">
      <c r="A2044" s="5" t="s">
        <v>8219</v>
      </c>
      <c r="B2044">
        <v>508</v>
      </c>
    </row>
    <row r="2045" spans="1:2" hidden="1" outlineLevel="1" x14ac:dyDescent="0.3">
      <c r="A2045" s="5" t="s">
        <v>8219</v>
      </c>
      <c r="B2045">
        <v>508</v>
      </c>
    </row>
    <row r="2046" spans="1:2" hidden="1" outlineLevel="1" x14ac:dyDescent="0.3">
      <c r="A2046" s="5" t="s">
        <v>8219</v>
      </c>
      <c r="B2046">
        <v>508</v>
      </c>
    </row>
    <row r="2047" spans="1:2" hidden="1" outlineLevel="1" x14ac:dyDescent="0.3">
      <c r="A2047" s="5" t="s">
        <v>8219</v>
      </c>
      <c r="B2047">
        <v>510</v>
      </c>
    </row>
    <row r="2048" spans="1:2" hidden="1" outlineLevel="1" x14ac:dyDescent="0.3">
      <c r="A2048" s="5" t="s">
        <v>8219</v>
      </c>
      <c r="B2048">
        <v>512</v>
      </c>
    </row>
    <row r="2049" spans="1:2" hidden="1" outlineLevel="1" x14ac:dyDescent="0.3">
      <c r="A2049" s="5" t="s">
        <v>8219</v>
      </c>
      <c r="B2049">
        <v>514</v>
      </c>
    </row>
    <row r="2050" spans="1:2" hidden="1" outlineLevel="1" x14ac:dyDescent="0.3">
      <c r="A2050" s="5" t="s">
        <v>8219</v>
      </c>
      <c r="B2050">
        <v>524</v>
      </c>
    </row>
    <row r="2051" spans="1:2" hidden="1" outlineLevel="1" x14ac:dyDescent="0.3">
      <c r="A2051" s="5" t="s">
        <v>8219</v>
      </c>
      <c r="B2051">
        <v>531</v>
      </c>
    </row>
    <row r="2052" spans="1:2" hidden="1" outlineLevel="1" x14ac:dyDescent="0.3">
      <c r="A2052" s="5" t="s">
        <v>8219</v>
      </c>
      <c r="B2052">
        <v>537</v>
      </c>
    </row>
    <row r="2053" spans="1:2" hidden="1" outlineLevel="1" x14ac:dyDescent="0.3">
      <c r="A2053" s="5" t="s">
        <v>8219</v>
      </c>
      <c r="B2053">
        <v>537</v>
      </c>
    </row>
    <row r="2054" spans="1:2" hidden="1" outlineLevel="1" x14ac:dyDescent="0.3">
      <c r="A2054" s="5" t="s">
        <v>8219</v>
      </c>
      <c r="B2054">
        <v>539</v>
      </c>
    </row>
    <row r="2055" spans="1:2" hidden="1" outlineLevel="1" x14ac:dyDescent="0.3">
      <c r="A2055" s="5" t="s">
        <v>8219</v>
      </c>
      <c r="B2055">
        <v>539</v>
      </c>
    </row>
    <row r="2056" spans="1:2" hidden="1" outlineLevel="1" x14ac:dyDescent="0.3">
      <c r="A2056" s="5" t="s">
        <v>8219</v>
      </c>
      <c r="B2056">
        <v>541</v>
      </c>
    </row>
    <row r="2057" spans="1:2" hidden="1" outlineLevel="1" x14ac:dyDescent="0.3">
      <c r="A2057" s="5" t="s">
        <v>8219</v>
      </c>
      <c r="B2057">
        <v>549</v>
      </c>
    </row>
    <row r="2058" spans="1:2" hidden="1" outlineLevel="1" x14ac:dyDescent="0.3">
      <c r="A2058" s="5" t="s">
        <v>8219</v>
      </c>
      <c r="B2058">
        <v>551</v>
      </c>
    </row>
    <row r="2059" spans="1:2" hidden="1" outlineLevel="1" x14ac:dyDescent="0.3">
      <c r="A2059" s="5" t="s">
        <v>8219</v>
      </c>
      <c r="B2059">
        <v>554</v>
      </c>
    </row>
    <row r="2060" spans="1:2" hidden="1" outlineLevel="1" x14ac:dyDescent="0.3">
      <c r="A2060" s="5" t="s">
        <v>8219</v>
      </c>
      <c r="B2060">
        <v>555</v>
      </c>
    </row>
    <row r="2061" spans="1:2" hidden="1" outlineLevel="1" x14ac:dyDescent="0.3">
      <c r="A2061" s="5" t="s">
        <v>8219</v>
      </c>
      <c r="B2061">
        <v>555</v>
      </c>
    </row>
    <row r="2062" spans="1:2" hidden="1" outlineLevel="1" x14ac:dyDescent="0.3">
      <c r="A2062" s="5" t="s">
        <v>8219</v>
      </c>
      <c r="B2062">
        <v>557</v>
      </c>
    </row>
    <row r="2063" spans="1:2" hidden="1" outlineLevel="1" x14ac:dyDescent="0.3">
      <c r="A2063" s="5" t="s">
        <v>8219</v>
      </c>
      <c r="B2063">
        <v>558</v>
      </c>
    </row>
    <row r="2064" spans="1:2" hidden="1" outlineLevel="1" x14ac:dyDescent="0.3">
      <c r="A2064" s="5" t="s">
        <v>8219</v>
      </c>
      <c r="B2064">
        <v>560</v>
      </c>
    </row>
    <row r="2065" spans="1:2" hidden="1" outlineLevel="1" x14ac:dyDescent="0.3">
      <c r="A2065" s="5" t="s">
        <v>8219</v>
      </c>
      <c r="B2065">
        <v>562</v>
      </c>
    </row>
    <row r="2066" spans="1:2" hidden="1" outlineLevel="1" x14ac:dyDescent="0.3">
      <c r="A2066" s="5" t="s">
        <v>8219</v>
      </c>
      <c r="B2066">
        <v>563</v>
      </c>
    </row>
    <row r="2067" spans="1:2" hidden="1" outlineLevel="1" x14ac:dyDescent="0.3">
      <c r="A2067" s="5" t="s">
        <v>8219</v>
      </c>
      <c r="B2067">
        <v>571</v>
      </c>
    </row>
    <row r="2068" spans="1:2" hidden="1" outlineLevel="1" x14ac:dyDescent="0.3">
      <c r="A2068" s="5" t="s">
        <v>8219</v>
      </c>
      <c r="B2068">
        <v>574</v>
      </c>
    </row>
    <row r="2069" spans="1:2" hidden="1" outlineLevel="1" x14ac:dyDescent="0.3">
      <c r="A2069" s="5" t="s">
        <v>8219</v>
      </c>
      <c r="B2069">
        <v>576</v>
      </c>
    </row>
    <row r="2070" spans="1:2" hidden="1" outlineLevel="1" x14ac:dyDescent="0.3">
      <c r="A2070" s="5" t="s">
        <v>8219</v>
      </c>
      <c r="B2070">
        <v>577</v>
      </c>
    </row>
    <row r="2071" spans="1:2" hidden="1" outlineLevel="1" x14ac:dyDescent="0.3">
      <c r="A2071" s="5" t="s">
        <v>8219</v>
      </c>
      <c r="B2071">
        <v>600</v>
      </c>
    </row>
    <row r="2072" spans="1:2" hidden="1" outlineLevel="1" x14ac:dyDescent="0.3">
      <c r="A2072" s="5" t="s">
        <v>8219</v>
      </c>
      <c r="B2072">
        <v>607</v>
      </c>
    </row>
    <row r="2073" spans="1:2" hidden="1" outlineLevel="1" x14ac:dyDescent="0.3">
      <c r="A2073" s="5" t="s">
        <v>8219</v>
      </c>
      <c r="B2073">
        <v>613</v>
      </c>
    </row>
    <row r="2074" spans="1:2" hidden="1" outlineLevel="1" x14ac:dyDescent="0.3">
      <c r="A2074" s="5" t="s">
        <v>8219</v>
      </c>
      <c r="B2074">
        <v>614</v>
      </c>
    </row>
    <row r="2075" spans="1:2" hidden="1" outlineLevel="1" x14ac:dyDescent="0.3">
      <c r="A2075" s="5" t="s">
        <v>8219</v>
      </c>
      <c r="B2075">
        <v>615</v>
      </c>
    </row>
    <row r="2076" spans="1:2" hidden="1" outlineLevel="1" x14ac:dyDescent="0.3">
      <c r="A2076" s="5" t="s">
        <v>8219</v>
      </c>
      <c r="B2076">
        <v>621</v>
      </c>
    </row>
    <row r="2077" spans="1:2" hidden="1" outlineLevel="1" x14ac:dyDescent="0.3">
      <c r="A2077" s="5" t="s">
        <v>8219</v>
      </c>
      <c r="B2077">
        <v>623</v>
      </c>
    </row>
    <row r="2078" spans="1:2" hidden="1" outlineLevel="1" x14ac:dyDescent="0.3">
      <c r="A2078" s="5" t="s">
        <v>8219</v>
      </c>
      <c r="B2078">
        <v>625</v>
      </c>
    </row>
    <row r="2079" spans="1:2" hidden="1" outlineLevel="1" x14ac:dyDescent="0.3">
      <c r="A2079" s="5" t="s">
        <v>8219</v>
      </c>
      <c r="B2079">
        <v>635</v>
      </c>
    </row>
    <row r="2080" spans="1:2" hidden="1" outlineLevel="1" x14ac:dyDescent="0.3">
      <c r="A2080" s="5" t="s">
        <v>8219</v>
      </c>
      <c r="B2080">
        <v>644</v>
      </c>
    </row>
    <row r="2081" spans="1:2" hidden="1" outlineLevel="1" x14ac:dyDescent="0.3">
      <c r="A2081" s="5" t="s">
        <v>8219</v>
      </c>
      <c r="B2081">
        <v>651</v>
      </c>
    </row>
    <row r="2082" spans="1:2" hidden="1" outlineLevel="1" x14ac:dyDescent="0.3">
      <c r="A2082" s="5" t="s">
        <v>8219</v>
      </c>
      <c r="B2082">
        <v>660</v>
      </c>
    </row>
    <row r="2083" spans="1:2" hidden="1" outlineLevel="1" x14ac:dyDescent="0.3">
      <c r="A2083" s="5" t="s">
        <v>8219</v>
      </c>
      <c r="B2083">
        <v>665</v>
      </c>
    </row>
    <row r="2084" spans="1:2" hidden="1" outlineLevel="1" x14ac:dyDescent="0.3">
      <c r="A2084" s="5" t="s">
        <v>8219</v>
      </c>
      <c r="B2084">
        <v>666</v>
      </c>
    </row>
    <row r="2085" spans="1:2" hidden="1" outlineLevel="1" x14ac:dyDescent="0.3">
      <c r="A2085" s="5" t="s">
        <v>8219</v>
      </c>
      <c r="B2085">
        <v>670</v>
      </c>
    </row>
    <row r="2086" spans="1:2" hidden="1" outlineLevel="1" x14ac:dyDescent="0.3">
      <c r="A2086" s="5" t="s">
        <v>8219</v>
      </c>
      <c r="B2086">
        <v>676</v>
      </c>
    </row>
    <row r="2087" spans="1:2" hidden="1" outlineLevel="1" x14ac:dyDescent="0.3">
      <c r="A2087" s="5" t="s">
        <v>8219</v>
      </c>
      <c r="B2087">
        <v>680</v>
      </c>
    </row>
    <row r="2088" spans="1:2" hidden="1" outlineLevel="1" x14ac:dyDescent="0.3">
      <c r="A2088" s="5" t="s">
        <v>8219</v>
      </c>
      <c r="B2088">
        <v>680</v>
      </c>
    </row>
    <row r="2089" spans="1:2" hidden="1" outlineLevel="1" x14ac:dyDescent="0.3">
      <c r="A2089" s="5" t="s">
        <v>8219</v>
      </c>
      <c r="B2089">
        <v>682</v>
      </c>
    </row>
    <row r="2090" spans="1:2" hidden="1" outlineLevel="1" x14ac:dyDescent="0.3">
      <c r="A2090" s="5" t="s">
        <v>8219</v>
      </c>
      <c r="B2090">
        <v>682</v>
      </c>
    </row>
    <row r="2091" spans="1:2" hidden="1" outlineLevel="1" x14ac:dyDescent="0.3">
      <c r="A2091" s="5" t="s">
        <v>8219</v>
      </c>
      <c r="B2091">
        <v>688</v>
      </c>
    </row>
    <row r="2092" spans="1:2" hidden="1" outlineLevel="1" x14ac:dyDescent="0.3">
      <c r="A2092" s="5" t="s">
        <v>8219</v>
      </c>
      <c r="B2092">
        <v>701</v>
      </c>
    </row>
    <row r="2093" spans="1:2" hidden="1" outlineLevel="1" x14ac:dyDescent="0.3">
      <c r="A2093" s="5" t="s">
        <v>8219</v>
      </c>
      <c r="B2093">
        <v>707</v>
      </c>
    </row>
    <row r="2094" spans="1:2" hidden="1" outlineLevel="1" x14ac:dyDescent="0.3">
      <c r="A2094" s="5" t="s">
        <v>8219</v>
      </c>
      <c r="B2094">
        <v>711</v>
      </c>
    </row>
    <row r="2095" spans="1:2" hidden="1" outlineLevel="1" x14ac:dyDescent="0.3">
      <c r="A2095" s="5" t="s">
        <v>8219</v>
      </c>
      <c r="B2095">
        <v>714</v>
      </c>
    </row>
    <row r="2096" spans="1:2" hidden="1" outlineLevel="1" x14ac:dyDescent="0.3">
      <c r="A2096" s="5" t="s">
        <v>8219</v>
      </c>
      <c r="B2096">
        <v>721</v>
      </c>
    </row>
    <row r="2097" spans="1:2" hidden="1" outlineLevel="1" x14ac:dyDescent="0.3">
      <c r="A2097" s="5" t="s">
        <v>8219</v>
      </c>
      <c r="B2097">
        <v>729</v>
      </c>
    </row>
    <row r="2098" spans="1:2" hidden="1" outlineLevel="1" x14ac:dyDescent="0.3">
      <c r="A2098" s="5" t="s">
        <v>8219</v>
      </c>
      <c r="B2098">
        <v>736</v>
      </c>
    </row>
    <row r="2099" spans="1:2" hidden="1" outlineLevel="1" x14ac:dyDescent="0.3">
      <c r="A2099" s="5" t="s">
        <v>8219</v>
      </c>
      <c r="B2099">
        <v>740</v>
      </c>
    </row>
    <row r="2100" spans="1:2" hidden="1" outlineLevel="1" x14ac:dyDescent="0.3">
      <c r="A2100" s="5" t="s">
        <v>8219</v>
      </c>
      <c r="B2100">
        <v>742</v>
      </c>
    </row>
    <row r="2101" spans="1:2" hidden="1" outlineLevel="1" x14ac:dyDescent="0.3">
      <c r="A2101" s="5" t="s">
        <v>8219</v>
      </c>
      <c r="B2101">
        <v>760</v>
      </c>
    </row>
    <row r="2102" spans="1:2" hidden="1" outlineLevel="1" x14ac:dyDescent="0.3">
      <c r="A2102" s="5" t="s">
        <v>8219</v>
      </c>
      <c r="B2102">
        <v>813</v>
      </c>
    </row>
    <row r="2103" spans="1:2" hidden="1" outlineLevel="1" x14ac:dyDescent="0.3">
      <c r="A2103" s="5" t="s">
        <v>8219</v>
      </c>
      <c r="B2103">
        <v>821</v>
      </c>
    </row>
    <row r="2104" spans="1:2" hidden="1" outlineLevel="1" x14ac:dyDescent="0.3">
      <c r="A2104" s="5" t="s">
        <v>8219</v>
      </c>
      <c r="B2104">
        <v>827</v>
      </c>
    </row>
    <row r="2105" spans="1:2" hidden="1" outlineLevel="1" x14ac:dyDescent="0.3">
      <c r="A2105" s="5" t="s">
        <v>8219</v>
      </c>
      <c r="B2105">
        <v>834</v>
      </c>
    </row>
    <row r="2106" spans="1:2" hidden="1" outlineLevel="1" x14ac:dyDescent="0.3">
      <c r="A2106" s="5" t="s">
        <v>8219</v>
      </c>
      <c r="B2106">
        <v>848</v>
      </c>
    </row>
    <row r="2107" spans="1:2" hidden="1" outlineLevel="1" x14ac:dyDescent="0.3">
      <c r="A2107" s="5" t="s">
        <v>8219</v>
      </c>
      <c r="B2107">
        <v>859</v>
      </c>
    </row>
    <row r="2108" spans="1:2" hidden="1" outlineLevel="1" x14ac:dyDescent="0.3">
      <c r="A2108" s="5" t="s">
        <v>8219</v>
      </c>
      <c r="B2108">
        <v>874</v>
      </c>
    </row>
    <row r="2109" spans="1:2" hidden="1" outlineLevel="1" x14ac:dyDescent="0.3">
      <c r="A2109" s="5" t="s">
        <v>8219</v>
      </c>
      <c r="B2109">
        <v>878</v>
      </c>
    </row>
    <row r="2110" spans="1:2" hidden="1" outlineLevel="1" x14ac:dyDescent="0.3">
      <c r="A2110" s="5" t="s">
        <v>8219</v>
      </c>
      <c r="B2110">
        <v>885</v>
      </c>
    </row>
    <row r="2111" spans="1:2" hidden="1" outlineLevel="1" x14ac:dyDescent="0.3">
      <c r="A2111" s="5" t="s">
        <v>8219</v>
      </c>
      <c r="B2111">
        <v>897</v>
      </c>
    </row>
    <row r="2112" spans="1:2" hidden="1" outlineLevel="1" x14ac:dyDescent="0.3">
      <c r="A2112" s="5" t="s">
        <v>8219</v>
      </c>
      <c r="B2112">
        <v>902</v>
      </c>
    </row>
    <row r="2113" spans="1:2" hidden="1" outlineLevel="1" x14ac:dyDescent="0.3">
      <c r="A2113" s="5" t="s">
        <v>8219</v>
      </c>
      <c r="B2113">
        <v>916</v>
      </c>
    </row>
    <row r="2114" spans="1:2" hidden="1" outlineLevel="1" x14ac:dyDescent="0.3">
      <c r="A2114" s="5" t="s">
        <v>8219</v>
      </c>
      <c r="B2114">
        <v>930</v>
      </c>
    </row>
    <row r="2115" spans="1:2" hidden="1" outlineLevel="1" x14ac:dyDescent="0.3">
      <c r="A2115" s="5" t="s">
        <v>8219</v>
      </c>
      <c r="B2115">
        <v>942</v>
      </c>
    </row>
    <row r="2116" spans="1:2" hidden="1" outlineLevel="1" x14ac:dyDescent="0.3">
      <c r="A2116" s="5" t="s">
        <v>8219</v>
      </c>
      <c r="B2116">
        <v>943</v>
      </c>
    </row>
    <row r="2117" spans="1:2" hidden="1" outlineLevel="1" x14ac:dyDescent="0.3">
      <c r="A2117" s="5" t="s">
        <v>8219</v>
      </c>
      <c r="B2117">
        <v>944</v>
      </c>
    </row>
    <row r="2118" spans="1:2" hidden="1" outlineLevel="1" x14ac:dyDescent="0.3">
      <c r="A2118" s="5" t="s">
        <v>8219</v>
      </c>
      <c r="B2118">
        <v>951</v>
      </c>
    </row>
    <row r="2119" spans="1:2" hidden="1" outlineLevel="1" x14ac:dyDescent="0.3">
      <c r="A2119" s="5" t="s">
        <v>8219</v>
      </c>
      <c r="B2119">
        <v>963</v>
      </c>
    </row>
    <row r="2120" spans="1:2" hidden="1" outlineLevel="1" x14ac:dyDescent="0.3">
      <c r="A2120" s="5" t="s">
        <v>8219</v>
      </c>
      <c r="B2120">
        <v>964</v>
      </c>
    </row>
    <row r="2121" spans="1:2" hidden="1" outlineLevel="1" x14ac:dyDescent="0.3">
      <c r="A2121" s="5" t="s">
        <v>8219</v>
      </c>
      <c r="B2121">
        <v>971</v>
      </c>
    </row>
    <row r="2122" spans="1:2" hidden="1" outlineLevel="1" x14ac:dyDescent="0.3">
      <c r="A2122" s="5" t="s">
        <v>8219</v>
      </c>
      <c r="B2122">
        <v>983</v>
      </c>
    </row>
    <row r="2123" spans="1:2" hidden="1" outlineLevel="1" x14ac:dyDescent="0.3">
      <c r="A2123" s="5" t="s">
        <v>8219</v>
      </c>
      <c r="B2123">
        <v>988</v>
      </c>
    </row>
    <row r="2124" spans="1:2" hidden="1" outlineLevel="1" x14ac:dyDescent="0.3">
      <c r="A2124" s="5" t="s">
        <v>8219</v>
      </c>
      <c r="B2124">
        <v>1013</v>
      </c>
    </row>
    <row r="2125" spans="1:2" hidden="1" outlineLevel="1" x14ac:dyDescent="0.3">
      <c r="A2125" s="5" t="s">
        <v>8219</v>
      </c>
      <c r="B2125">
        <v>1019</v>
      </c>
    </row>
    <row r="2126" spans="1:2" hidden="1" outlineLevel="1" x14ac:dyDescent="0.3">
      <c r="A2126" s="5" t="s">
        <v>8219</v>
      </c>
      <c r="B2126">
        <v>1021</v>
      </c>
    </row>
    <row r="2127" spans="1:2" hidden="1" outlineLevel="1" x14ac:dyDescent="0.3">
      <c r="A2127" s="5" t="s">
        <v>8219</v>
      </c>
      <c r="B2127">
        <v>1049</v>
      </c>
    </row>
    <row r="2128" spans="1:2" hidden="1" outlineLevel="1" x14ac:dyDescent="0.3">
      <c r="A2128" s="5" t="s">
        <v>8219</v>
      </c>
      <c r="B2128">
        <v>1062</v>
      </c>
    </row>
    <row r="2129" spans="1:2" hidden="1" outlineLevel="1" x14ac:dyDescent="0.3">
      <c r="A2129" s="5" t="s">
        <v>8219</v>
      </c>
      <c r="B2129">
        <v>1071</v>
      </c>
    </row>
    <row r="2130" spans="1:2" hidden="1" outlineLevel="1" x14ac:dyDescent="0.3">
      <c r="A2130" s="5" t="s">
        <v>8219</v>
      </c>
      <c r="B2130">
        <v>1088</v>
      </c>
    </row>
    <row r="2131" spans="1:2" hidden="1" outlineLevel="1" x14ac:dyDescent="0.3">
      <c r="A2131" s="5" t="s">
        <v>8219</v>
      </c>
      <c r="B2131">
        <v>1095</v>
      </c>
    </row>
    <row r="2132" spans="1:2" hidden="1" outlineLevel="1" x14ac:dyDescent="0.3">
      <c r="A2132" s="5" t="s">
        <v>8219</v>
      </c>
      <c r="B2132">
        <v>1104</v>
      </c>
    </row>
    <row r="2133" spans="1:2" hidden="1" outlineLevel="1" x14ac:dyDescent="0.3">
      <c r="A2133" s="5" t="s">
        <v>8219</v>
      </c>
      <c r="B2133">
        <v>1107</v>
      </c>
    </row>
    <row r="2134" spans="1:2" hidden="1" outlineLevel="1" x14ac:dyDescent="0.3">
      <c r="A2134" s="5" t="s">
        <v>8219</v>
      </c>
      <c r="B2134">
        <v>1113</v>
      </c>
    </row>
    <row r="2135" spans="1:2" hidden="1" outlineLevel="1" x14ac:dyDescent="0.3">
      <c r="A2135" s="5" t="s">
        <v>8219</v>
      </c>
      <c r="B2135">
        <v>1151</v>
      </c>
    </row>
    <row r="2136" spans="1:2" hidden="1" outlineLevel="1" x14ac:dyDescent="0.3">
      <c r="A2136" s="5" t="s">
        <v>8219</v>
      </c>
      <c r="B2136">
        <v>1204</v>
      </c>
    </row>
    <row r="2137" spans="1:2" hidden="1" outlineLevel="1" x14ac:dyDescent="0.3">
      <c r="A2137" s="5" t="s">
        <v>8219</v>
      </c>
      <c r="B2137">
        <v>1224</v>
      </c>
    </row>
    <row r="2138" spans="1:2" hidden="1" outlineLevel="1" x14ac:dyDescent="0.3">
      <c r="A2138" s="5" t="s">
        <v>8219</v>
      </c>
      <c r="B2138">
        <v>1251</v>
      </c>
    </row>
    <row r="2139" spans="1:2" hidden="1" outlineLevel="1" x14ac:dyDescent="0.3">
      <c r="A2139" s="5" t="s">
        <v>8219</v>
      </c>
      <c r="B2139">
        <v>1260</v>
      </c>
    </row>
    <row r="2140" spans="1:2" hidden="1" outlineLevel="1" x14ac:dyDescent="0.3">
      <c r="A2140" s="5" t="s">
        <v>8219</v>
      </c>
      <c r="B2140">
        <v>1281</v>
      </c>
    </row>
    <row r="2141" spans="1:2" hidden="1" outlineLevel="1" x14ac:dyDescent="0.3">
      <c r="A2141" s="5" t="s">
        <v>8219</v>
      </c>
      <c r="B2141">
        <v>1328</v>
      </c>
    </row>
    <row r="2142" spans="1:2" hidden="1" outlineLevel="1" x14ac:dyDescent="0.3">
      <c r="A2142" s="5" t="s">
        <v>8219</v>
      </c>
      <c r="B2142">
        <v>1356</v>
      </c>
    </row>
    <row r="2143" spans="1:2" hidden="1" outlineLevel="1" x14ac:dyDescent="0.3">
      <c r="A2143" s="5" t="s">
        <v>8219</v>
      </c>
      <c r="B2143">
        <v>1364</v>
      </c>
    </row>
    <row r="2144" spans="1:2" hidden="1" outlineLevel="1" x14ac:dyDescent="0.3">
      <c r="A2144" s="5" t="s">
        <v>8219</v>
      </c>
      <c r="B2144">
        <v>1373</v>
      </c>
    </row>
    <row r="2145" spans="1:2" hidden="1" outlineLevel="1" x14ac:dyDescent="0.3">
      <c r="A2145" s="5" t="s">
        <v>8219</v>
      </c>
      <c r="B2145">
        <v>1375</v>
      </c>
    </row>
    <row r="2146" spans="1:2" hidden="1" outlineLevel="1" x14ac:dyDescent="0.3">
      <c r="A2146" s="5" t="s">
        <v>8219</v>
      </c>
      <c r="B2146">
        <v>1420</v>
      </c>
    </row>
    <row r="2147" spans="1:2" hidden="1" outlineLevel="1" x14ac:dyDescent="0.3">
      <c r="A2147" s="5" t="s">
        <v>8219</v>
      </c>
      <c r="B2147">
        <v>1510</v>
      </c>
    </row>
    <row r="2148" spans="1:2" hidden="1" outlineLevel="1" x14ac:dyDescent="0.3">
      <c r="A2148" s="5" t="s">
        <v>8219</v>
      </c>
      <c r="B2148">
        <v>1513</v>
      </c>
    </row>
    <row r="2149" spans="1:2" hidden="1" outlineLevel="1" x14ac:dyDescent="0.3">
      <c r="A2149" s="5" t="s">
        <v>8219</v>
      </c>
      <c r="B2149">
        <v>1530</v>
      </c>
    </row>
    <row r="2150" spans="1:2" hidden="1" outlineLevel="1" x14ac:dyDescent="0.3">
      <c r="A2150" s="5" t="s">
        <v>8219</v>
      </c>
      <c r="B2150">
        <v>1556</v>
      </c>
    </row>
    <row r="2151" spans="1:2" hidden="1" outlineLevel="1" x14ac:dyDescent="0.3">
      <c r="A2151" s="5" t="s">
        <v>8219</v>
      </c>
      <c r="B2151">
        <v>1596</v>
      </c>
    </row>
    <row r="2152" spans="1:2" hidden="1" outlineLevel="1" x14ac:dyDescent="0.3">
      <c r="A2152" s="5" t="s">
        <v>8219</v>
      </c>
      <c r="B2152">
        <v>1633</v>
      </c>
    </row>
    <row r="2153" spans="1:2" hidden="1" outlineLevel="1" x14ac:dyDescent="0.3">
      <c r="A2153" s="5" t="s">
        <v>8219</v>
      </c>
      <c r="B2153">
        <v>1637</v>
      </c>
    </row>
    <row r="2154" spans="1:2" hidden="1" outlineLevel="1" x14ac:dyDescent="0.3">
      <c r="A2154" s="5" t="s">
        <v>8219</v>
      </c>
      <c r="B2154">
        <v>1670</v>
      </c>
    </row>
    <row r="2155" spans="1:2" hidden="1" outlineLevel="1" x14ac:dyDescent="0.3">
      <c r="A2155" s="5" t="s">
        <v>8219</v>
      </c>
      <c r="B2155">
        <v>1737</v>
      </c>
    </row>
    <row r="2156" spans="1:2" hidden="1" outlineLevel="1" x14ac:dyDescent="0.3">
      <c r="A2156" s="5" t="s">
        <v>8219</v>
      </c>
      <c r="B2156">
        <v>1762</v>
      </c>
    </row>
    <row r="2157" spans="1:2" hidden="1" outlineLevel="1" x14ac:dyDescent="0.3">
      <c r="A2157" s="5" t="s">
        <v>8219</v>
      </c>
      <c r="B2157">
        <v>1780</v>
      </c>
    </row>
    <row r="2158" spans="1:2" hidden="1" outlineLevel="1" x14ac:dyDescent="0.3">
      <c r="A2158" s="5" t="s">
        <v>8219</v>
      </c>
      <c r="B2158">
        <v>1789</v>
      </c>
    </row>
    <row r="2159" spans="1:2" hidden="1" outlineLevel="1" x14ac:dyDescent="0.3">
      <c r="A2159" s="5" t="s">
        <v>8219</v>
      </c>
      <c r="B2159">
        <v>1876</v>
      </c>
    </row>
    <row r="2160" spans="1:2" hidden="1" outlineLevel="1" x14ac:dyDescent="0.3">
      <c r="A2160" s="5" t="s">
        <v>8219</v>
      </c>
      <c r="B2160">
        <v>1887</v>
      </c>
    </row>
    <row r="2161" spans="1:2" hidden="1" outlineLevel="1" x14ac:dyDescent="0.3">
      <c r="A2161" s="5" t="s">
        <v>8219</v>
      </c>
      <c r="B2161">
        <v>1945</v>
      </c>
    </row>
    <row r="2162" spans="1:2" hidden="1" outlineLevel="1" x14ac:dyDescent="0.3">
      <c r="A2162" s="5" t="s">
        <v>8219</v>
      </c>
      <c r="B2162">
        <v>1980</v>
      </c>
    </row>
    <row r="2163" spans="1:2" hidden="1" outlineLevel="1" x14ac:dyDescent="0.3">
      <c r="A2163" s="5" t="s">
        <v>8219</v>
      </c>
      <c r="B2163">
        <v>2035</v>
      </c>
    </row>
    <row r="2164" spans="1:2" hidden="1" outlineLevel="1" x14ac:dyDescent="0.3">
      <c r="A2164" s="5" t="s">
        <v>8219</v>
      </c>
      <c r="B2164">
        <v>2051</v>
      </c>
    </row>
    <row r="2165" spans="1:2" hidden="1" outlineLevel="1" x14ac:dyDescent="0.3">
      <c r="A2165" s="5" t="s">
        <v>8219</v>
      </c>
      <c r="B2165">
        <v>2139</v>
      </c>
    </row>
    <row r="2166" spans="1:2" hidden="1" outlineLevel="1" x14ac:dyDescent="0.3">
      <c r="A2166" s="5" t="s">
        <v>8219</v>
      </c>
      <c r="B2166">
        <v>2165</v>
      </c>
    </row>
    <row r="2167" spans="1:2" hidden="1" outlineLevel="1" x14ac:dyDescent="0.3">
      <c r="A2167" s="5" t="s">
        <v>8219</v>
      </c>
      <c r="B2167">
        <v>2174</v>
      </c>
    </row>
    <row r="2168" spans="1:2" hidden="1" outlineLevel="1" x14ac:dyDescent="0.3">
      <c r="A2168" s="5" t="s">
        <v>8219</v>
      </c>
      <c r="B2168">
        <v>2436</v>
      </c>
    </row>
    <row r="2169" spans="1:2" hidden="1" outlineLevel="1" x14ac:dyDescent="0.3">
      <c r="A2169" s="5" t="s">
        <v>8219</v>
      </c>
      <c r="B2169">
        <v>2478</v>
      </c>
    </row>
    <row r="2170" spans="1:2" hidden="1" outlineLevel="1" x14ac:dyDescent="0.3">
      <c r="A2170" s="5" t="s">
        <v>8219</v>
      </c>
      <c r="B2170">
        <v>2525</v>
      </c>
    </row>
    <row r="2171" spans="1:2" hidden="1" outlineLevel="1" x14ac:dyDescent="0.3">
      <c r="A2171" s="5" t="s">
        <v>8219</v>
      </c>
      <c r="B2171">
        <v>2602</v>
      </c>
    </row>
    <row r="2172" spans="1:2" hidden="1" outlineLevel="1" x14ac:dyDescent="0.3">
      <c r="A2172" s="5" t="s">
        <v>8219</v>
      </c>
      <c r="B2172">
        <v>3238</v>
      </c>
    </row>
    <row r="2173" spans="1:2" hidden="1" outlineLevel="1" x14ac:dyDescent="0.3">
      <c r="A2173" s="5" t="s">
        <v>8219</v>
      </c>
      <c r="B2173">
        <v>3355</v>
      </c>
    </row>
    <row r="2174" spans="1:2" hidden="1" outlineLevel="1" x14ac:dyDescent="0.3">
      <c r="A2174" s="5" t="s">
        <v>8219</v>
      </c>
      <c r="B2174">
        <v>3468</v>
      </c>
    </row>
    <row r="2175" spans="1:2" hidden="1" outlineLevel="1" x14ac:dyDescent="0.3">
      <c r="A2175" s="5" t="s">
        <v>8219</v>
      </c>
      <c r="B2175">
        <v>3562</v>
      </c>
    </row>
    <row r="2176" spans="1:2" hidden="1" outlineLevel="1" x14ac:dyDescent="0.3">
      <c r="A2176" s="5" t="s">
        <v>8219</v>
      </c>
      <c r="B2176">
        <v>3663</v>
      </c>
    </row>
    <row r="2177" spans="1:5" hidden="1" outlineLevel="1" x14ac:dyDescent="0.3">
      <c r="A2177" s="5" t="s">
        <v>8219</v>
      </c>
      <c r="B2177">
        <v>3863</v>
      </c>
    </row>
    <row r="2178" spans="1:5" hidden="1" outlineLevel="1" x14ac:dyDescent="0.3">
      <c r="A2178" s="5" t="s">
        <v>8219</v>
      </c>
      <c r="B2178">
        <v>4245</v>
      </c>
    </row>
    <row r="2179" spans="1:5" hidden="1" outlineLevel="1" x14ac:dyDescent="0.3">
      <c r="A2179" s="5" t="s">
        <v>8219</v>
      </c>
      <c r="B2179">
        <v>4330</v>
      </c>
    </row>
    <row r="2180" spans="1:5" hidden="1" outlineLevel="1" x14ac:dyDescent="0.3">
      <c r="A2180" s="5" t="s">
        <v>8219</v>
      </c>
      <c r="B2180">
        <v>4562</v>
      </c>
    </row>
    <row r="2181" spans="1:5" hidden="1" outlineLevel="1" x14ac:dyDescent="0.3">
      <c r="A2181" s="5" t="s">
        <v>8219</v>
      </c>
      <c r="B2181">
        <v>4883</v>
      </c>
    </row>
    <row r="2182" spans="1:5" hidden="1" outlineLevel="1" x14ac:dyDescent="0.3">
      <c r="A2182" s="5" t="s">
        <v>8219</v>
      </c>
      <c r="B2182">
        <v>5812</v>
      </c>
    </row>
    <row r="2183" spans="1:5" hidden="1" outlineLevel="1" x14ac:dyDescent="0.3">
      <c r="A2183" s="5" t="s">
        <v>8219</v>
      </c>
      <c r="B2183">
        <v>8200</v>
      </c>
    </row>
    <row r="2184" spans="1:5" hidden="1" outlineLevel="1" x14ac:dyDescent="0.3">
      <c r="A2184" s="5" t="s">
        <v>8219</v>
      </c>
      <c r="B2184">
        <v>8359</v>
      </c>
    </row>
    <row r="2185" spans="1:5" hidden="1" outlineLevel="1" x14ac:dyDescent="0.3">
      <c r="A2185" s="5" t="s">
        <v>8219</v>
      </c>
      <c r="B2185">
        <v>20242</v>
      </c>
    </row>
    <row r="2186" spans="1:5" hidden="1" outlineLevel="1" x14ac:dyDescent="0.3">
      <c r="A2186" s="5" t="s">
        <v>8219</v>
      </c>
      <c r="B2186">
        <v>26457</v>
      </c>
    </row>
    <row r="2187" spans="1:5" collapsed="1" x14ac:dyDescent="0.3"/>
    <row r="2189" spans="1:5" x14ac:dyDescent="0.3">
      <c r="A2189" s="20" t="s">
        <v>8425</v>
      </c>
      <c r="B2189" s="21">
        <f>AVERAGE(B2:B2186)</f>
        <v>194.42517162471395</v>
      </c>
      <c r="D2189" s="20" t="s">
        <v>8425</v>
      </c>
      <c r="E2189" s="21">
        <f>AVERAGE(E2:E1531)</f>
        <v>17.709803921568628</v>
      </c>
    </row>
    <row r="2190" spans="1:5" x14ac:dyDescent="0.3">
      <c r="A2190" s="20" t="s">
        <v>8426</v>
      </c>
      <c r="B2190">
        <f>MEDIAN(B2:B2189)</f>
        <v>62</v>
      </c>
      <c r="D2190" s="20" t="s">
        <v>8426</v>
      </c>
      <c r="E2190">
        <f>MEDIAN(E2:E1531)</f>
        <v>4</v>
      </c>
    </row>
    <row r="2191" spans="1:5" x14ac:dyDescent="0.3">
      <c r="A2191" s="20" t="s">
        <v>8427</v>
      </c>
      <c r="B2191">
        <f>MIN(B2:B2186)</f>
        <v>1</v>
      </c>
      <c r="D2191" s="20" t="s">
        <v>8427</v>
      </c>
      <c r="E2191">
        <f>MIN(E2:E1531)</f>
        <v>0</v>
      </c>
    </row>
    <row r="2192" spans="1:5" x14ac:dyDescent="0.3">
      <c r="A2192" s="20" t="s">
        <v>8428</v>
      </c>
      <c r="B2192">
        <f>MAX(B3:B2186)</f>
        <v>26457</v>
      </c>
      <c r="D2192" s="20" t="s">
        <v>8428</v>
      </c>
      <c r="E2192">
        <f>MAX(E3:E1531)</f>
        <v>1293</v>
      </c>
    </row>
    <row r="2193" spans="1:6" x14ac:dyDescent="0.3">
      <c r="A2193" s="20" t="s">
        <v>8429</v>
      </c>
      <c r="B2193">
        <f>VAR(B2:B2186)</f>
        <v>713167.37912800396</v>
      </c>
      <c r="D2193" s="20" t="s">
        <v>8429</v>
      </c>
      <c r="E2193">
        <f>VAR(E2:E1531)</f>
        <v>3775.6894394644714</v>
      </c>
      <c r="F2193" t="s">
        <v>8377</v>
      </c>
    </row>
    <row r="2194" spans="1:6" x14ac:dyDescent="0.3">
      <c r="A2194" s="20" t="s">
        <v>8430</v>
      </c>
      <c r="B2194">
        <f>STDEV(B2:B2186)</f>
        <v>844.49237955591047</v>
      </c>
      <c r="D2194" s="20" t="s">
        <v>8430</v>
      </c>
      <c r="E2194">
        <f>STDEV(E2:E1531)</f>
        <v>61.446638959868842</v>
      </c>
    </row>
  </sheetData>
  <sortState xmlns:xlrd2="http://schemas.microsoft.com/office/spreadsheetml/2017/richdata2" ref="D2:E2187">
    <sortCondition ref="E2:E2187"/>
  </sortState>
  <conditionalFormatting sqref="D2:D1531">
    <cfRule type="cellIs" dxfId="13" priority="1" operator="equal">
      <formula>"canceled"</formula>
    </cfRule>
    <cfRule type="cellIs" dxfId="12" priority="2" operator="equal">
      <formula>"live"</formula>
    </cfRule>
    <cfRule type="cellIs" dxfId="11" priority="3" operator="equal">
      <formula>"failed"</formula>
    </cfRule>
    <cfRule type="cellIs" dxfId="10" priority="4" operator="equal">
      <formula>"successful"</formula>
    </cfRule>
    <cfRule type="colorScale" priority="5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D1E1E-05A4-4812-8D3F-FD1F9808A6FF}">
  <dimension ref="A1:C13"/>
  <sheetViews>
    <sheetView workbookViewId="0">
      <selection activeCell="C11" sqref="C11"/>
    </sheetView>
  </sheetViews>
  <sheetFormatPr defaultRowHeight="14.4" x14ac:dyDescent="0.3"/>
  <cols>
    <col min="1" max="1" width="12.5546875" bestFit="1" customWidth="1"/>
    <col min="2" max="2" width="13.44140625" bestFit="1" customWidth="1"/>
    <col min="3" max="3" width="14.33203125" bestFit="1" customWidth="1"/>
    <col min="4" max="4" width="2" bestFit="1" customWidth="1"/>
    <col min="5" max="13" width="3" bestFit="1" customWidth="1"/>
    <col min="14" max="69" width="4" bestFit="1" customWidth="1"/>
    <col min="70" max="89" width="5" bestFit="1" customWidth="1"/>
    <col min="90" max="90" width="8" bestFit="1" customWidth="1"/>
    <col min="91" max="101" width="5" bestFit="1" customWidth="1"/>
    <col min="102" max="102" width="8" bestFit="1" customWidth="1"/>
    <col min="103" max="192" width="5" bestFit="1" customWidth="1"/>
    <col min="193" max="193" width="8" bestFit="1" customWidth="1"/>
    <col min="194" max="241" width="5" bestFit="1" customWidth="1"/>
    <col min="242" max="383" width="6" bestFit="1" customWidth="1"/>
    <col min="384" max="430" width="7" bestFit="1" customWidth="1"/>
    <col min="431" max="442" width="8" bestFit="1" customWidth="1"/>
    <col min="443" max="445" width="9" bestFit="1" customWidth="1"/>
    <col min="446" max="446" width="10" bestFit="1" customWidth="1"/>
    <col min="447" max="447" width="10.77734375" bestFit="1" customWidth="1"/>
  </cols>
  <sheetData>
    <row r="1" spans="1:3" x14ac:dyDescent="0.3">
      <c r="A1" s="11" t="s">
        <v>8245</v>
      </c>
      <c r="B1" t="s">
        <v>8360</v>
      </c>
    </row>
    <row r="2" spans="1:3" x14ac:dyDescent="0.3">
      <c r="A2" s="11" t="s">
        <v>8364</v>
      </c>
      <c r="B2" t="s">
        <v>8219</v>
      </c>
    </row>
    <row r="4" spans="1:3" x14ac:dyDescent="0.3">
      <c r="A4" s="11" t="s">
        <v>8363</v>
      </c>
      <c r="B4" t="s">
        <v>8440</v>
      </c>
      <c r="C4" t="s">
        <v>8441</v>
      </c>
    </row>
    <row r="5" spans="1:3" x14ac:dyDescent="0.3">
      <c r="A5" s="12" t="s">
        <v>8310</v>
      </c>
      <c r="B5" s="22">
        <v>4499475</v>
      </c>
      <c r="C5" s="22">
        <v>5313576.17</v>
      </c>
    </row>
    <row r="6" spans="1:3" x14ac:dyDescent="0.3">
      <c r="A6" s="12" t="s">
        <v>8336</v>
      </c>
      <c r="B6" s="22">
        <v>488900</v>
      </c>
      <c r="C6" s="22">
        <v>849487.14</v>
      </c>
    </row>
    <row r="7" spans="1:3" x14ac:dyDescent="0.3">
      <c r="A7" s="12" t="s">
        <v>8333</v>
      </c>
      <c r="B7" s="22">
        <v>672426</v>
      </c>
      <c r="C7" s="22">
        <v>2791408.56</v>
      </c>
    </row>
    <row r="8" spans="1:3" x14ac:dyDescent="0.3">
      <c r="A8" s="12" t="s">
        <v>8325</v>
      </c>
      <c r="B8" s="22">
        <v>2535733.02</v>
      </c>
      <c r="C8" s="22">
        <v>3147611.6399999992</v>
      </c>
    </row>
    <row r="9" spans="1:3" x14ac:dyDescent="0.3">
      <c r="A9" s="12" t="s">
        <v>8338</v>
      </c>
      <c r="B9" s="22">
        <v>1476833</v>
      </c>
      <c r="C9" s="22">
        <v>2177693.4200000004</v>
      </c>
    </row>
    <row r="10" spans="1:3" x14ac:dyDescent="0.3">
      <c r="A10" s="12" t="s">
        <v>8322</v>
      </c>
      <c r="B10" s="22">
        <v>723776</v>
      </c>
      <c r="C10" s="22">
        <v>1535350.9</v>
      </c>
    </row>
    <row r="11" spans="1:3" x14ac:dyDescent="0.3">
      <c r="A11" s="12" t="s">
        <v>8319</v>
      </c>
      <c r="B11" s="22">
        <v>6715168.79</v>
      </c>
      <c r="C11" s="22">
        <v>19665020.159999996</v>
      </c>
    </row>
    <row r="12" spans="1:3" x14ac:dyDescent="0.3">
      <c r="A12" s="12" t="s">
        <v>8317</v>
      </c>
      <c r="B12" s="22">
        <v>4447052</v>
      </c>
      <c r="C12" s="22">
        <v>5115585.3800000018</v>
      </c>
    </row>
    <row r="13" spans="1:3" x14ac:dyDescent="0.3">
      <c r="A13" s="12" t="s">
        <v>8362</v>
      </c>
      <c r="B13" s="22">
        <v>21559363.809999999</v>
      </c>
      <c r="C13" s="22">
        <v>40595733.369999997</v>
      </c>
    </row>
  </sheetData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2</vt:i4>
      </vt:variant>
    </vt:vector>
  </HeadingPairs>
  <TitlesOfParts>
    <vt:vector size="10" baseType="lpstr">
      <vt:lpstr>Notes on Steps Taken</vt:lpstr>
      <vt:lpstr>StarterBook_Data</vt:lpstr>
      <vt:lpstr>PT State</vt:lpstr>
      <vt:lpstr>PT SubCategory</vt:lpstr>
      <vt:lpstr>PT by Year</vt:lpstr>
      <vt:lpstr>Bonus</vt:lpstr>
      <vt:lpstr>Bonus Statiscal Analysis</vt:lpstr>
      <vt:lpstr>Other Charts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crism</cp:lastModifiedBy>
  <dcterms:created xsi:type="dcterms:W3CDTF">2017-04-20T15:17:24Z</dcterms:created>
  <dcterms:modified xsi:type="dcterms:W3CDTF">2020-08-03T20:31:10Z</dcterms:modified>
</cp:coreProperties>
</file>