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10"/>
  <workbookPr/>
  <xr:revisionPtr revIDLastSave="0" documentId="8_{F54EDC3B-4FB9-48BA-BD35-9D6180475C90}" xr6:coauthVersionLast="23" xr6:coauthVersionMax="23" xr10:uidLastSave="{00000000-0000-0000-0000-000000000000}"/>
  <bookViews>
    <workbookView xWindow="240" yWindow="105" windowWidth="14805" windowHeight="8010" firstSheet="2" activeTab="10" xr2:uid="{00000000-000D-0000-FFFF-FFFF00000000}"/>
  </bookViews>
  <sheets>
    <sheet name="Tablas" sheetId="1" r:id="rId1"/>
    <sheet name="serviciohospedaje" sheetId="9" r:id="rId2"/>
    <sheet name="requisitos" sheetId="10" r:id="rId3"/>
    <sheet name="microempresa" sheetId="8" r:id="rId4"/>
    <sheet name="Servicio Transporte" sheetId="5" r:id="rId5"/>
    <sheet name="Familia" sheetId="6" r:id="rId6"/>
    <sheet name="Servicio Alimentacion" sheetId="4" r:id="rId7"/>
    <sheet name="Actividad" sheetId="3" r:id="rId8"/>
    <sheet name="Trabajo Comunal" sheetId="2" r:id="rId9"/>
    <sheet name="Responsable" sheetId="7" r:id="rId10"/>
    <sheet name="Sitio Turistico" sheetId="11" r:id="rId11"/>
  </sheets>
  <calcPr calcId="171026"/>
</workbook>
</file>

<file path=xl/calcChain.xml><?xml version="1.0" encoding="utf-8"?>
<calcChain xmlns="http://schemas.openxmlformats.org/spreadsheetml/2006/main">
  <c r="C26" i="11" l="1"/>
  <c r="A26" i="11"/>
  <c r="A18" i="11"/>
  <c r="C18" i="11"/>
  <c r="C9" i="11"/>
  <c r="A9" i="11"/>
  <c r="C2" i="11"/>
  <c r="C16" i="10"/>
  <c r="C7" i="10"/>
  <c r="C28" i="10"/>
  <c r="A28" i="10"/>
  <c r="A16" i="10"/>
  <c r="A8" i="10"/>
  <c r="C2" i="10"/>
  <c r="C16" i="9"/>
  <c r="C7" i="9"/>
  <c r="C28" i="9"/>
  <c r="A28" i="9"/>
  <c r="A16" i="9"/>
  <c r="A8" i="9"/>
  <c r="C2" i="9"/>
  <c r="C28" i="8"/>
  <c r="A28" i="8"/>
  <c r="A16" i="8"/>
  <c r="A8" i="8"/>
  <c r="C2" i="8"/>
  <c r="C16" i="8"/>
  <c r="C7" i="8"/>
  <c r="A20" i="7"/>
  <c r="A16" i="7"/>
  <c r="C27" i="7"/>
  <c r="C20" i="7"/>
  <c r="A27" i="7"/>
  <c r="C8" i="7"/>
  <c r="C16" i="7"/>
  <c r="A8" i="7"/>
  <c r="C7" i="5"/>
  <c r="C2" i="7"/>
  <c r="A2" i="2"/>
  <c r="C23" i="2"/>
  <c r="A26" i="6"/>
  <c r="A19" i="6"/>
  <c r="C26" i="6"/>
  <c r="C19" i="6"/>
  <c r="C8" i="6"/>
  <c r="A16" i="6"/>
  <c r="C16" i="6"/>
  <c r="A8" i="6"/>
  <c r="C2" i="6"/>
  <c r="C2" i="5"/>
  <c r="C28" i="5"/>
  <c r="A28" i="5"/>
  <c r="A20" i="5"/>
  <c r="A16" i="5"/>
  <c r="A8" i="5"/>
  <c r="C20" i="5"/>
  <c r="C16" i="5"/>
  <c r="C15" i="4"/>
  <c r="C7" i="4"/>
  <c r="A8" i="4"/>
  <c r="C2" i="4"/>
  <c r="A25" i="4"/>
  <c r="C18" i="4"/>
  <c r="C25" i="4"/>
  <c r="A18" i="4"/>
  <c r="C14" i="2"/>
  <c r="A15" i="4"/>
  <c r="A14" i="2"/>
  <c r="A7" i="2"/>
  <c r="C7" i="2"/>
  <c r="C31" i="3"/>
  <c r="C9" i="3"/>
  <c r="A31" i="3"/>
  <c r="A20" i="3"/>
  <c r="C23" i="3"/>
  <c r="C20" i="3"/>
  <c r="A23" i="3"/>
  <c r="A9" i="3"/>
  <c r="C2" i="3"/>
  <c r="A23" i="2"/>
  <c r="C16" i="2"/>
  <c r="A16" i="2"/>
</calcChain>
</file>

<file path=xl/sharedStrings.xml><?xml version="1.0" encoding="utf-8"?>
<sst xmlns="http://schemas.openxmlformats.org/spreadsheetml/2006/main" count="396" uniqueCount="135">
  <si>
    <t>  tbtrabajocomunal</t>
  </si>
  <si>
    <t>tbactividad</t>
  </si>
  <si>
    <t>tbservicioalimentacion</t>
  </si>
  <si>
    <t>int (PK)</t>
  </si>
  <si>
    <t xml:space="preserve">  idtrabajocomunal</t>
  </si>
  <si>
    <t>int (PK)</t>
  </si>
  <si>
    <t>idactividad</t>
  </si>
  <si>
    <t>idservicioalimentacion</t>
  </si>
  <si>
    <t>varchar</t>
  </si>
  <si>
    <t xml:space="preserve">nombretrabajocomunal </t>
  </si>
  <si>
    <t xml:space="preserve">	nombreactividad</t>
  </si>
  <si>
    <t>tiemposservicioalimentacion</t>
  </si>
  <si>
    <t>descripciontrabajocomunal</t>
  </si>
  <si>
    <t xml:space="preserve">	descripcionactividad</t>
  </si>
  <si>
    <t>descripcionservicioalimentacion</t>
  </si>
  <si>
    <t xml:space="preserve">  actividadestrabajocomunal </t>
  </si>
  <si>
    <t>tinyint</t>
  </si>
  <si>
    <t>estadoactividad</t>
  </si>
  <si>
    <t>precioservicioalimentacion</t>
  </si>
  <si>
    <t xml:space="preserve">requisitostrabajocomunal </t>
  </si>
  <si>
    <t>int</t>
  </si>
  <si>
    <t>cantidadpersonasactividad</t>
  </si>
  <si>
    <t>adicionalesservicioalimentacion</t>
  </si>
  <si>
    <t xml:space="preserve"> direcciontrabajocomunal</t>
  </si>
  <si>
    <t xml:space="preserve">	varchar</t>
  </si>
  <si>
    <t>lugaractividad</t>
  </si>
  <si>
    <t>llevarservicioalimentacion</t>
  </si>
  <si>
    <t xml:space="preserve">int </t>
  </si>
  <si>
    <t>idsitioturistico</t>
  </si>
  <si>
    <t>distanciahospedajeactividad</t>
  </si>
  <si>
    <t>habilidadesactividad</t>
  </si>
  <si>
    <t>horarioactividad</t>
  </si>
  <si>
    <t>idtipoactividad</t>
  </si>
  <si>
    <t>tbserviciotransporte</t>
  </si>
  <si>
    <t>tbfamilia</t>
  </si>
  <si>
    <t>tbresponsable</t>
  </si>
  <si>
    <t>idserviciotransporte</t>
  </si>
  <si>
    <t>idfamilia</t>
  </si>
  <si>
    <t>idresponsable</t>
  </si>
  <si>
    <t>origenserviciotransporte</t>
  </si>
  <si>
    <t>adultosmayoresfamilia</t>
  </si>
  <si>
    <t>cedularesponsable</t>
  </si>
  <si>
    <t>destinoserviciotransporte</t>
  </si>
  <si>
    <t>adultosfamilia</t>
  </si>
  <si>
    <t>nombreresponsable</t>
  </si>
  <si>
    <t>kilometrosserviciotransporte</t>
  </si>
  <si>
    <t>adolescentesfamilia</t>
  </si>
  <si>
    <t>primerapellidoresponsable</t>
  </si>
  <si>
    <t>tipocarreteraserviciotransporte</t>
  </si>
  <si>
    <t>ninosfamilia</t>
  </si>
  <si>
    <t>segundoapellidoresponsable</t>
  </si>
  <si>
    <t>tipovehiculoserviciotransporte</t>
  </si>
  <si>
    <t>telefonoresponsable</t>
  </si>
  <si>
    <t xml:space="preserve">	int</t>
  </si>
  <si>
    <t>precioserviciotransporte</t>
  </si>
  <si>
    <t>emailresponsable</t>
  </si>
  <si>
    <t>cantidadpersonasserviciotransporte</t>
  </si>
  <si>
    <t>tbsitioturistico</t>
  </si>
  <si>
    <t>tbmicroempresa</t>
  </si>
  <si>
    <t>tbserviciohospedaje</t>
  </si>
  <si>
    <t>idmicroempresa</t>
  </si>
  <si>
    <t>idserviciohospedaje</t>
  </si>
  <si>
    <t>nombrecomercialsitioturistico</t>
  </si>
  <si>
    <t>nombremicroempresa</t>
  </si>
  <si>
    <t>tipocamaserviciohospedaje</t>
  </si>
  <si>
    <t>telefonositioturistico</t>
  </si>
  <si>
    <t xml:space="preserve">contactotelefonomicroempresa </t>
  </si>
  <si>
    <t xml:space="preserve">internetserviciohospedaje </t>
  </si>
  <si>
    <t>idprovinciasitioturistico</t>
  </si>
  <si>
    <t xml:space="preserve">emailmicroempresa </t>
  </si>
  <si>
    <t>cableserviciohospedaje</t>
  </si>
  <si>
    <t>idcantonsitioturistico</t>
  </si>
  <si>
    <t>sitiowebmicroempresa</t>
  </si>
  <si>
    <t>aireacondicionadoserviciohospedaje</t>
  </si>
  <si>
    <t>iddistritositioturistico</t>
  </si>
  <si>
    <t>ventiladorserviciohospedaje</t>
  </si>
  <si>
    <t>direccionexactasitioturistico</t>
  </si>
  <si>
    <t xml:space="preserve">cantidadcamasserviciohospedaje </t>
  </si>
  <si>
    <t xml:space="preserve">	sitiowebsitioturistico</t>
  </si>
  <si>
    <t>cantidadpersonasserviciohospedaje</t>
  </si>
  <si>
    <t>vistaserviciohospedaje</t>
  </si>
  <si>
    <t xml:space="preserve">banosserviciohospedaje </t>
  </si>
  <si>
    <t>accesibilidadserviciohospedaje</t>
  </si>
  <si>
    <t>tbrequisitos</t>
  </si>
  <si>
    <t>idrequisitos</t>
  </si>
  <si>
    <t xml:space="preserve">edadrequisitos </t>
  </si>
  <si>
    <t>conocimientorequisitos</t>
  </si>
  <si>
    <t xml:space="preserve">equiporequisitos </t>
  </si>
  <si>
    <t>estadofisicorequisitos</t>
  </si>
  <si>
    <t xml:space="preserve">aptitudrequisitos </t>
  </si>
  <si>
    <t xml:space="preserve">idactividad </t>
  </si>
  <si>
    <t>INSERT</t>
  </si>
  <si>
    <t>tabla</t>
  </si>
  <si>
    <t>sql</t>
  </si>
  <si>
    <t>campos</t>
  </si>
  <si>
    <t>valor</t>
  </si>
  <si>
    <t>  idTuRoom,cama,internet,cable,aire,ventilador,camas,personas,vista,banos,acceso,idSitio</t>
  </si>
  <si>
    <t>insert</t>
  </si>
  <si>
    <t>UPDATE</t>
  </si>
  <si>
    <t>update</t>
  </si>
  <si>
    <t>idTuRoom,cama,internet,cable,aire,ventilador,camas,personas,vista,banos,acceso,idSitio</t>
  </si>
  <si>
    <t>DELETE</t>
  </si>
  <si>
    <t>delete</t>
  </si>
  <si>
    <t>  idTuRoom</t>
  </si>
  <si>
    <t>  edad,conocimiento,equipo,estadoFisico,aptitudes,idAct,id</t>
  </si>
  <si>
    <t xml:space="preserve"> edad,conocimiento,equipo,estadoFisico,aptitudes,idAct,id</t>
  </si>
  <si>
    <t xml:space="preserve">  idRequisitosActividad </t>
  </si>
  <si>
    <t>  idSiguiente,nombre,contacto,email,web,sitio,responsable</t>
  </si>
  <si>
    <t xml:space="preserve"> id,nombre,contacto,email,web,sitio,responsable</t>
  </si>
  <si>
    <t>  idEmpresa</t>
  </si>
  <si>
    <t>idSiguiente,'origen','destino',kilometros,'tipoCarretera','tipoVehiculo',precio,cantidadPersonas,idSitio</t>
  </si>
  <si>
    <t>idServicioTransporte,'destino',kilometros,'tipoCarretera','tipoVehiculo',idSitio</t>
  </si>
  <si>
    <t>idServicioTransporte,'origen',precio,cantidadPersonas</t>
  </si>
  <si>
    <t>idServicioTransporte</t>
  </si>
  <si>
    <t>idSiguiente,mayores,adultos,adolecente,ninos,idresponsable,idSitio;</t>
  </si>
  <si>
    <t>idFamilia,mayores,adultos,idSitio</t>
  </si>
  <si>
    <t>idFamilia,adolecente,ninos,idresponsable</t>
  </si>
  <si>
    <t>idFamilia</t>
  </si>
  <si>
    <t xml:space="preserve"> idSiguiente,'tiempoComidas','descripcionAlimentacion','precio','adicionales',alimentacionLlevar,idSitio</t>
  </si>
  <si>
    <t>idServicioAlimentacion,'tiempoComidas','descripcionAlimentacion',alimentacionLlevar</t>
  </si>
  <si>
    <t>idServicioAlimentacion,'precio', 'adicionales',idSitio</t>
  </si>
  <si>
    <t>idServicioAlimentacion</t>
  </si>
  <si>
    <t>idSiguiente,'nombre','descripcion',estado,cantidadPersonas,'lugarActividad','distanciaHospedaje','habilidadesActividad','horarioActividad',idSitio,idTipoActividad</t>
  </si>
  <si>
    <t>idactividad,'nombre','descripcion',estado,idSitio,idTipoActividad</t>
  </si>
  <si>
    <t>idactividad,cantidadPersonas,'lugarActividad','distanciaHospedaje',idSitio</t>
  </si>
  <si>
    <t>idSiguiente,'nombre','descripcion','actividades','requisitos','direccion',idSitio</t>
  </si>
  <si>
    <t>idtrabajocomunal,'nombre','descripcion',idSitio</t>
  </si>
  <si>
    <t>idtrabajocomunal,'actividades','requisitos','direccion'</t>
  </si>
  <si>
    <t>idtrabajocomunal</t>
  </si>
  <si>
    <t>idSiguiente,'cedula','nombre','primerApellido','segundoApellido','$telefono','email'</t>
  </si>
  <si>
    <t>idResponsable,'primerApellido','segundoApellido','$telefono'</t>
  </si>
  <si>
    <t>idResponsable,'cedula','nombre','email'</t>
  </si>
  <si>
    <t>idResponsable</t>
  </si>
  <si>
    <t>idsiguiente,'nombrecomercial','telefonositio',idprovincia,idcanton,iddistrito,direccionexacta,sitioWeb</t>
  </si>
  <si>
    <t>idsitio,'nombrecomercial','telefonositio','direccionexacta','sitioWeb'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</si>
</sst>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81BD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0" fillId="0" borderId="0" xfId="0" applyAlignment="1"/>
    <xf numFmtId="0" fontId="0" fillId="0" borderId="0" xfId="0" applyAlignment="1">
      <alignment vertical="top" wrapText="1"/>
    </xf>
    <xf numFmtId="0" fontId="1" fillId="5" borderId="0" xfId="0" applyFont="1" applyFill="1"/>
    <xf numFmtId="0" fontId="0" fillId="5" borderId="0" xfId="0" applyFill="1"/>
    <xf numFmtId="0" fontId="2" fillId="4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65"/>
  <sheetViews>
    <sheetView topLeftCell="A35" workbookViewId="0" xr3:uid="{AEA406A1-0E4B-5B11-9CD5-51D6E497D94C}">
      <selection activeCell="C45" sqref="C45"/>
    </sheetView>
  </sheetViews>
  <sheetFormatPr defaultRowHeight="15"/>
  <sheetData>
    <row r="3" spans="2:16">
      <c r="B3" s="1"/>
      <c r="C3" s="1" t="s">
        <v>0</v>
      </c>
      <c r="D3" s="1"/>
      <c r="E3" s="1"/>
      <c r="G3" s="18" t="s">
        <v>1</v>
      </c>
      <c r="H3" s="18"/>
      <c r="I3" s="18"/>
      <c r="J3" s="4"/>
      <c r="M3" s="18" t="s">
        <v>2</v>
      </c>
      <c r="N3" s="18"/>
      <c r="O3" s="18"/>
      <c r="P3" s="4"/>
    </row>
    <row r="4" spans="2:16">
      <c r="B4" s="1"/>
      <c r="C4" s="1"/>
      <c r="D4" s="1"/>
      <c r="E4" s="1"/>
      <c r="G4" s="4"/>
      <c r="H4" s="4"/>
      <c r="I4" s="4"/>
      <c r="J4" s="4"/>
      <c r="M4" s="4"/>
      <c r="N4" s="4"/>
      <c r="O4" s="4"/>
      <c r="P4" s="4"/>
    </row>
    <row r="5" spans="2:16">
      <c r="B5" s="2" t="s">
        <v>3</v>
      </c>
      <c r="C5" s="2" t="s">
        <v>4</v>
      </c>
      <c r="D5" s="2"/>
      <c r="E5" s="2"/>
      <c r="G5" s="2" t="s">
        <v>5</v>
      </c>
      <c r="H5" s="2" t="s">
        <v>6</v>
      </c>
      <c r="I5" s="2"/>
      <c r="J5" s="2"/>
      <c r="M5" s="2" t="s">
        <v>5</v>
      </c>
      <c r="N5" s="2" t="s">
        <v>7</v>
      </c>
      <c r="O5" s="2"/>
      <c r="P5" s="2"/>
    </row>
    <row r="6" spans="2:16">
      <c r="B6" s="2" t="s">
        <v>8</v>
      </c>
      <c r="C6" s="2" t="s">
        <v>9</v>
      </c>
      <c r="D6" s="2"/>
      <c r="E6" s="2"/>
      <c r="G6" s="2" t="s">
        <v>8</v>
      </c>
      <c r="H6" s="2" t="s">
        <v>10</v>
      </c>
      <c r="I6" s="2"/>
      <c r="J6" s="2"/>
      <c r="M6" s="2" t="s">
        <v>8</v>
      </c>
      <c r="N6" s="2" t="s">
        <v>11</v>
      </c>
      <c r="O6" s="2"/>
      <c r="P6" s="2"/>
    </row>
    <row r="7" spans="2:16">
      <c r="B7" s="2" t="s">
        <v>8</v>
      </c>
      <c r="C7" s="2" t="s">
        <v>12</v>
      </c>
      <c r="D7" s="2"/>
      <c r="E7" s="2"/>
      <c r="G7" s="2" t="s">
        <v>8</v>
      </c>
      <c r="H7" s="2" t="s">
        <v>13</v>
      </c>
      <c r="I7" s="2"/>
      <c r="J7" s="2"/>
      <c r="M7" s="2" t="s">
        <v>8</v>
      </c>
      <c r="N7" s="2" t="s">
        <v>14</v>
      </c>
      <c r="O7" s="2"/>
      <c r="P7" s="2"/>
    </row>
    <row r="8" spans="2:16">
      <c r="B8" s="2" t="s">
        <v>8</v>
      </c>
      <c r="C8" s="2" t="s">
        <v>15</v>
      </c>
      <c r="D8" s="2"/>
      <c r="E8" s="2"/>
      <c r="G8" s="2" t="s">
        <v>16</v>
      </c>
      <c r="H8" s="2" t="s">
        <v>17</v>
      </c>
      <c r="I8" s="2"/>
      <c r="J8" s="2"/>
      <c r="M8" s="2" t="s">
        <v>8</v>
      </c>
      <c r="N8" s="2" t="s">
        <v>18</v>
      </c>
      <c r="O8" s="2"/>
      <c r="P8" s="2"/>
    </row>
    <row r="9" spans="2:16">
      <c r="B9" s="2" t="s">
        <v>8</v>
      </c>
      <c r="C9" s="2" t="s">
        <v>19</v>
      </c>
      <c r="D9" s="2"/>
      <c r="E9" s="2"/>
      <c r="G9" s="2" t="s">
        <v>20</v>
      </c>
      <c r="H9" s="2" t="s">
        <v>21</v>
      </c>
      <c r="I9" s="2"/>
      <c r="J9" s="2"/>
      <c r="M9" s="2" t="s">
        <v>8</v>
      </c>
      <c r="N9" s="2" t="s">
        <v>22</v>
      </c>
      <c r="O9" s="2"/>
      <c r="P9" s="2"/>
    </row>
    <row r="10" spans="2:16">
      <c r="B10" s="2" t="s">
        <v>8</v>
      </c>
      <c r="C10" s="2" t="s">
        <v>23</v>
      </c>
      <c r="D10" s="2"/>
      <c r="E10" s="2"/>
      <c r="G10" s="2" t="s">
        <v>24</v>
      </c>
      <c r="H10" s="2" t="s">
        <v>25</v>
      </c>
      <c r="I10" s="2"/>
      <c r="J10" s="2"/>
      <c r="M10" s="2" t="s">
        <v>16</v>
      </c>
      <c r="N10" s="2" t="s">
        <v>26</v>
      </c>
      <c r="O10" s="2"/>
      <c r="P10" s="2"/>
    </row>
    <row r="11" spans="2:16">
      <c r="B11" s="2" t="s">
        <v>27</v>
      </c>
      <c r="C11" s="2" t="s">
        <v>28</v>
      </c>
      <c r="D11" s="2"/>
      <c r="E11" s="2"/>
      <c r="G11" s="2" t="s">
        <v>24</v>
      </c>
      <c r="H11" s="2" t="s">
        <v>29</v>
      </c>
      <c r="I11" s="2"/>
      <c r="J11" s="2"/>
      <c r="M11" s="2" t="s">
        <v>27</v>
      </c>
      <c r="N11" s="2" t="s">
        <v>28</v>
      </c>
      <c r="O11" s="2"/>
      <c r="P11" s="2"/>
    </row>
    <row r="12" spans="2:16">
      <c r="G12" s="2" t="s">
        <v>24</v>
      </c>
      <c r="H12" s="2" t="s">
        <v>30</v>
      </c>
      <c r="I12" s="2"/>
      <c r="J12" s="2"/>
      <c r="M12" s="7"/>
      <c r="N12" s="7"/>
      <c r="O12" s="8"/>
      <c r="P12" s="8"/>
    </row>
    <row r="13" spans="2:16">
      <c r="G13" s="2" t="s">
        <v>24</v>
      </c>
      <c r="H13" s="2" t="s">
        <v>31</v>
      </c>
      <c r="I13" s="2"/>
      <c r="J13" s="2"/>
      <c r="M13" s="8"/>
      <c r="N13" s="8"/>
      <c r="O13" s="8"/>
      <c r="P13" s="8"/>
    </row>
    <row r="14" spans="2:16">
      <c r="G14" s="2" t="s">
        <v>20</v>
      </c>
      <c r="H14" s="2" t="s">
        <v>28</v>
      </c>
      <c r="I14" s="2"/>
      <c r="J14" s="2"/>
      <c r="M14" s="8"/>
      <c r="N14" s="8"/>
      <c r="O14" s="8"/>
      <c r="P14" s="8"/>
    </row>
    <row r="15" spans="2:16">
      <c r="G15" s="2" t="s">
        <v>20</v>
      </c>
      <c r="H15" s="2" t="s">
        <v>32</v>
      </c>
      <c r="I15" s="2"/>
      <c r="J15" s="2"/>
      <c r="M15" s="8"/>
      <c r="N15" s="8"/>
      <c r="O15" s="8"/>
      <c r="P15" s="8"/>
    </row>
    <row r="21" spans="2:17">
      <c r="B21" s="18" t="s">
        <v>33</v>
      </c>
      <c r="C21" s="18"/>
      <c r="D21" s="18"/>
      <c r="E21" s="4"/>
      <c r="F21" s="9"/>
      <c r="H21" s="18" t="s">
        <v>34</v>
      </c>
      <c r="I21" s="18"/>
      <c r="J21" s="18"/>
      <c r="K21" s="4"/>
      <c r="N21" s="18" t="s">
        <v>35</v>
      </c>
      <c r="O21" s="18"/>
      <c r="P21" s="18"/>
      <c r="Q21" s="4"/>
    </row>
    <row r="22" spans="2:17">
      <c r="B22" s="4"/>
      <c r="C22" s="4"/>
      <c r="D22" s="4"/>
      <c r="E22" s="4"/>
      <c r="F22" s="9"/>
      <c r="H22" s="4"/>
      <c r="I22" s="4"/>
      <c r="J22" s="4"/>
      <c r="K22" s="4"/>
      <c r="N22" s="4"/>
      <c r="O22" s="4"/>
      <c r="P22" s="4"/>
      <c r="Q22" s="4"/>
    </row>
    <row r="23" spans="2:17">
      <c r="B23" s="2" t="s">
        <v>5</v>
      </c>
      <c r="C23" s="2" t="s">
        <v>36</v>
      </c>
      <c r="D23" s="2"/>
      <c r="E23" s="2"/>
      <c r="F23" s="2"/>
      <c r="H23" s="2" t="s">
        <v>5</v>
      </c>
      <c r="I23" s="2" t="s">
        <v>37</v>
      </c>
      <c r="J23" s="2"/>
      <c r="K23" s="2"/>
      <c r="N23" s="2" t="s">
        <v>5</v>
      </c>
      <c r="O23" s="2" t="s">
        <v>38</v>
      </c>
      <c r="P23" s="2"/>
      <c r="Q23" s="2"/>
    </row>
    <row r="24" spans="2:17">
      <c r="B24" s="2" t="s">
        <v>8</v>
      </c>
      <c r="C24" s="2" t="s">
        <v>39</v>
      </c>
      <c r="D24" s="2"/>
      <c r="E24" s="2"/>
      <c r="F24" s="2"/>
      <c r="H24" s="2" t="s">
        <v>20</v>
      </c>
      <c r="I24" s="2" t="s">
        <v>40</v>
      </c>
      <c r="J24" s="2"/>
      <c r="K24" s="2"/>
      <c r="N24" s="2" t="s">
        <v>8</v>
      </c>
      <c r="O24" s="2" t="s">
        <v>41</v>
      </c>
      <c r="P24" s="2"/>
      <c r="Q24" s="2"/>
    </row>
    <row r="25" spans="2:17">
      <c r="B25" s="2" t="s">
        <v>8</v>
      </c>
      <c r="C25" s="2" t="s">
        <v>42</v>
      </c>
      <c r="D25" s="2"/>
      <c r="E25" s="2"/>
      <c r="F25" s="2"/>
      <c r="H25" s="2" t="s">
        <v>20</v>
      </c>
      <c r="I25" s="2" t="s">
        <v>43</v>
      </c>
      <c r="J25" s="2"/>
      <c r="K25" s="2"/>
      <c r="N25" s="2" t="s">
        <v>8</v>
      </c>
      <c r="O25" s="2" t="s">
        <v>44</v>
      </c>
      <c r="P25" s="2"/>
      <c r="Q25" s="2"/>
    </row>
    <row r="26" spans="2:17">
      <c r="B26" s="2" t="s">
        <v>20</v>
      </c>
      <c r="C26" s="2" t="s">
        <v>45</v>
      </c>
      <c r="D26" s="2"/>
      <c r="E26" s="2"/>
      <c r="F26" s="2"/>
      <c r="H26" s="2" t="s">
        <v>20</v>
      </c>
      <c r="I26" s="2" t="s">
        <v>46</v>
      </c>
      <c r="J26" s="2"/>
      <c r="K26" s="2"/>
      <c r="N26" s="2" t="s">
        <v>8</v>
      </c>
      <c r="O26" s="2" t="s">
        <v>47</v>
      </c>
      <c r="P26" s="2"/>
      <c r="Q26" s="2"/>
    </row>
    <row r="27" spans="2:17">
      <c r="B27" s="2" t="s">
        <v>8</v>
      </c>
      <c r="C27" s="2" t="s">
        <v>48</v>
      </c>
      <c r="D27" s="2"/>
      <c r="E27" s="2"/>
      <c r="F27" s="2"/>
      <c r="H27" s="2" t="s">
        <v>20</v>
      </c>
      <c r="I27" s="2" t="s">
        <v>49</v>
      </c>
      <c r="J27" s="2"/>
      <c r="K27" s="2"/>
      <c r="N27" s="2" t="s">
        <v>8</v>
      </c>
      <c r="O27" s="2" t="s">
        <v>50</v>
      </c>
      <c r="P27" s="2"/>
      <c r="Q27" s="2"/>
    </row>
    <row r="28" spans="2:17">
      <c r="B28" s="2" t="s">
        <v>24</v>
      </c>
      <c r="C28" s="2" t="s">
        <v>51</v>
      </c>
      <c r="D28" s="2"/>
      <c r="E28" s="2"/>
      <c r="F28" s="2"/>
      <c r="H28" s="2" t="s">
        <v>20</v>
      </c>
      <c r="I28" s="2" t="s">
        <v>38</v>
      </c>
      <c r="J28" s="2"/>
      <c r="K28" s="2"/>
      <c r="N28" s="2" t="s">
        <v>8</v>
      </c>
      <c r="O28" s="2" t="s">
        <v>52</v>
      </c>
      <c r="P28" s="2"/>
      <c r="Q28" s="2"/>
    </row>
    <row r="29" spans="2:17">
      <c r="B29" s="2" t="s">
        <v>53</v>
      </c>
      <c r="C29" s="2" t="s">
        <v>54</v>
      </c>
      <c r="D29" s="2"/>
      <c r="E29" s="2"/>
      <c r="F29" s="2"/>
      <c r="H29" s="2" t="s">
        <v>20</v>
      </c>
      <c r="I29" s="2" t="s">
        <v>28</v>
      </c>
      <c r="J29" s="2"/>
      <c r="K29" s="2"/>
      <c r="N29" s="2" t="s">
        <v>8</v>
      </c>
      <c r="O29" s="2" t="s">
        <v>55</v>
      </c>
      <c r="P29" s="2"/>
      <c r="Q29" s="2"/>
    </row>
    <row r="30" spans="2:17">
      <c r="B30" s="2" t="s">
        <v>27</v>
      </c>
      <c r="C30" s="2" t="s">
        <v>56</v>
      </c>
      <c r="D30" s="2"/>
      <c r="E30" s="2"/>
      <c r="F30" s="2"/>
      <c r="H30" s="8"/>
      <c r="I30" s="8"/>
      <c r="J30" s="8"/>
      <c r="K30" s="8"/>
      <c r="N30" s="8"/>
      <c r="O30" s="8"/>
      <c r="P30" s="8"/>
      <c r="Q30" s="8"/>
    </row>
    <row r="31" spans="2:17">
      <c r="B31" s="2" t="s">
        <v>53</v>
      </c>
      <c r="C31" s="2" t="s">
        <v>28</v>
      </c>
      <c r="D31" s="2"/>
      <c r="E31" s="2"/>
      <c r="F31" s="2"/>
      <c r="H31" s="8"/>
      <c r="I31" s="8"/>
      <c r="J31" s="8"/>
      <c r="K31" s="8"/>
      <c r="N31" s="8"/>
      <c r="O31" s="8"/>
      <c r="P31" s="8"/>
    </row>
    <row r="32" spans="2:17">
      <c r="B32" s="8"/>
      <c r="C32" s="8"/>
      <c r="D32" s="8"/>
      <c r="E32" s="8"/>
      <c r="H32" s="8"/>
      <c r="I32" s="8"/>
      <c r="J32" s="8"/>
      <c r="K32" s="8"/>
      <c r="N32" s="8"/>
      <c r="O32" s="8"/>
      <c r="P32" s="8"/>
      <c r="Q32" s="8"/>
    </row>
    <row r="33" spans="2:17">
      <c r="B33" s="8"/>
      <c r="C33" s="8"/>
      <c r="D33" s="8"/>
      <c r="E33" s="8"/>
      <c r="H33" s="8"/>
      <c r="I33" s="8"/>
      <c r="J33" s="8"/>
      <c r="K33" s="8"/>
      <c r="N33" s="8"/>
      <c r="O33" s="8"/>
      <c r="P33" s="8"/>
      <c r="Q33" s="8"/>
    </row>
    <row r="36" spans="2:17" ht="15" customHeight="1">
      <c r="B36" s="19" t="s">
        <v>57</v>
      </c>
      <c r="C36" s="19"/>
      <c r="D36" s="19"/>
      <c r="E36" s="4"/>
      <c r="H36" s="1"/>
      <c r="I36" s="1" t="s">
        <v>58</v>
      </c>
      <c r="J36" s="1"/>
      <c r="K36" s="1"/>
      <c r="N36" s="1"/>
      <c r="O36" s="1" t="s">
        <v>59</v>
      </c>
      <c r="P36" s="1"/>
      <c r="Q36" s="1"/>
    </row>
    <row r="37" spans="2:17">
      <c r="B37" s="4"/>
      <c r="C37" s="4"/>
      <c r="D37" s="4"/>
      <c r="E37" s="4"/>
      <c r="H37" s="1"/>
      <c r="I37" s="1"/>
      <c r="J37" s="1"/>
      <c r="K37" s="1"/>
      <c r="N37" s="1"/>
      <c r="O37" s="1"/>
      <c r="P37" s="1"/>
      <c r="Q37" s="1"/>
    </row>
    <row r="38" spans="2:17">
      <c r="B38" s="2" t="s">
        <v>5</v>
      </c>
      <c r="C38" s="2" t="s">
        <v>28</v>
      </c>
      <c r="D38" s="2"/>
      <c r="E38" s="2"/>
      <c r="H38" s="2" t="s">
        <v>5</v>
      </c>
      <c r="I38" s="2" t="s">
        <v>60</v>
      </c>
      <c r="J38" s="2"/>
      <c r="K38" s="2"/>
      <c r="N38" s="2" t="s">
        <v>5</v>
      </c>
      <c r="O38" s="2" t="s">
        <v>61</v>
      </c>
      <c r="P38" s="2"/>
      <c r="Q38" s="2"/>
    </row>
    <row r="39" spans="2:17">
      <c r="B39" s="2" t="s">
        <v>8</v>
      </c>
      <c r="C39" s="2" t="s">
        <v>62</v>
      </c>
      <c r="D39" s="2"/>
      <c r="E39" s="2"/>
      <c r="H39" s="2" t="s">
        <v>8</v>
      </c>
      <c r="I39" s="2" t="s">
        <v>63</v>
      </c>
      <c r="J39" s="2"/>
      <c r="K39" s="2"/>
      <c r="N39" s="2" t="s">
        <v>16</v>
      </c>
      <c r="O39" s="2" t="s">
        <v>64</v>
      </c>
      <c r="P39" s="2"/>
      <c r="Q39" s="2"/>
    </row>
    <row r="40" spans="2:17">
      <c r="B40" s="2" t="s">
        <v>8</v>
      </c>
      <c r="C40" s="2" t="s">
        <v>65</v>
      </c>
      <c r="D40" s="2"/>
      <c r="E40" s="2"/>
      <c r="H40" s="2" t="s">
        <v>8</v>
      </c>
      <c r="I40" s="2" t="s">
        <v>66</v>
      </c>
      <c r="J40" s="2"/>
      <c r="K40" s="2"/>
      <c r="N40" s="2" t="s">
        <v>16</v>
      </c>
      <c r="O40" s="2" t="s">
        <v>67</v>
      </c>
      <c r="P40" s="2"/>
      <c r="Q40" s="2"/>
    </row>
    <row r="41" spans="2:17">
      <c r="B41" s="2" t="s">
        <v>20</v>
      </c>
      <c r="C41" s="2" t="s">
        <v>68</v>
      </c>
      <c r="D41" s="2"/>
      <c r="E41" s="2"/>
      <c r="H41" s="2" t="s">
        <v>8</v>
      </c>
      <c r="I41" s="2" t="s">
        <v>69</v>
      </c>
      <c r="J41" s="2"/>
      <c r="K41" s="2"/>
      <c r="N41" s="2" t="s">
        <v>16</v>
      </c>
      <c r="O41" s="2" t="s">
        <v>70</v>
      </c>
      <c r="P41" s="2"/>
      <c r="Q41" s="2"/>
    </row>
    <row r="42" spans="2:17">
      <c r="B42" s="2" t="s">
        <v>20</v>
      </c>
      <c r="C42" s="2" t="s">
        <v>71</v>
      </c>
      <c r="D42" s="2"/>
      <c r="E42" s="2"/>
      <c r="H42" s="2" t="s">
        <v>8</v>
      </c>
      <c r="I42" s="2" t="s">
        <v>72</v>
      </c>
      <c r="J42" s="2"/>
      <c r="K42" s="2"/>
      <c r="N42" s="2" t="s">
        <v>16</v>
      </c>
      <c r="O42" s="2" t="s">
        <v>73</v>
      </c>
      <c r="P42" s="2"/>
      <c r="Q42" s="2"/>
    </row>
    <row r="43" spans="2:17">
      <c r="B43" s="2" t="s">
        <v>20</v>
      </c>
      <c r="C43" s="2" t="s">
        <v>74</v>
      </c>
      <c r="D43" s="2"/>
      <c r="E43" s="2"/>
      <c r="H43" s="2" t="s">
        <v>27</v>
      </c>
      <c r="I43" s="2" t="s">
        <v>28</v>
      </c>
      <c r="J43" s="2"/>
      <c r="K43" s="2"/>
      <c r="N43" s="2" t="s">
        <v>16</v>
      </c>
      <c r="O43" s="2" t="s">
        <v>75</v>
      </c>
      <c r="P43" s="2"/>
      <c r="Q43" s="2"/>
    </row>
    <row r="44" spans="2:17">
      <c r="B44" s="2" t="s">
        <v>24</v>
      </c>
      <c r="C44" s="2" t="s">
        <v>76</v>
      </c>
      <c r="D44" s="2"/>
      <c r="E44" s="2"/>
      <c r="H44" s="2" t="s">
        <v>20</v>
      </c>
      <c r="I44" s="2" t="s">
        <v>38</v>
      </c>
      <c r="J44" s="2"/>
      <c r="K44" s="2"/>
      <c r="N44" s="2" t="s">
        <v>27</v>
      </c>
      <c r="O44" s="2" t="s">
        <v>77</v>
      </c>
      <c r="P44" s="2"/>
      <c r="Q44" s="2"/>
    </row>
    <row r="45" spans="2:17">
      <c r="B45" s="2" t="s">
        <v>24</v>
      </c>
      <c r="C45" s="2" t="s">
        <v>78</v>
      </c>
      <c r="D45" s="2"/>
      <c r="E45" s="2"/>
      <c r="H45" s="2"/>
      <c r="I45" s="2"/>
      <c r="J45" s="2"/>
      <c r="K45" s="2"/>
      <c r="N45" s="2" t="s">
        <v>20</v>
      </c>
      <c r="O45" s="2" t="s">
        <v>79</v>
      </c>
      <c r="P45" s="2"/>
      <c r="Q45" s="2"/>
    </row>
    <row r="46" spans="2:17">
      <c r="B46" s="10"/>
      <c r="C46" s="10"/>
      <c r="D46" s="10"/>
      <c r="E46" s="10"/>
      <c r="H46" s="2"/>
      <c r="I46" s="2"/>
      <c r="J46" s="2"/>
      <c r="K46" s="2"/>
      <c r="N46" s="2" t="s">
        <v>8</v>
      </c>
      <c r="O46" s="2" t="s">
        <v>80</v>
      </c>
      <c r="P46" s="2"/>
      <c r="Q46" s="2"/>
    </row>
    <row r="47" spans="2:17">
      <c r="B47" s="10"/>
      <c r="C47" s="10"/>
      <c r="D47" s="10"/>
      <c r="E47" s="10"/>
      <c r="H47" s="2"/>
      <c r="I47" s="2"/>
      <c r="J47" s="2"/>
      <c r="K47" s="2"/>
      <c r="N47" s="2" t="s">
        <v>16</v>
      </c>
      <c r="O47" s="2" t="s">
        <v>81</v>
      </c>
      <c r="P47" s="2"/>
      <c r="Q47" s="2"/>
    </row>
    <row r="48" spans="2:17">
      <c r="B48" s="10"/>
      <c r="C48" s="10"/>
      <c r="D48" s="10"/>
      <c r="E48" s="10"/>
      <c r="H48" s="2"/>
      <c r="I48" s="2"/>
      <c r="J48" s="2"/>
      <c r="K48" s="2"/>
      <c r="N48" s="2" t="s">
        <v>16</v>
      </c>
      <c r="O48" s="2" t="s">
        <v>82</v>
      </c>
      <c r="P48" s="2"/>
      <c r="Q48" s="2"/>
    </row>
    <row r="49" spans="2:17">
      <c r="N49" s="2" t="s">
        <v>20</v>
      </c>
      <c r="O49" s="2" t="s">
        <v>28</v>
      </c>
      <c r="P49" s="2"/>
      <c r="Q49" s="2"/>
    </row>
    <row r="51" spans="2:17">
      <c r="B51" s="1"/>
      <c r="C51" s="1" t="s">
        <v>83</v>
      </c>
      <c r="D51" s="1"/>
      <c r="E51" s="1"/>
    </row>
    <row r="52" spans="2:17">
      <c r="B52" s="1"/>
      <c r="C52" s="1"/>
      <c r="D52" s="1"/>
      <c r="E52" s="1"/>
    </row>
    <row r="53" spans="2:17">
      <c r="B53" s="2" t="s">
        <v>5</v>
      </c>
      <c r="C53" s="2" t="s">
        <v>84</v>
      </c>
      <c r="D53" s="2"/>
      <c r="E53" s="2"/>
    </row>
    <row r="54" spans="2:17">
      <c r="B54" s="2" t="s">
        <v>20</v>
      </c>
      <c r="C54" s="2" t="s">
        <v>85</v>
      </c>
      <c r="D54" s="2"/>
      <c r="E54" s="2"/>
    </row>
    <row r="55" spans="2:17">
      <c r="B55" s="2" t="s">
        <v>8</v>
      </c>
      <c r="C55" s="2" t="s">
        <v>86</v>
      </c>
      <c r="D55" s="2"/>
      <c r="E55" s="2"/>
    </row>
    <row r="56" spans="2:17">
      <c r="B56" s="2" t="s">
        <v>8</v>
      </c>
      <c r="C56" s="2" t="s">
        <v>87</v>
      </c>
      <c r="D56" s="2"/>
      <c r="E56" s="2"/>
    </row>
    <row r="57" spans="2:17">
      <c r="B57" s="2" t="s">
        <v>8</v>
      </c>
      <c r="C57" s="2" t="s">
        <v>88</v>
      </c>
      <c r="D57" s="2"/>
      <c r="E57" s="2"/>
    </row>
    <row r="58" spans="2:17">
      <c r="B58" s="2" t="s">
        <v>8</v>
      </c>
      <c r="C58" s="2" t="s">
        <v>89</v>
      </c>
      <c r="D58" s="2"/>
      <c r="E58" s="2"/>
    </row>
    <row r="59" spans="2:17">
      <c r="B59" s="2" t="s">
        <v>20</v>
      </c>
      <c r="C59" s="2" t="s">
        <v>90</v>
      </c>
      <c r="D59" s="2"/>
      <c r="E59" s="2"/>
      <c r="G59" s="12"/>
    </row>
    <row r="60" spans="2:17">
      <c r="B60" s="8"/>
      <c r="C60" s="8"/>
      <c r="D60" s="8"/>
      <c r="E60" s="8"/>
    </row>
    <row r="61" spans="2:17">
      <c r="B61" s="8"/>
      <c r="C61" s="8"/>
      <c r="D61" s="8"/>
      <c r="E61" s="8"/>
    </row>
    <row r="62" spans="2:17">
      <c r="B62" s="8"/>
      <c r="C62" s="8"/>
      <c r="D62" s="8"/>
      <c r="E62" s="8"/>
    </row>
    <row r="63" spans="2:17">
      <c r="B63" s="8"/>
      <c r="C63" s="8"/>
      <c r="D63" s="8"/>
      <c r="E63" s="8"/>
    </row>
    <row r="64" spans="2:17">
      <c r="B64" s="8"/>
      <c r="C64" s="8"/>
      <c r="D64" s="8"/>
      <c r="E64" s="8"/>
    </row>
    <row r="65" spans="2:5">
      <c r="B65" s="8"/>
      <c r="C65" s="8"/>
      <c r="D65" s="8"/>
      <c r="E65" s="8"/>
    </row>
  </sheetData>
  <mergeCells count="6">
    <mergeCell ref="H21:J21"/>
    <mergeCell ref="N21:P21"/>
    <mergeCell ref="B36:D36"/>
    <mergeCell ref="G3:I3"/>
    <mergeCell ref="M3:O3"/>
    <mergeCell ref="B21:D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13BD-1782-49C1-89A9-57DD537674F3}">
  <dimension ref="A2:G27"/>
  <sheetViews>
    <sheetView topLeftCell="A19" workbookViewId="0" xr3:uid="{6CE433D7-0425-5BA6-BFE4-FE8029ABECBF}">
      <selection activeCell="B22" sqref="B22"/>
    </sheetView>
  </sheetViews>
  <sheetFormatPr defaultRowHeight="15"/>
  <cols>
    <col min="1" max="1" width="18.42578125" customWidth="1"/>
    <col min="2" max="2" width="18.28515625" customWidth="1"/>
    <col min="3" max="3" width="82.42578125" customWidth="1"/>
    <col min="4" max="4" width="14.7109375" customWidth="1"/>
  </cols>
  <sheetData>
    <row r="2" spans="1:7">
      <c r="C2" s="16" t="str">
        <f xml:space="preserve"> _xlfn.CONCAT("CRUD ",Tablas!N21)</f>
        <v>CRUD tbresponsable</v>
      </c>
    </row>
    <row r="4" spans="1:7">
      <c r="A4" t="s">
        <v>91</v>
      </c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8" spans="1:7">
      <c r="A8" t="str">
        <f>Tablas!N21</f>
        <v>tbresponsable</v>
      </c>
      <c r="B8" t="s">
        <v>97</v>
      </c>
      <c r="C8" s="20" t="str">
        <f xml:space="preserve"> _xlfn.CONCAT(Tablas!O23, ",",Tablas!O24, ",",Tablas!O25, ",",Tablas!O26, ",",Tablas!O27, ",",Tablas!O28, ",",Tablas!O29)</f>
        <v>idresponsable,cedularesponsable,nombreresponsable,primerapellidoresponsable,segundoapellidoresponsable,telefonoresponsable,emailresponsable</v>
      </c>
      <c r="D8" s="29" t="s">
        <v>129</v>
      </c>
      <c r="E8" s="29"/>
      <c r="F8" s="29"/>
      <c r="G8" s="29"/>
    </row>
    <row r="9" spans="1:7">
      <c r="C9" s="20"/>
      <c r="D9" s="29"/>
      <c r="E9" s="29"/>
      <c r="F9" s="29"/>
      <c r="G9" s="29"/>
    </row>
    <row r="12" spans="1:7">
      <c r="A12" t="s">
        <v>98</v>
      </c>
    </row>
    <row r="14" spans="1:7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7">
      <c r="A16" t="str">
        <f>Tablas!N21</f>
        <v>tbresponsable</v>
      </c>
      <c r="B16" t="s">
        <v>99</v>
      </c>
      <c r="C16" t="str">
        <f xml:space="preserve"> _xlfn.CONCAT(Tablas!O26, ",",Tablas!O27, ",",Tablas!O28)</f>
        <v>primerapellidoresponsable,segundoapellidoresponsable,telefonoresponsable</v>
      </c>
      <c r="D16" s="21" t="s">
        <v>130</v>
      </c>
      <c r="E16" s="20"/>
      <c r="F16" s="20"/>
      <c r="G16" s="20"/>
    </row>
    <row r="17" spans="1:7">
      <c r="D17" s="20"/>
      <c r="E17" s="20"/>
      <c r="F17" s="20"/>
      <c r="G17" s="20"/>
    </row>
    <row r="20" spans="1:7">
      <c r="A20" t="str">
        <f>Tablas!N21</f>
        <v>tbresponsable</v>
      </c>
      <c r="B20" t="s">
        <v>99</v>
      </c>
      <c r="C20" t="str">
        <f xml:space="preserve"> _xlfn.CONCAT(Tablas!O24, ",",Tablas!O25, ",",Tablas!O29)</f>
        <v>cedularesponsable,nombreresponsable,emailresponsable</v>
      </c>
      <c r="D20" s="20" t="s">
        <v>131</v>
      </c>
      <c r="E20" s="20"/>
      <c r="F20" s="20"/>
      <c r="G20" s="20"/>
    </row>
    <row r="21" spans="1:7">
      <c r="D21" s="17"/>
      <c r="E21" s="17"/>
      <c r="F21" s="17"/>
      <c r="G21" s="17"/>
    </row>
    <row r="23" spans="1:7">
      <c r="A23" t="s">
        <v>101</v>
      </c>
    </row>
    <row r="25" spans="1:7">
      <c r="A25" s="1" t="s">
        <v>92</v>
      </c>
      <c r="B25" s="1" t="s">
        <v>93</v>
      </c>
      <c r="C25" s="1" t="s">
        <v>94</v>
      </c>
      <c r="D25" s="1" t="s">
        <v>95</v>
      </c>
      <c r="E25" s="1"/>
      <c r="F25" s="1"/>
      <c r="G25" s="1"/>
    </row>
    <row r="27" spans="1:7">
      <c r="A27" t="str">
        <f>Tablas!N21</f>
        <v>tbresponsable</v>
      </c>
      <c r="B27" t="s">
        <v>102</v>
      </c>
      <c r="C27" t="str">
        <f>Tablas!O23</f>
        <v>idresponsable</v>
      </c>
      <c r="D27" t="s">
        <v>132</v>
      </c>
    </row>
  </sheetData>
  <mergeCells count="4">
    <mergeCell ref="D16:G17"/>
    <mergeCell ref="D20:G20"/>
    <mergeCell ref="C8:C9"/>
    <mergeCell ref="D8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5146-87EE-4BD4-96BC-EBB4C0B05A2D}">
  <dimension ref="A2:G26"/>
  <sheetViews>
    <sheetView tabSelected="1" topLeftCell="A16" workbookViewId="0" xr3:uid="{092CECE5-97D0-508D-A82B-6E4E4CB57AFA}">
      <selection activeCell="A23" sqref="A23"/>
    </sheetView>
  </sheetViews>
  <sheetFormatPr defaultRowHeight="15"/>
  <cols>
    <col min="1" max="1" width="14.140625" customWidth="1"/>
    <col min="3" max="3" width="53.42578125" customWidth="1"/>
    <col min="4" max="4" width="12.85546875" customWidth="1"/>
    <col min="6" max="6" width="13" customWidth="1"/>
    <col min="7" max="7" width="9.85546875" customWidth="1"/>
  </cols>
  <sheetData>
    <row r="2" spans="1:7">
      <c r="C2" s="16" t="str">
        <f>_xlfn.CONCAT("CRUD ",Tablas!B36)</f>
        <v>CRUD tbsitioturistico</v>
      </c>
      <c r="D2" s="16"/>
      <c r="E2" s="16"/>
      <c r="F2" s="16"/>
    </row>
    <row r="5" spans="1:7">
      <c r="A5" t="s">
        <v>91</v>
      </c>
    </row>
    <row r="7" spans="1:7">
      <c r="A7" s="1" t="s">
        <v>92</v>
      </c>
      <c r="B7" s="1" t="s">
        <v>93</v>
      </c>
      <c r="C7" s="1" t="s">
        <v>94</v>
      </c>
      <c r="D7" s="1" t="s">
        <v>95</v>
      </c>
      <c r="E7" s="1"/>
      <c r="F7" s="1"/>
      <c r="G7" s="1"/>
    </row>
    <row r="9" spans="1:7">
      <c r="A9" s="28" t="str">
        <f>Tablas!B36</f>
        <v>tbsitioturistico</v>
      </c>
      <c r="B9" s="28" t="s">
        <v>97</v>
      </c>
      <c r="C9" s="25" t="str">
        <f>_xlfn.CONCAT(Tablas!C38,",",Tablas!C39,",",Tablas!C40,",",Tablas!C41,",",Tablas!C42,",",Tablas!C43,",",Tablas!C44,",",Tablas!C45)</f>
        <v>idsitioturistico,nombrecomercialsitioturistico,telefonositioturistico,idprovinciasitioturistico,idcantonsitioturistico,iddistritositioturistico,direccionexactasitioturistico,	sitiowebsitioturistico</v>
      </c>
      <c r="D9" s="23" t="s">
        <v>133</v>
      </c>
      <c r="E9" s="23"/>
      <c r="F9" s="23"/>
      <c r="G9" s="23"/>
    </row>
    <row r="10" spans="1:7">
      <c r="A10" s="28"/>
      <c r="B10" s="28"/>
      <c r="C10" s="25"/>
      <c r="D10" s="23"/>
      <c r="E10" s="23"/>
      <c r="F10" s="23"/>
      <c r="G10" s="23"/>
    </row>
    <row r="11" spans="1:7">
      <c r="A11" s="28"/>
      <c r="B11" s="28"/>
      <c r="C11" s="25"/>
      <c r="D11" s="23"/>
      <c r="E11" s="23"/>
      <c r="F11" s="23"/>
      <c r="G11" s="23"/>
    </row>
    <row r="14" spans="1:7">
      <c r="A14" t="s">
        <v>98</v>
      </c>
    </row>
    <row r="16" spans="1:7">
      <c r="A16" s="1" t="s">
        <v>92</v>
      </c>
      <c r="B16" s="1" t="s">
        <v>93</v>
      </c>
      <c r="C16" s="1" t="s">
        <v>94</v>
      </c>
      <c r="D16" s="1" t="s">
        <v>95</v>
      </c>
      <c r="E16" s="1"/>
      <c r="F16" s="1"/>
      <c r="G16" s="1"/>
    </row>
    <row r="18" spans="1:6">
      <c r="A18" t="str">
        <f>Tablas!B36</f>
        <v>tbsitioturistico</v>
      </c>
      <c r="B18" t="s">
        <v>99</v>
      </c>
      <c r="C18" s="23" t="str">
        <f>_xlfn.CONCAT(Tablas!C39,",",Tablas!C40,",",Tablas!C44,",",Tablas!C45)</f>
        <v>nombrecomercialsitioturistico,telefonositioturistico,direccionexactasitioturistico,	sitiowebsitioturistico</v>
      </c>
      <c r="D18" s="23" t="s">
        <v>134</v>
      </c>
      <c r="E18" s="23"/>
      <c r="F18" s="23"/>
    </row>
    <row r="19" spans="1:6">
      <c r="C19" s="23"/>
      <c r="D19" s="23"/>
      <c r="E19" s="23"/>
      <c r="F19" s="23"/>
    </row>
    <row r="22" spans="1:6">
      <c r="A22" t="s">
        <v>101</v>
      </c>
    </row>
    <row r="24" spans="1:6">
      <c r="A24" s="1" t="s">
        <v>92</v>
      </c>
      <c r="B24" s="1" t="s">
        <v>93</v>
      </c>
      <c r="C24" s="1" t="s">
        <v>94</v>
      </c>
      <c r="D24" s="1" t="s">
        <v>95</v>
      </c>
      <c r="E24" s="1"/>
      <c r="F24" s="1"/>
    </row>
    <row r="26" spans="1:6" ht="30">
      <c r="A26" t="str">
        <f>Tablas!B36</f>
        <v>tbsitioturistico</v>
      </c>
      <c r="B26" t="s">
        <v>102</v>
      </c>
      <c r="C26" t="str">
        <f>Tablas!C38</f>
        <v>idsitioturistico</v>
      </c>
      <c r="D26" s="15" t="s">
        <v>28</v>
      </c>
      <c r="E26" s="16"/>
    </row>
  </sheetData>
  <mergeCells count="6">
    <mergeCell ref="C18:C19"/>
    <mergeCell ref="D18:F19"/>
    <mergeCell ref="C9:C11"/>
    <mergeCell ref="B9:B11"/>
    <mergeCell ref="A9:A11"/>
    <mergeCell ref="D9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8EDF-E196-4DB9-B8C0-77D3E291DA02}">
  <dimension ref="A2:G28"/>
  <sheetViews>
    <sheetView workbookViewId="0" xr3:uid="{800FBBB9-578C-51A8-B183-73A866686DCC}"/>
  </sheetViews>
  <sheetFormatPr defaultRowHeight="15"/>
  <cols>
    <col min="1" max="1" width="24" customWidth="1"/>
    <col min="2" max="2" width="16.140625" customWidth="1"/>
    <col min="3" max="3" width="102" customWidth="1"/>
    <col min="7" max="7" width="51.28515625" customWidth="1"/>
  </cols>
  <sheetData>
    <row r="2" spans="1:7">
      <c r="C2" s="11" t="str">
        <f xml:space="preserve"> _xlfn.CONCAT("CRUD ",Tablas!O36)</f>
        <v>CRUD tbserviciohospedaje</v>
      </c>
    </row>
    <row r="4" spans="1:7">
      <c r="A4" t="s">
        <v>91</v>
      </c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7">
      <c r="C7" s="20" t="str">
        <f xml:space="preserve"> _xlfn.CONCAT(Tablas!O38, ",",Tablas!O39, ",",Tablas!O40, ",",Tablas!O41, ",",Tablas!O42, ",",Tablas!O43, ",",Tablas!O44, ",",Tablas!O44, ",",Tablas!O45, ",",Tablas!O46, ",",Tablas!O47, ",",Tablas!O48, ",",Tablas!O49)</f>
        <v>idserviciohospedaje,tipocamaserviciohospedaje,internetserviciohospedaje ,cableserviciohospedaje,aireacondicionadoserviciohospedaje,ventiladorserviciohospedaje,cantidadcamasserviciohospedaje ,cantidadcamasserviciohospedaje ,cantidadpersonasserviciohospedaje,vistaserviciohospedaje,banosserviciohospedaje ,accesibilidadserviciohospedaje,idsitioturistico</v>
      </c>
      <c r="D7" s="20" t="s">
        <v>96</v>
      </c>
      <c r="E7" s="20"/>
      <c r="F7" s="20"/>
      <c r="G7" s="20"/>
    </row>
    <row r="8" spans="1:7">
      <c r="A8" t="str">
        <f>Tablas!O36</f>
        <v>tbserviciohospedaje</v>
      </c>
      <c r="B8" t="s">
        <v>97</v>
      </c>
      <c r="C8" s="20"/>
      <c r="D8" s="20"/>
      <c r="E8" s="20"/>
      <c r="F8" s="20"/>
      <c r="G8" s="20"/>
    </row>
    <row r="9" spans="1:7">
      <c r="C9" s="20"/>
      <c r="D9" s="17"/>
      <c r="E9" s="17"/>
      <c r="F9" s="17"/>
      <c r="G9" s="17"/>
    </row>
    <row r="10" spans="1:7">
      <c r="C10" s="20"/>
    </row>
    <row r="11" spans="1:7">
      <c r="C11" s="20"/>
    </row>
    <row r="12" spans="1:7">
      <c r="A12" t="s">
        <v>98</v>
      </c>
    </row>
    <row r="14" spans="1:7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7">
      <c r="A16" t="str">
        <f>Tablas!O36</f>
        <v>tbserviciohospedaje</v>
      </c>
      <c r="B16" t="s">
        <v>99</v>
      </c>
      <c r="C16" s="20" t="str">
        <f xml:space="preserve"> _xlfn.CONCAT(Tablas!O38, ",",Tablas!O39, ",",Tablas!O40, ",",Tablas!O41, ",",Tablas!O42, ",",Tablas!O43, ",",Tablas!O44, ",",Tablas!O44, ",",Tablas!O45, ",",Tablas!O46, ",",Tablas!O47, ",",Tablas!O48, ",",Tablas!O49)</f>
        <v>idserviciohospedaje,tipocamaserviciohospedaje,internetserviciohospedaje ,cableserviciohospedaje,aireacondicionadoserviciohospedaje,ventiladorserviciohospedaje,cantidadcamasserviciohospedaje ,cantidadcamasserviciohospedaje ,cantidadpersonasserviciohospedaje,vistaserviciohospedaje,banosserviciohospedaje ,accesibilidadserviciohospedaje,idsitioturistico</v>
      </c>
      <c r="D16" s="21" t="s">
        <v>100</v>
      </c>
      <c r="E16" s="20"/>
      <c r="F16" s="20"/>
      <c r="G16" s="20"/>
    </row>
    <row r="17" spans="1:7">
      <c r="C17" s="20"/>
      <c r="D17" s="20"/>
      <c r="E17" s="20"/>
      <c r="F17" s="20"/>
      <c r="G17" s="20"/>
    </row>
    <row r="18" spans="1:7">
      <c r="C18" s="20"/>
    </row>
    <row r="19" spans="1:7">
      <c r="C19" s="20"/>
    </row>
    <row r="20" spans="1:7">
      <c r="D20" s="20"/>
      <c r="E20" s="20"/>
      <c r="F20" s="20"/>
      <c r="G20" s="20"/>
    </row>
    <row r="21" spans="1:7">
      <c r="D21" s="20"/>
      <c r="E21" s="20"/>
      <c r="F21" s="20"/>
      <c r="G21" s="20"/>
    </row>
    <row r="24" spans="1:7">
      <c r="A24" t="s">
        <v>101</v>
      </c>
    </row>
    <row r="26" spans="1:7">
      <c r="A26" s="1" t="s">
        <v>92</v>
      </c>
      <c r="B26" s="1" t="s">
        <v>93</v>
      </c>
      <c r="C26" s="1" t="s">
        <v>94</v>
      </c>
      <c r="D26" s="1" t="s">
        <v>95</v>
      </c>
      <c r="E26" s="1"/>
      <c r="F26" s="1"/>
      <c r="G26" s="1"/>
    </row>
    <row r="28" spans="1:7">
      <c r="A28" t="str">
        <f>Tablas!O36</f>
        <v>tbserviciohospedaje</v>
      </c>
      <c r="B28" t="s">
        <v>102</v>
      </c>
      <c r="C28" t="str">
        <f>Tablas!O38</f>
        <v>idserviciohospedaje</v>
      </c>
      <c r="D28" s="20" t="s">
        <v>103</v>
      </c>
      <c r="E28" s="20"/>
      <c r="F28" s="20"/>
      <c r="G28" s="20"/>
    </row>
  </sheetData>
  <mergeCells count="6">
    <mergeCell ref="D7:G8"/>
    <mergeCell ref="D16:G17"/>
    <mergeCell ref="D20:G21"/>
    <mergeCell ref="D28:G28"/>
    <mergeCell ref="C16:C19"/>
    <mergeCell ref="C7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D34A-6A57-460D-9FCF-DB23B29D596F}">
  <dimension ref="A2:L28"/>
  <sheetViews>
    <sheetView topLeftCell="A16" workbookViewId="0" xr3:uid="{9A879842-8594-5DB3-A966-59B9461A6D0E}">
      <selection activeCell="L9" sqref="L9"/>
    </sheetView>
  </sheetViews>
  <sheetFormatPr defaultRowHeight="15"/>
  <cols>
    <col min="1" max="1" width="18.5703125" customWidth="1"/>
    <col min="2" max="2" width="22" customWidth="1"/>
    <col min="3" max="3" width="59.7109375" customWidth="1"/>
    <col min="4" max="4" width="60" customWidth="1"/>
  </cols>
  <sheetData>
    <row r="2" spans="1:12">
      <c r="C2" s="11" t="str">
        <f xml:space="preserve"> _xlfn.CONCAT("CRUD ",Tablas!C51)</f>
        <v>CRUD tbrequisitos</v>
      </c>
    </row>
    <row r="4" spans="1:12">
      <c r="A4" t="s">
        <v>91</v>
      </c>
    </row>
    <row r="6" spans="1:12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12">
      <c r="C7" s="20" t="str">
        <f xml:space="preserve"> _xlfn.CONCAT(Tablas!C53, ",",Tablas!C54, ",",Tablas!C55, ",",Tablas!C56, ",",Tablas!C57, ",",Tablas!C58, ",",Tablas!C59)</f>
        <v xml:space="preserve">idrequisitos,edadrequisitos ,conocimientorequisitos,equiporequisitos ,estadofisicorequisitos,aptitudrequisitos ,idactividad </v>
      </c>
      <c r="D7" s="20" t="s">
        <v>104</v>
      </c>
      <c r="E7" s="20"/>
      <c r="F7" s="20"/>
      <c r="G7" s="20"/>
    </row>
    <row r="8" spans="1:12">
      <c r="A8" t="str">
        <f>Tablas!C51</f>
        <v>tbrequisitos</v>
      </c>
      <c r="B8" t="s">
        <v>97</v>
      </c>
      <c r="C8" s="20"/>
      <c r="D8" s="20"/>
      <c r="E8" s="20"/>
      <c r="F8" s="20"/>
      <c r="G8" s="20"/>
    </row>
    <row r="9" spans="1:12">
      <c r="C9" s="20"/>
      <c r="D9" s="17"/>
      <c r="E9" s="17"/>
      <c r="F9" s="17"/>
      <c r="G9" s="17"/>
      <c r="L9" s="12"/>
    </row>
    <row r="10" spans="1:12">
      <c r="C10" s="13"/>
    </row>
    <row r="11" spans="1:12">
      <c r="C11" s="13"/>
    </row>
    <row r="12" spans="1:12">
      <c r="A12" t="s">
        <v>98</v>
      </c>
    </row>
    <row r="14" spans="1:12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12">
      <c r="A16" t="str">
        <f>Tablas!C51</f>
        <v>tbrequisitos</v>
      </c>
      <c r="B16" t="s">
        <v>99</v>
      </c>
      <c r="C16" s="20" t="str">
        <f xml:space="preserve"> _xlfn.CONCAT(Tablas!C53, ",",Tablas!C54, ",",Tablas!C55, ",",Tablas!C56, ",",Tablas!C57, ",",Tablas!C58, ",",Tablas!C59)</f>
        <v xml:space="preserve">idrequisitos,edadrequisitos ,conocimientorequisitos,equiporequisitos ,estadofisicorequisitos,aptitudrequisitos ,idactividad </v>
      </c>
      <c r="D16" s="21" t="s">
        <v>105</v>
      </c>
      <c r="E16" s="20"/>
      <c r="F16" s="20"/>
      <c r="G16" s="20"/>
    </row>
    <row r="17" spans="1:7">
      <c r="C17" s="20"/>
      <c r="D17" s="20"/>
      <c r="E17" s="20"/>
      <c r="F17" s="20"/>
      <c r="G17" s="20"/>
    </row>
    <row r="18" spans="1:7">
      <c r="C18" s="20"/>
    </row>
    <row r="19" spans="1:7">
      <c r="C19" s="20"/>
    </row>
    <row r="20" spans="1:7">
      <c r="D20" s="20"/>
      <c r="E20" s="20"/>
      <c r="F20" s="20"/>
      <c r="G20" s="20"/>
    </row>
    <row r="21" spans="1:7">
      <c r="D21" s="20"/>
      <c r="E21" s="20"/>
      <c r="F21" s="20"/>
      <c r="G21" s="20"/>
    </row>
    <row r="24" spans="1:7">
      <c r="A24" t="s">
        <v>101</v>
      </c>
    </row>
    <row r="26" spans="1:7">
      <c r="A26" s="1" t="s">
        <v>92</v>
      </c>
      <c r="B26" s="1" t="s">
        <v>93</v>
      </c>
      <c r="C26" s="1" t="s">
        <v>94</v>
      </c>
      <c r="D26" s="1" t="s">
        <v>95</v>
      </c>
      <c r="E26" s="1"/>
      <c r="F26" s="1"/>
      <c r="G26" s="1"/>
    </row>
    <row r="28" spans="1:7">
      <c r="A28" t="str">
        <f>Tablas!C51</f>
        <v>tbrequisitos</v>
      </c>
      <c r="B28" t="s">
        <v>102</v>
      </c>
      <c r="C28" t="str">
        <f>Tablas!C53</f>
        <v>idrequisitos</v>
      </c>
      <c r="D28" s="20" t="s">
        <v>106</v>
      </c>
      <c r="E28" s="20"/>
      <c r="F28" s="20"/>
      <c r="G28" s="20"/>
    </row>
  </sheetData>
  <mergeCells count="6">
    <mergeCell ref="D7:G8"/>
    <mergeCell ref="C16:C19"/>
    <mergeCell ref="D16:G17"/>
    <mergeCell ref="D20:G21"/>
    <mergeCell ref="D28:G28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62B1-DFFE-4455-BC8B-E1D206EA74D0}">
  <dimension ref="A2:G28"/>
  <sheetViews>
    <sheetView topLeftCell="A18" workbookViewId="0" xr3:uid="{70B47DD7-A5F3-59E6-AB2E-B810CA62F659}"/>
  </sheetViews>
  <sheetFormatPr defaultRowHeight="15"/>
  <cols>
    <col min="1" max="1" width="24.7109375" customWidth="1"/>
    <col min="2" max="2" width="17.42578125" customWidth="1"/>
    <col min="3" max="3" width="73.85546875" customWidth="1"/>
    <col min="4" max="4" width="20.7109375" customWidth="1"/>
    <col min="7" max="7" width="79.85546875" customWidth="1"/>
  </cols>
  <sheetData>
    <row r="2" spans="1:7">
      <c r="C2" s="11" t="str">
        <f xml:space="preserve"> _xlfn.CONCAT("CRUD ",Tablas!I36)</f>
        <v>CRUD tbmicroempresa</v>
      </c>
    </row>
    <row r="4" spans="1:7">
      <c r="A4" t="s">
        <v>91</v>
      </c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7">
      <c r="C7" s="20" t="str">
        <f xml:space="preserve"> _xlfn.CONCAT(Tablas!I38, ",",Tablas!I39, ",",Tablas!I40, ",",Tablas!I41, ",",Tablas!I42, ",",Tablas!I43, ",",Tablas!I44)</f>
        <v>idmicroempresa,nombremicroempresa,contactotelefonomicroempresa ,emailmicroempresa ,sitiowebmicroempresa,idsitioturistico,idresponsable</v>
      </c>
      <c r="D7" s="20" t="s">
        <v>107</v>
      </c>
      <c r="E7" s="20"/>
      <c r="F7" s="20"/>
      <c r="G7" s="20"/>
    </row>
    <row r="8" spans="1:7">
      <c r="A8" t="str">
        <f>Tablas!I36</f>
        <v>tbmicroempresa</v>
      </c>
      <c r="B8" t="s">
        <v>97</v>
      </c>
      <c r="C8" s="20"/>
      <c r="D8" s="20"/>
      <c r="E8" s="20"/>
      <c r="F8" s="20"/>
      <c r="G8" s="20"/>
    </row>
    <row r="9" spans="1:7">
      <c r="C9" s="20"/>
      <c r="D9" s="17"/>
      <c r="E9" s="17"/>
      <c r="F9" s="17"/>
      <c r="G9" s="17"/>
    </row>
    <row r="10" spans="1:7">
      <c r="C10" s="17"/>
    </row>
    <row r="12" spans="1:7">
      <c r="A12" t="s">
        <v>98</v>
      </c>
    </row>
    <row r="14" spans="1:7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7">
      <c r="A16" t="str">
        <f>Tablas!I36</f>
        <v>tbmicroempresa</v>
      </c>
      <c r="B16" t="s">
        <v>99</v>
      </c>
      <c r="C16" s="20" t="str">
        <f xml:space="preserve"> _xlfn.CONCAT(Tablas!I38, ",",Tablas!I39, ",",Tablas!I40, ",",Tablas!I41, ",",Tablas!I42, ",",Tablas!I43, ",",Tablas!I44)</f>
        <v>idmicroempresa,nombremicroempresa,contactotelefonomicroempresa ,emailmicroempresa ,sitiowebmicroempresa,idsitioturistico,idresponsable</v>
      </c>
      <c r="D16" s="21" t="s">
        <v>108</v>
      </c>
      <c r="E16" s="20"/>
      <c r="F16" s="20"/>
      <c r="G16" s="20"/>
    </row>
    <row r="17" spans="1:7">
      <c r="C17" s="20"/>
      <c r="D17" s="20"/>
      <c r="E17" s="20"/>
      <c r="F17" s="20"/>
      <c r="G17" s="20"/>
    </row>
    <row r="18" spans="1:7">
      <c r="C18" s="14"/>
    </row>
    <row r="20" spans="1:7">
      <c r="D20" s="20"/>
      <c r="E20" s="20"/>
      <c r="F20" s="20"/>
      <c r="G20" s="20"/>
    </row>
    <row r="21" spans="1:7">
      <c r="D21" s="20"/>
      <c r="E21" s="20"/>
      <c r="F21" s="20"/>
      <c r="G21" s="20"/>
    </row>
    <row r="24" spans="1:7">
      <c r="A24" t="s">
        <v>101</v>
      </c>
    </row>
    <row r="26" spans="1:7">
      <c r="A26" s="1" t="s">
        <v>92</v>
      </c>
      <c r="B26" s="1" t="s">
        <v>93</v>
      </c>
      <c r="C26" s="1" t="s">
        <v>94</v>
      </c>
      <c r="D26" s="1" t="s">
        <v>95</v>
      </c>
      <c r="E26" s="1"/>
      <c r="F26" s="1"/>
      <c r="G26" s="1"/>
    </row>
    <row r="28" spans="1:7">
      <c r="A28" t="str">
        <f>Tablas!I36</f>
        <v>tbmicroempresa</v>
      </c>
      <c r="B28" t="s">
        <v>102</v>
      </c>
      <c r="C28" t="str">
        <f>Tablas!I38</f>
        <v>idmicroempresa</v>
      </c>
      <c r="D28" s="20" t="s">
        <v>109</v>
      </c>
      <c r="E28" s="20"/>
      <c r="F28" s="20"/>
      <c r="G28" s="20"/>
    </row>
  </sheetData>
  <mergeCells count="6">
    <mergeCell ref="D28:G28"/>
    <mergeCell ref="C7:C9"/>
    <mergeCell ref="D7:G8"/>
    <mergeCell ref="C16:C17"/>
    <mergeCell ref="D16:G17"/>
    <mergeCell ref="D20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B44-3E37-4AB2-9B42-025083E72EDD}">
  <dimension ref="A2:H28"/>
  <sheetViews>
    <sheetView topLeftCell="A14" workbookViewId="0" xr3:uid="{B859F20A-0EFF-5BC9-9815-7D1C776064D2}">
      <selection activeCell="A6" sqref="A6:G6"/>
    </sheetView>
  </sheetViews>
  <sheetFormatPr defaultRowHeight="15"/>
  <cols>
    <col min="1" max="1" width="20.140625" customWidth="1"/>
    <col min="2" max="2" width="18.85546875" customWidth="1"/>
    <col min="3" max="3" width="84.28515625" customWidth="1"/>
    <col min="4" max="4" width="14.7109375" customWidth="1"/>
  </cols>
  <sheetData>
    <row r="2" spans="1:8">
      <c r="C2" s="11" t="str">
        <f xml:space="preserve"> _xlfn.CONCAT("CRUD ",Tablas!B21)</f>
        <v>CRUD tbserviciotransporte</v>
      </c>
    </row>
    <row r="4" spans="1:8">
      <c r="A4" t="s">
        <v>91</v>
      </c>
    </row>
    <row r="6" spans="1:8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8">
      <c r="C7" s="20" t="str">
        <f xml:space="preserve"> _xlfn.CONCAT(Tablas!C23, ",",Tablas!C24, ",",Tablas!C25, ",",Tablas!C26, ",",Tablas!C27, ",",Tablas!C28, ",",Tablas!C29, ",",Tablas!C30, ",",Tablas!C31)</f>
        <v>idserviciotransporte,origenserviciotransporte,destinoserviciotransporte,kilometrosserviciotransporte,tipocarreteraserviciotransporte,tipovehiculoserviciotransporte,precioserviciotransporte,cantidadpersonasserviciotransporte,idsitioturistico</v>
      </c>
      <c r="D7" s="20" t="s">
        <v>110</v>
      </c>
      <c r="E7" s="20"/>
      <c r="F7" s="20"/>
      <c r="G7" s="20"/>
      <c r="H7" s="17"/>
    </row>
    <row r="8" spans="1:8">
      <c r="A8" t="str">
        <f>Tablas!B21</f>
        <v>tbserviciotransporte</v>
      </c>
      <c r="B8" t="s">
        <v>97</v>
      </c>
      <c r="C8" s="20"/>
      <c r="D8" s="20"/>
      <c r="E8" s="20"/>
      <c r="F8" s="20"/>
      <c r="G8" s="20"/>
      <c r="H8" s="17"/>
    </row>
    <row r="9" spans="1:8">
      <c r="C9" s="20"/>
      <c r="D9" s="17"/>
      <c r="E9" s="17"/>
      <c r="F9" s="17"/>
      <c r="G9" s="17"/>
      <c r="H9" s="17"/>
    </row>
    <row r="10" spans="1:8">
      <c r="C10" s="17"/>
    </row>
    <row r="12" spans="1:8">
      <c r="A12" t="s">
        <v>98</v>
      </c>
    </row>
    <row r="14" spans="1:8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8">
      <c r="A16" t="str">
        <f>Tablas!B21</f>
        <v>tbserviciotransporte</v>
      </c>
      <c r="B16" t="s">
        <v>99</v>
      </c>
      <c r="C16" s="20" t="str">
        <f xml:space="preserve"> _xlfn.CONCAT(Tablas!C25, ",",Tablas!C26, ",",Tablas!C27, ",",Tablas!C28,",",Tablas!C31)</f>
        <v>destinoserviciotransporte,kilometrosserviciotransporte,tipocarreteraserviciotransporte,tipovehiculoserviciotransporte,idsitioturistico</v>
      </c>
      <c r="D16" s="21" t="s">
        <v>111</v>
      </c>
      <c r="E16" s="20"/>
      <c r="F16" s="20"/>
      <c r="G16" s="20"/>
    </row>
    <row r="17" spans="1:7">
      <c r="C17" s="20"/>
      <c r="D17" s="20"/>
      <c r="E17" s="20"/>
      <c r="F17" s="20"/>
      <c r="G17" s="20"/>
    </row>
    <row r="18" spans="1:7">
      <c r="C18" s="14"/>
    </row>
    <row r="20" spans="1:7">
      <c r="A20" t="str">
        <f>Tablas!B21</f>
        <v>tbserviciotransporte</v>
      </c>
      <c r="B20" t="s">
        <v>99</v>
      </c>
      <c r="C20" t="str">
        <f xml:space="preserve"> _xlfn.CONCAT(Tablas!C24, ",",Tablas!C29, ",",Tablas!C30)</f>
        <v>origenserviciotransporte,precioserviciotransporte,cantidadpersonasserviciotransporte</v>
      </c>
      <c r="D20" s="20" t="s">
        <v>112</v>
      </c>
      <c r="E20" s="20"/>
      <c r="F20" s="20"/>
      <c r="G20" s="20"/>
    </row>
    <row r="21" spans="1:7">
      <c r="D21" s="20"/>
      <c r="E21" s="20"/>
      <c r="F21" s="20"/>
      <c r="G21" s="20"/>
    </row>
    <row r="24" spans="1:7">
      <c r="A24" t="s">
        <v>101</v>
      </c>
    </row>
    <row r="26" spans="1:7">
      <c r="A26" s="1" t="s">
        <v>92</v>
      </c>
      <c r="B26" s="1" t="s">
        <v>93</v>
      </c>
      <c r="C26" s="1" t="s">
        <v>94</v>
      </c>
      <c r="D26" s="1" t="s">
        <v>95</v>
      </c>
      <c r="E26" s="1"/>
      <c r="F26" s="1"/>
      <c r="G26" s="1"/>
    </row>
    <row r="28" spans="1:7">
      <c r="A28" t="str">
        <f>Tablas!B21</f>
        <v>tbserviciotransporte</v>
      </c>
      <c r="B28" t="s">
        <v>102</v>
      </c>
      <c r="C28" t="str">
        <f>Tablas!C23</f>
        <v>idserviciotransporte</v>
      </c>
      <c r="D28" s="20" t="s">
        <v>113</v>
      </c>
      <c r="E28" s="20"/>
      <c r="F28" s="20"/>
      <c r="G28" s="20"/>
    </row>
  </sheetData>
  <mergeCells count="6">
    <mergeCell ref="D20:G21"/>
    <mergeCell ref="D28:G28"/>
    <mergeCell ref="C16:C17"/>
    <mergeCell ref="D16:G17"/>
    <mergeCell ref="D7:G8"/>
    <mergeCell ref="C7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2026-9D02-4A4C-9E91-9E826A85D2B5}">
  <dimension ref="A2:G26"/>
  <sheetViews>
    <sheetView topLeftCell="A11" workbookViewId="0" xr3:uid="{D7DC389E-5025-58F4-A06E-51BD4A5C6A1D}">
      <selection activeCell="I26" sqref="I26"/>
    </sheetView>
  </sheetViews>
  <sheetFormatPr defaultRowHeight="15"/>
  <cols>
    <col min="1" max="1" width="21.5703125" customWidth="1"/>
    <col min="2" max="2" width="18.42578125" customWidth="1"/>
    <col min="3" max="3" width="82.140625" customWidth="1"/>
    <col min="4" max="4" width="18" customWidth="1"/>
  </cols>
  <sheetData>
    <row r="2" spans="1:7">
      <c r="C2" s="16" t="str">
        <f xml:space="preserve"> _xlfn.CONCAT("CRUD ",Tablas!H21)</f>
        <v>CRUD tbfamilia</v>
      </c>
    </row>
    <row r="4" spans="1:7">
      <c r="A4" t="s">
        <v>91</v>
      </c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8" spans="1:7">
      <c r="A8" t="str">
        <f>Tablas!H21</f>
        <v>tbfamilia</v>
      </c>
      <c r="B8" t="s">
        <v>97</v>
      </c>
      <c r="C8" s="20" t="str">
        <f xml:space="preserve"> _xlfn.CONCAT(Tablas!I23, ",",Tablas!I24, ",",Tablas!I25, ",",Tablas!I26, ",",Tablas!I27, ",",Tablas!I28, ",",Tablas!I29)</f>
        <v>idfamilia,adultosmayoresfamilia,adultosfamilia,adolescentesfamilia,ninosfamilia,idresponsable,idsitioturistico</v>
      </c>
      <c r="D8" s="20" t="s">
        <v>114</v>
      </c>
      <c r="E8" s="20"/>
      <c r="F8" s="20"/>
      <c r="G8" s="20"/>
    </row>
    <row r="9" spans="1:7">
      <c r="C9" s="20"/>
      <c r="D9" s="20"/>
      <c r="E9" s="20"/>
      <c r="F9" s="20"/>
      <c r="G9" s="20"/>
    </row>
    <row r="12" spans="1:7">
      <c r="A12" t="s">
        <v>98</v>
      </c>
    </row>
    <row r="14" spans="1:7">
      <c r="A14" s="1" t="s">
        <v>92</v>
      </c>
      <c r="B14" s="1" t="s">
        <v>93</v>
      </c>
      <c r="C14" s="1" t="s">
        <v>94</v>
      </c>
      <c r="D14" s="1" t="s">
        <v>95</v>
      </c>
      <c r="E14" s="1"/>
      <c r="F14" s="1"/>
      <c r="G14" s="1"/>
    </row>
    <row r="16" spans="1:7">
      <c r="A16" t="str">
        <f>Tablas!H21</f>
        <v>tbfamilia</v>
      </c>
      <c r="B16" t="s">
        <v>99</v>
      </c>
      <c r="C16" t="str">
        <f xml:space="preserve"> _xlfn.CONCAT(Tablas!I24, ",",Tablas!I25,",",Tablas!I29)</f>
        <v>adultosmayoresfamilia,adultosfamilia,idsitioturistico</v>
      </c>
      <c r="D16" s="22" t="s">
        <v>115</v>
      </c>
      <c r="E16" s="22"/>
      <c r="F16" s="22"/>
      <c r="G16" s="22"/>
    </row>
    <row r="19" spans="1:7">
      <c r="A19" t="str">
        <f>Tablas!H21</f>
        <v>tbfamilia</v>
      </c>
      <c r="B19" t="s">
        <v>99</v>
      </c>
      <c r="C19" t="str">
        <f xml:space="preserve"> _xlfn.CONCAT(Tablas!I26, ",",Tablas!I27, ",",Tablas!I28)</f>
        <v>adolescentesfamilia,ninosfamilia,idresponsable</v>
      </c>
      <c r="D19" s="22" t="s">
        <v>116</v>
      </c>
      <c r="E19" s="22"/>
      <c r="F19" s="22"/>
      <c r="G19" s="22"/>
    </row>
    <row r="22" spans="1:7">
      <c r="A22" t="s">
        <v>101</v>
      </c>
    </row>
    <row r="24" spans="1:7">
      <c r="A24" s="1" t="s">
        <v>92</v>
      </c>
      <c r="B24" s="1" t="s">
        <v>93</v>
      </c>
      <c r="C24" s="1" t="s">
        <v>94</v>
      </c>
      <c r="D24" s="1" t="s">
        <v>95</v>
      </c>
      <c r="E24" s="1"/>
      <c r="F24" s="1"/>
      <c r="G24" s="1"/>
    </row>
    <row r="26" spans="1:7">
      <c r="A26" t="str">
        <f>Tablas!H21</f>
        <v>tbfamilia</v>
      </c>
      <c r="B26" t="s">
        <v>102</v>
      </c>
      <c r="C26" t="str">
        <f>Tablas!I23</f>
        <v>idfamilia</v>
      </c>
      <c r="D26" t="s">
        <v>117</v>
      </c>
    </row>
  </sheetData>
  <mergeCells count="4">
    <mergeCell ref="C8:C9"/>
    <mergeCell ref="D8:G9"/>
    <mergeCell ref="D16:G16"/>
    <mergeCell ref="D19:G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B083-D179-4DF3-A680-67DC929458BD}">
  <dimension ref="A2:G25"/>
  <sheetViews>
    <sheetView topLeftCell="A11" workbookViewId="0" xr3:uid="{DAB79363-0DCC-56EC-A14D-CC7D3EE5B1E8}">
      <selection activeCell="C17" sqref="C17"/>
    </sheetView>
  </sheetViews>
  <sheetFormatPr defaultRowHeight="15"/>
  <cols>
    <col min="1" max="1" width="19.7109375" customWidth="1"/>
    <col min="2" max="2" width="18.42578125" customWidth="1"/>
    <col min="3" max="3" width="82.140625" customWidth="1"/>
    <col min="4" max="4" width="13.5703125" customWidth="1"/>
    <col min="7" max="7" width="13.140625" customWidth="1"/>
  </cols>
  <sheetData>
    <row r="2" spans="1:7">
      <c r="C2" s="16" t="str">
        <f xml:space="preserve"> _xlfn.CONCAT("CRUD ",Tablas!M3)</f>
        <v>CRUD tbservicioalimentacion</v>
      </c>
    </row>
    <row r="3" spans="1:7">
      <c r="C3" s="17"/>
    </row>
    <row r="4" spans="1:7">
      <c r="A4" t="s">
        <v>91</v>
      </c>
    </row>
    <row r="5" spans="1:7">
      <c r="C5" s="16"/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7">
      <c r="C7" s="20" t="str">
        <f xml:space="preserve"> _xlfn.CONCAT(Tablas!N5, ",",Tablas!N6, ",",Tablas!N7, ",",Tablas!N8, ",",Tablas!N9, ",",Tablas!N10, ",",Tablas!N11)</f>
        <v>idservicioalimentacion,tiemposservicioalimentacion,descripcionservicioalimentacion,precioservicioalimentacion,adicionalesservicioalimentacion,llevarservicioalimentacion,idsitioturistico</v>
      </c>
      <c r="D7" s="23" t="s">
        <v>118</v>
      </c>
      <c r="E7" s="23"/>
      <c r="F7" s="23"/>
      <c r="G7" s="23"/>
    </row>
    <row r="8" spans="1:7">
      <c r="A8" s="11" t="str">
        <f>Tablas!M3</f>
        <v>tbservicioalimentacion</v>
      </c>
      <c r="B8" t="s">
        <v>97</v>
      </c>
      <c r="C8" s="20"/>
      <c r="D8" s="23"/>
      <c r="E8" s="23"/>
      <c r="F8" s="23"/>
      <c r="G8" s="23"/>
    </row>
    <row r="9" spans="1:7">
      <c r="D9" s="17"/>
      <c r="E9" s="17"/>
      <c r="F9" s="17"/>
      <c r="G9" s="17"/>
    </row>
    <row r="10" spans="1:7">
      <c r="D10" s="17"/>
      <c r="E10" s="17"/>
      <c r="F10" s="17"/>
      <c r="G10" s="17"/>
    </row>
    <row r="11" spans="1:7">
      <c r="A11" t="s">
        <v>98</v>
      </c>
    </row>
    <row r="13" spans="1:7">
      <c r="A13" s="1" t="s">
        <v>92</v>
      </c>
      <c r="B13" s="1" t="s">
        <v>93</v>
      </c>
      <c r="C13" s="1" t="s">
        <v>94</v>
      </c>
      <c r="D13" s="1" t="s">
        <v>95</v>
      </c>
      <c r="E13" s="1"/>
      <c r="F13" s="1"/>
      <c r="G13" s="1"/>
    </row>
    <row r="15" spans="1:7">
      <c r="A15" t="str">
        <f>Tablas!M3</f>
        <v>tbservicioalimentacion</v>
      </c>
      <c r="B15" t="s">
        <v>99</v>
      </c>
      <c r="C15" s="5" t="str">
        <f xml:space="preserve"> _xlfn.CONCAT(Tablas!N6, ",",Tablas!N7, ",",Tablas!N10)</f>
        <v>tiemposservicioalimentacion,descripcionservicioalimentacion,llevarservicioalimentacion</v>
      </c>
      <c r="D15" s="21" t="s">
        <v>119</v>
      </c>
      <c r="E15" s="21"/>
      <c r="F15" s="21"/>
      <c r="G15" s="21"/>
    </row>
    <row r="16" spans="1:7">
      <c r="C16" s="5"/>
      <c r="D16" s="21"/>
      <c r="E16" s="21"/>
      <c r="F16" s="21"/>
      <c r="G16" s="21"/>
    </row>
    <row r="17" spans="1:7">
      <c r="C17" s="5"/>
    </row>
    <row r="18" spans="1:7">
      <c r="A18" t="str">
        <f>Tablas!M3</f>
        <v>tbservicioalimentacion</v>
      </c>
      <c r="B18" t="s">
        <v>99</v>
      </c>
      <c r="C18" t="str">
        <f xml:space="preserve"> _xlfn.CONCAT(Tablas!N8, ",",Tablas!N9, ",",Tablas!N11)</f>
        <v>precioservicioalimentacion,adicionalesservicioalimentacion,idsitioturistico</v>
      </c>
      <c r="D18" s="20" t="s">
        <v>120</v>
      </c>
      <c r="E18" s="20"/>
      <c r="F18" s="20"/>
      <c r="G18" s="20"/>
    </row>
    <row r="19" spans="1:7">
      <c r="D19" s="17"/>
      <c r="E19" s="17"/>
      <c r="F19" s="17"/>
      <c r="G19" s="17"/>
    </row>
    <row r="21" spans="1:7">
      <c r="A21" t="s">
        <v>101</v>
      </c>
    </row>
    <row r="23" spans="1:7">
      <c r="A23" s="1" t="s">
        <v>92</v>
      </c>
      <c r="B23" s="1" t="s">
        <v>93</v>
      </c>
      <c r="C23" s="1" t="s">
        <v>94</v>
      </c>
      <c r="D23" s="1" t="s">
        <v>95</v>
      </c>
      <c r="E23" s="1"/>
      <c r="F23" s="1"/>
      <c r="G23" s="1"/>
    </row>
    <row r="25" spans="1:7">
      <c r="A25" t="str">
        <f>Tablas!M3</f>
        <v>tbservicioalimentacion</v>
      </c>
      <c r="B25" t="s">
        <v>102</v>
      </c>
      <c r="C25" t="str">
        <f>Tablas!N5</f>
        <v>idservicioalimentacion</v>
      </c>
      <c r="D25" t="s">
        <v>121</v>
      </c>
    </row>
  </sheetData>
  <mergeCells count="4">
    <mergeCell ref="D18:G18"/>
    <mergeCell ref="D15:G16"/>
    <mergeCell ref="C7:C8"/>
    <mergeCell ref="D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730D-3BD4-42C4-97B9-9546603C55E3}">
  <dimension ref="A2:U31"/>
  <sheetViews>
    <sheetView topLeftCell="A16" workbookViewId="0" xr3:uid="{49484087-BC48-55DF-9B9B-B3E619344279}">
      <selection activeCell="E31" sqref="E31"/>
    </sheetView>
  </sheetViews>
  <sheetFormatPr defaultColWidth="9.140625" defaultRowHeight="15"/>
  <cols>
    <col min="1" max="1" width="11" customWidth="1"/>
    <col min="3" max="3" width="54.7109375" customWidth="1"/>
    <col min="4" max="4" width="17.85546875" customWidth="1"/>
    <col min="7" max="7" width="7.140625" customWidth="1"/>
    <col min="8" max="8" width="13.7109375" customWidth="1"/>
    <col min="9" max="9" width="4.28515625" hidden="1" customWidth="1"/>
    <col min="21" max="21" width="9.140625" bestFit="1" customWidth="1"/>
  </cols>
  <sheetData>
    <row r="2" spans="1:21">
      <c r="C2" s="16" t="str">
        <f>_xlfn.CONCAT("CRUD ",Tablas!G3)</f>
        <v>CRUD tbactividad</v>
      </c>
      <c r="D2" s="16"/>
      <c r="E2" s="16"/>
    </row>
    <row r="5" spans="1:21">
      <c r="A5" t="s">
        <v>91</v>
      </c>
    </row>
    <row r="7" spans="1:21">
      <c r="A7" s="1" t="s">
        <v>92</v>
      </c>
      <c r="B7" s="1" t="s">
        <v>93</v>
      </c>
      <c r="C7" s="1" t="s">
        <v>94</v>
      </c>
      <c r="D7" s="1" t="s">
        <v>95</v>
      </c>
      <c r="E7" s="1"/>
      <c r="F7" s="1"/>
      <c r="G7" s="1"/>
    </row>
    <row r="9" spans="1:21">
      <c r="A9" t="str">
        <f>Tablas!G3</f>
        <v>tbactividad</v>
      </c>
      <c r="B9" t="s">
        <v>97</v>
      </c>
      <c r="C9" s="23" t="str">
        <f>_xlfn.CONCAT(Tablas!H5,",",Tablas!H6,",",Tablas!H7,",",Tablas!H8,",",Tablas!H9,",",Tablas!H10,",",Tablas!H11,",",Tablas!H12,",",Tablas!H13,",",Tablas!H14,",",Tablas!H15)</f>
        <v>idactividad,	nombreactividad,	descripcionactividad,estadoactividad,cantidadpersonasactividad,lugaractividad,distanciahospedajeactividad,habilidadesactividad,horarioactividad,idsitioturistico,idtipoactividad</v>
      </c>
      <c r="D9" s="27" t="s">
        <v>122</v>
      </c>
      <c r="E9" s="23"/>
      <c r="F9" s="23"/>
      <c r="G9" s="2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>
      <c r="C10" s="23"/>
      <c r="D10" s="23"/>
      <c r="E10" s="23"/>
      <c r="F10" s="23"/>
      <c r="G10" s="23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>
      <c r="C11" s="23"/>
      <c r="D11" s="23"/>
      <c r="E11" s="23"/>
      <c r="F11" s="23"/>
      <c r="G11" s="23"/>
    </row>
    <row r="12" spans="1:21">
      <c r="C12" s="23"/>
      <c r="D12" s="23"/>
      <c r="E12" s="23"/>
      <c r="F12" s="23"/>
      <c r="G12" s="23"/>
    </row>
    <row r="16" spans="1:21">
      <c r="A16" t="s">
        <v>98</v>
      </c>
    </row>
    <row r="18" spans="1:7">
      <c r="A18" s="1" t="s">
        <v>92</v>
      </c>
      <c r="B18" s="1" t="s">
        <v>93</v>
      </c>
      <c r="C18" s="1" t="s">
        <v>94</v>
      </c>
      <c r="D18" s="1" t="s">
        <v>95</v>
      </c>
      <c r="E18" s="1"/>
      <c r="F18" s="1"/>
      <c r="G18" s="1"/>
    </row>
    <row r="19" spans="1:7">
      <c r="D19" s="24" t="s">
        <v>123</v>
      </c>
      <c r="E19" s="25"/>
      <c r="F19" s="25"/>
      <c r="G19" s="25"/>
    </row>
    <row r="20" spans="1:7">
      <c r="A20" t="str">
        <f>Tablas!G3</f>
        <v>tbactividad</v>
      </c>
      <c r="B20" t="s">
        <v>99</v>
      </c>
      <c r="C20" s="23" t="str">
        <f>_xlfn.CONCAT(Tablas!H6,",",Tablas!H7,",",Tablas!H8,",",Tablas!H14,",",Tablas!H15)</f>
        <v xml:space="preserve">	nombreactividad,	descripcionactividad,estadoactividad,idsitioturistico,idtipoactividad</v>
      </c>
      <c r="D20" s="25"/>
      <c r="E20" s="25"/>
      <c r="F20" s="25"/>
      <c r="G20" s="25"/>
    </row>
    <row r="21" spans="1:7">
      <c r="C21" s="23"/>
      <c r="D21" s="25"/>
      <c r="E21" s="25"/>
      <c r="F21" s="25"/>
      <c r="G21" s="25"/>
    </row>
    <row r="22" spans="1:7">
      <c r="C22" s="6"/>
      <c r="D22" s="25"/>
      <c r="E22" s="25"/>
      <c r="F22" s="25"/>
      <c r="G22" s="25"/>
    </row>
    <row r="23" spans="1:7">
      <c r="A23" t="str">
        <f>Tablas!G3</f>
        <v>tbactividad</v>
      </c>
      <c r="B23" t="s">
        <v>99</v>
      </c>
      <c r="C23" s="26" t="str">
        <f>_xlfn.CONCAT(Tablas!H9,",",Tablas!H10,",",Tablas!H11,",",Tablas!H14)</f>
        <v>cantidadpersonasactividad,lugaractividad,distanciahospedajeactividad,idsitioturistico</v>
      </c>
      <c r="D23" s="25" t="s">
        <v>124</v>
      </c>
      <c r="E23" s="25"/>
      <c r="F23" s="25"/>
      <c r="G23" s="25"/>
    </row>
    <row r="24" spans="1:7">
      <c r="C24" s="26"/>
      <c r="D24" s="25"/>
      <c r="E24" s="25"/>
      <c r="F24" s="25"/>
      <c r="G24" s="25"/>
    </row>
    <row r="25" spans="1:7">
      <c r="D25" s="25"/>
      <c r="E25" s="25"/>
      <c r="F25" s="25"/>
      <c r="G25" s="25"/>
    </row>
    <row r="27" spans="1:7">
      <c r="A27" t="s">
        <v>101</v>
      </c>
    </row>
    <row r="29" spans="1:7">
      <c r="A29" s="1" t="s">
        <v>92</v>
      </c>
      <c r="B29" s="1" t="s">
        <v>93</v>
      </c>
      <c r="C29" s="1" t="s">
        <v>94</v>
      </c>
      <c r="D29" s="1" t="s">
        <v>95</v>
      </c>
      <c r="E29" s="1"/>
      <c r="F29" s="1"/>
      <c r="G29" s="1"/>
    </row>
    <row r="31" spans="1:7">
      <c r="A31" t="str">
        <f>Tablas!G3</f>
        <v>tbactividad</v>
      </c>
      <c r="B31" t="s">
        <v>102</v>
      </c>
      <c r="C31" t="str">
        <f>Tablas!H5</f>
        <v>idactividad</v>
      </c>
      <c r="D31" t="s">
        <v>6</v>
      </c>
    </row>
  </sheetData>
  <mergeCells count="6">
    <mergeCell ref="C20:C21"/>
    <mergeCell ref="D19:G22"/>
    <mergeCell ref="C23:C24"/>
    <mergeCell ref="D23:G25"/>
    <mergeCell ref="C9:C12"/>
    <mergeCell ref="D9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CC35-C373-4805-AB26-8B11A7652F6C}">
  <dimension ref="A2:G23"/>
  <sheetViews>
    <sheetView workbookViewId="0" xr3:uid="{90CD9F62-CCCC-530F-AC31-BEE9F5F85929}">
      <selection activeCell="E3" sqref="E3"/>
    </sheetView>
  </sheetViews>
  <sheetFormatPr defaultRowHeight="15"/>
  <cols>
    <col min="1" max="1" width="19" customWidth="1"/>
    <col min="2" max="2" width="16.28515625" customWidth="1"/>
    <col min="3" max="3" width="80.28515625" customWidth="1"/>
    <col min="4" max="4" width="10.5703125" customWidth="1"/>
    <col min="5" max="5" width="8.42578125" customWidth="1"/>
    <col min="6" max="6" width="5.140625" customWidth="1"/>
    <col min="7" max="7" width="14.7109375" customWidth="1"/>
  </cols>
  <sheetData>
    <row r="2" spans="1:7">
      <c r="A2" s="28" t="str">
        <f xml:space="preserve"> _xlfn.CONCAT("CRUD ",Tablas!C3)</f>
        <v>CRUD   tbtrabajocomunal</v>
      </c>
      <c r="B2" s="28"/>
      <c r="C2" s="28"/>
    </row>
    <row r="4" spans="1:7">
      <c r="A4" t="s">
        <v>91</v>
      </c>
      <c r="C4" s="10"/>
    </row>
    <row r="6" spans="1:7">
      <c r="A6" s="1" t="s">
        <v>92</v>
      </c>
      <c r="B6" s="1" t="s">
        <v>93</v>
      </c>
      <c r="C6" s="1" t="s">
        <v>94</v>
      </c>
      <c r="D6" s="1" t="s">
        <v>95</v>
      </c>
      <c r="E6" s="1"/>
      <c r="F6" s="1"/>
      <c r="G6" s="1"/>
    </row>
    <row r="7" spans="1:7">
      <c r="A7" s="22" t="str">
        <f>Tablas!C3</f>
        <v>  tbtrabajocomunal</v>
      </c>
      <c r="B7" s="22" t="s">
        <v>97</v>
      </c>
      <c r="C7" s="20" t="str">
        <f xml:space="preserve"> _xlfn.CONCAT(Tablas!C5, ",", Tablas!C6,",",Tablas!C7,",",Tablas!C8,",",Tablas!C9,",",Tablas!C10,",",Tablas!C11)</f>
        <v xml:space="preserve">  idtrabajocomunal,nombretrabajocomunal ,descripciontrabajocomunal,  actividadestrabajocomunal ,requisitostrabajocomunal , direcciontrabajocomunal,idsitioturistico</v>
      </c>
      <c r="D7" s="21" t="s">
        <v>125</v>
      </c>
      <c r="E7" s="20"/>
      <c r="F7" s="20"/>
      <c r="G7" s="20"/>
    </row>
    <row r="8" spans="1:7">
      <c r="A8" s="22"/>
      <c r="B8" s="22"/>
      <c r="C8" s="20"/>
      <c r="D8" s="20"/>
      <c r="E8" s="20"/>
      <c r="F8" s="20"/>
      <c r="G8" s="20"/>
    </row>
    <row r="11" spans="1:7">
      <c r="A11" t="s">
        <v>98</v>
      </c>
    </row>
    <row r="13" spans="1:7">
      <c r="A13" s="3" t="s">
        <v>92</v>
      </c>
      <c r="B13" s="3" t="s">
        <v>93</v>
      </c>
      <c r="C13" s="3" t="s">
        <v>94</v>
      </c>
      <c r="D13" s="3" t="s">
        <v>95</v>
      </c>
      <c r="E13" s="1"/>
      <c r="F13" s="1"/>
      <c r="G13" s="1"/>
    </row>
    <row r="14" spans="1:7" ht="15" customHeight="1">
      <c r="A14" s="22" t="str">
        <f>Tablas!C3</f>
        <v>  tbtrabajocomunal</v>
      </c>
      <c r="B14" s="22" t="s">
        <v>99</v>
      </c>
      <c r="C14" s="20" t="str">
        <f xml:space="preserve"> _xlfn.CONCAT(Tablas!C6,",",Tablas!C7,",",Tablas!C11)</f>
        <v>nombretrabajocomunal ,descripciontrabajocomunal,idsitioturistico</v>
      </c>
      <c r="D14" s="21" t="s">
        <v>126</v>
      </c>
      <c r="E14" s="20"/>
      <c r="F14" s="20"/>
      <c r="G14" s="20"/>
    </row>
    <row r="15" spans="1:7" ht="15" customHeight="1">
      <c r="A15" s="22"/>
      <c r="B15" s="22"/>
      <c r="C15" s="20"/>
      <c r="D15" s="20"/>
      <c r="E15" s="20"/>
      <c r="F15" s="20"/>
      <c r="G15" s="20"/>
    </row>
    <row r="16" spans="1:7">
      <c r="A16" s="22" t="str">
        <f>Tablas!C3</f>
        <v>  tbtrabajocomunal</v>
      </c>
      <c r="B16" s="22" t="s">
        <v>99</v>
      </c>
      <c r="C16" s="20" t="str">
        <f xml:space="preserve"> _xlfn.CONCAT(Tablas!C8,",",Tablas!C9,",",Tablas!C10)</f>
        <v xml:space="preserve">  actividadestrabajocomunal ,requisitostrabajocomunal , direcciontrabajocomunal</v>
      </c>
      <c r="D16" s="21" t="s">
        <v>127</v>
      </c>
      <c r="E16" s="20"/>
      <c r="F16" s="20"/>
      <c r="G16" s="20"/>
    </row>
    <row r="17" spans="1:7">
      <c r="A17" s="22"/>
      <c r="B17" s="22"/>
      <c r="C17" s="20"/>
      <c r="D17" s="20"/>
      <c r="E17" s="20"/>
      <c r="F17" s="20"/>
      <c r="G17" s="20"/>
    </row>
    <row r="20" spans="1:7">
      <c r="A20" t="s">
        <v>101</v>
      </c>
    </row>
    <row r="22" spans="1:7">
      <c r="A22" s="3" t="s">
        <v>92</v>
      </c>
      <c r="B22" s="3" t="s">
        <v>93</v>
      </c>
      <c r="C22" s="3" t="s">
        <v>94</v>
      </c>
      <c r="D22" s="3" t="s">
        <v>95</v>
      </c>
      <c r="E22" s="1"/>
      <c r="F22" s="1"/>
      <c r="G22" s="1"/>
    </row>
    <row r="23" spans="1:7">
      <c r="A23" t="str">
        <f>Tablas!C3</f>
        <v>  tbtrabajocomunal</v>
      </c>
      <c r="B23" t="s">
        <v>102</v>
      </c>
      <c r="C23" t="str">
        <f>Tablas!C5</f>
        <v xml:space="preserve">  idtrabajocomunal</v>
      </c>
      <c r="D23" t="s">
        <v>128</v>
      </c>
    </row>
  </sheetData>
  <mergeCells count="13">
    <mergeCell ref="D16:G17"/>
    <mergeCell ref="A2:C2"/>
    <mergeCell ref="C7:C8"/>
    <mergeCell ref="D7:G8"/>
    <mergeCell ref="C14:C15"/>
    <mergeCell ref="D14:G15"/>
    <mergeCell ref="B14:B15"/>
    <mergeCell ref="A14:A15"/>
    <mergeCell ref="B7:B8"/>
    <mergeCell ref="A7:A8"/>
    <mergeCell ref="C16:C17"/>
    <mergeCell ref="B16:B17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cespedes</cp:lastModifiedBy>
  <cp:revision/>
  <dcterms:created xsi:type="dcterms:W3CDTF">2017-09-10T16:32:51Z</dcterms:created>
  <dcterms:modified xsi:type="dcterms:W3CDTF">2017-09-12T13:14:19Z</dcterms:modified>
  <cp:category/>
  <cp:contentStatus/>
</cp:coreProperties>
</file>