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62C3759-F0ED-4BC4-A587-33D1979D2DE7}" xr6:coauthVersionLast="43" xr6:coauthVersionMax="43" xr10:uidLastSave="{00000000-0000-0000-0000-000000000000}"/>
  <bookViews>
    <workbookView xWindow="-110" yWindow="-110" windowWidth="19420" windowHeight="10420" xr2:uid="{BDD3A2CE-2D9C-4ADD-BDD9-8DE2DE442299}"/>
  </bookViews>
  <sheets>
    <sheet name="PAG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I10" i="1" s="1"/>
  <c r="I9" i="1"/>
  <c r="E9" i="1"/>
  <c r="G9" i="1" s="1"/>
  <c r="J9" i="1" s="1"/>
  <c r="I8" i="1"/>
  <c r="G8" i="1"/>
  <c r="J8" i="1" s="1"/>
  <c r="E8" i="1"/>
  <c r="L8" i="1" s="1"/>
  <c r="E7" i="1"/>
  <c r="E6" i="1"/>
  <c r="I6" i="1" s="1"/>
  <c r="I5" i="1"/>
  <c r="E5" i="1"/>
  <c r="G5" i="1" s="1"/>
  <c r="J5" i="1" l="1"/>
  <c r="M8" i="1"/>
  <c r="N8" i="1" s="1"/>
  <c r="M9" i="1"/>
  <c r="N9" i="1" s="1"/>
  <c r="L7" i="1"/>
  <c r="L6" i="1"/>
  <c r="G7" i="1"/>
  <c r="J7" i="1" s="1"/>
  <c r="M7" i="1" s="1"/>
  <c r="N7" i="1" s="1"/>
  <c r="L5" i="1"/>
  <c r="L11" i="1" s="1"/>
  <c r="G6" i="1"/>
  <c r="J6" i="1" s="1"/>
  <c r="M6" i="1" s="1"/>
  <c r="N6" i="1" s="1"/>
  <c r="I7" i="1"/>
  <c r="I11" i="1" s="1"/>
  <c r="L9" i="1"/>
  <c r="G10" i="1"/>
  <c r="J10" i="1" s="1"/>
  <c r="M10" i="1" s="1"/>
  <c r="N10" i="1" s="1"/>
  <c r="L10" i="1"/>
  <c r="M5" i="1" l="1"/>
  <c r="J11" i="1"/>
  <c r="G11" i="1"/>
  <c r="M11" i="1" l="1"/>
  <c r="N5" i="1"/>
  <c r="N11" i="1" s="1"/>
</calcChain>
</file>

<file path=xl/sharedStrings.xml><?xml version="1.0" encoding="utf-8"?>
<sst xmlns="http://schemas.openxmlformats.org/spreadsheetml/2006/main" count="14" uniqueCount="14">
  <si>
    <t>CONTRATO</t>
  </si>
  <si>
    <t>%PAGO</t>
  </si>
  <si>
    <t>PLAZO</t>
  </si>
  <si>
    <t>FECHA</t>
  </si>
  <si>
    <t>MONTO</t>
  </si>
  <si>
    <t>% DESC</t>
  </si>
  <si>
    <t>RETENCIÓN</t>
  </si>
  <si>
    <t>%IMPUESTO</t>
  </si>
  <si>
    <t>IMPUESTO</t>
  </si>
  <si>
    <t>IMPUESTO - RETENCIÓN</t>
  </si>
  <si>
    <t xml:space="preserve">%AFP </t>
  </si>
  <si>
    <t>AFP</t>
  </si>
  <si>
    <t>LIQUIDO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</si>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</sst>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0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9" fontId="0" fillId="0" borderId="5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9" fontId="0" fillId="3" borderId="5" xfId="0" applyNumberFormat="1" applyFill="1" applyBorder="1"/>
    <xf numFmtId="2" fontId="0" fillId="3" borderId="5" xfId="0" applyNumberFormat="1" applyFill="1" applyBorder="1"/>
    <xf numFmtId="10" fontId="0" fillId="4" borderId="5" xfId="0" applyNumberFormat="1" applyFill="1" applyBorder="1"/>
    <xf numFmtId="2" fontId="0" fillId="4" borderId="5" xfId="0" applyNumberFormat="1" applyFill="1" applyBorder="1"/>
    <xf numFmtId="2" fontId="0" fillId="5" borderId="5" xfId="0" applyNumberFormat="1" applyFill="1" applyBorder="1"/>
    <xf numFmtId="9" fontId="0" fillId="6" borderId="5" xfId="0" applyNumberFormat="1" applyFill="1" applyBorder="1"/>
    <xf numFmtId="2" fontId="0" fillId="6" borderId="5" xfId="0" applyNumberFormat="1" applyFill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4" fontId="0" fillId="0" borderId="7" xfId="0" applyNumberFormat="1" applyBorder="1"/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9" fontId="0" fillId="5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287D-1C8E-4F98-A4B5-226783B8389E}">
  <dimension ref="A2:N13"/>
  <sheetViews>
    <sheetView tabSelected="1" workbookViewId="0">
      <selection activeCell="B10" sqref="B10"/>
    </sheetView>
  </sheetViews>
  <sheetFormatPr baseColWidth="10" defaultColWidth="8.7265625" defaultRowHeight="14.5" x14ac:dyDescent="0.35"/>
  <cols>
    <col min="1" max="1" width="17.26953125" customWidth="1"/>
    <col min="4" max="4" width="12.453125" customWidth="1"/>
    <col min="5" max="5" width="9.26953125" customWidth="1"/>
    <col min="6" max="6" width="7.26953125" customWidth="1"/>
    <col min="7" max="7" width="11.08984375" customWidth="1"/>
    <col min="8" max="8" width="11" customWidth="1"/>
    <col min="9" max="9" width="11.90625" customWidth="1"/>
    <col min="10" max="10" width="10.36328125" customWidth="1"/>
    <col min="11" max="11" width="8" customWidth="1"/>
    <col min="12" max="12" width="11.08984375" customWidth="1"/>
    <col min="13" max="13" width="12" customWidth="1"/>
    <col min="14" max="14" width="9.26953125" bestFit="1" customWidth="1"/>
  </cols>
  <sheetData>
    <row r="2" spans="1:14" x14ac:dyDescent="0.35">
      <c r="D2" s="1">
        <v>43658</v>
      </c>
    </row>
    <row r="3" spans="1:14" ht="15" thickBot="1" x14ac:dyDescent="0.4"/>
    <row r="4" spans="1:14" ht="35.5" customHeight="1" x14ac:dyDescent="0.3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3" t="s">
        <v>8</v>
      </c>
      <c r="J4" s="4" t="s">
        <v>9</v>
      </c>
      <c r="K4" s="3" t="s">
        <v>10</v>
      </c>
      <c r="L4" s="5" t="s">
        <v>11</v>
      </c>
      <c r="M4" s="6" t="s">
        <v>12</v>
      </c>
    </row>
    <row r="5" spans="1:14" ht="27.5" customHeight="1" x14ac:dyDescent="0.35">
      <c r="A5" s="7">
        <v>31267.8</v>
      </c>
      <c r="B5" s="8">
        <v>0.18</v>
      </c>
      <c r="C5" s="9">
        <v>22</v>
      </c>
      <c r="D5" s="10">
        <v>43679</v>
      </c>
      <c r="E5" s="11">
        <f>A5*0.18</f>
        <v>5628.2039999999997</v>
      </c>
      <c r="F5" s="12">
        <v>7.0000000000000007E-2</v>
      </c>
      <c r="G5" s="13">
        <f>E5*0.07</f>
        <v>393.97428000000002</v>
      </c>
      <c r="H5" s="14">
        <v>0.155</v>
      </c>
      <c r="I5" s="15">
        <f>E5*0.155</f>
        <v>872.37162000000001</v>
      </c>
      <c r="J5" s="16">
        <f>E5-G5-I5</f>
        <v>4361.8580999999995</v>
      </c>
      <c r="K5" s="17">
        <v>0.15</v>
      </c>
      <c r="L5" s="18">
        <f>E5*0.15</f>
        <v>844.23059999999998</v>
      </c>
      <c r="M5" s="19">
        <f>J5-L5</f>
        <v>3517.6274999999996</v>
      </c>
      <c r="N5" s="20">
        <f>M5+G5</f>
        <v>3911.6017799999995</v>
      </c>
    </row>
    <row r="6" spans="1:14" ht="21" customHeight="1" x14ac:dyDescent="0.35">
      <c r="A6" s="21"/>
      <c r="B6" s="8">
        <v>0.18</v>
      </c>
      <c r="C6" s="9">
        <v>53</v>
      </c>
      <c r="D6" s="10">
        <v>43710</v>
      </c>
      <c r="E6" s="9">
        <f>A5*0.18</f>
        <v>5628.2039999999997</v>
      </c>
      <c r="F6" s="12">
        <v>7.0000000000000007E-2</v>
      </c>
      <c r="G6" s="13">
        <f t="shared" ref="G6:G10" si="0">E6*0.07</f>
        <v>393.97428000000002</v>
      </c>
      <c r="H6" s="14">
        <v>0.155</v>
      </c>
      <c r="I6" s="15">
        <f t="shared" ref="I6:I10" si="1">E6*0.155</f>
        <v>872.37162000000001</v>
      </c>
      <c r="J6" s="16">
        <f t="shared" ref="J6:J10" si="2">E6-G6-I6</f>
        <v>4361.8580999999995</v>
      </c>
      <c r="K6" s="17">
        <v>0.15</v>
      </c>
      <c r="L6" s="18">
        <f t="shared" ref="L6:L10" si="3">E6*0.15</f>
        <v>844.23059999999998</v>
      </c>
      <c r="M6" s="19">
        <f>J6-L6</f>
        <v>3517.6274999999996</v>
      </c>
      <c r="N6" s="20">
        <f t="shared" ref="N6:N10" si="4">M6+G6</f>
        <v>3911.6017799999995</v>
      </c>
    </row>
    <row r="7" spans="1:14" ht="28" customHeight="1" x14ac:dyDescent="0.35">
      <c r="A7" s="22"/>
      <c r="B7" s="8">
        <v>0.18</v>
      </c>
      <c r="C7" s="9">
        <v>81</v>
      </c>
      <c r="D7" s="10">
        <v>43738</v>
      </c>
      <c r="E7" s="9">
        <f>A5*0.18</f>
        <v>5628.2039999999997</v>
      </c>
      <c r="F7" s="12">
        <v>7.0000000000000007E-2</v>
      </c>
      <c r="G7" s="13">
        <f t="shared" si="0"/>
        <v>393.97428000000002</v>
      </c>
      <c r="H7" s="14">
        <v>0.155</v>
      </c>
      <c r="I7" s="15">
        <f t="shared" si="1"/>
        <v>872.37162000000001</v>
      </c>
      <c r="J7" s="16">
        <f t="shared" si="2"/>
        <v>4361.8580999999995</v>
      </c>
      <c r="K7" s="17">
        <v>0.15</v>
      </c>
      <c r="L7" s="18">
        <f t="shared" si="3"/>
        <v>844.23059999999998</v>
      </c>
      <c r="M7" s="19">
        <f t="shared" ref="M7:M9" si="5">J7-L7</f>
        <v>3517.6274999999996</v>
      </c>
      <c r="N7" s="20">
        <f t="shared" si="4"/>
        <v>3911.6017799999995</v>
      </c>
    </row>
    <row r="8" spans="1:14" ht="27" customHeight="1" x14ac:dyDescent="0.35">
      <c r="A8" s="21"/>
      <c r="B8" s="8">
        <v>0.18</v>
      </c>
      <c r="C8" s="9">
        <v>112</v>
      </c>
      <c r="D8" s="10">
        <v>43769</v>
      </c>
      <c r="E8" s="9">
        <f>A5*0.18</f>
        <v>5628.2039999999997</v>
      </c>
      <c r="F8" s="12">
        <v>7.0000000000000007E-2</v>
      </c>
      <c r="G8" s="13">
        <f t="shared" si="0"/>
        <v>393.97428000000002</v>
      </c>
      <c r="H8" s="14">
        <v>0.155</v>
      </c>
      <c r="I8" s="15">
        <f t="shared" si="1"/>
        <v>872.37162000000001</v>
      </c>
      <c r="J8" s="16">
        <f t="shared" si="2"/>
        <v>4361.8580999999995</v>
      </c>
      <c r="K8" s="17">
        <v>0.15</v>
      </c>
      <c r="L8" s="18">
        <f t="shared" si="3"/>
        <v>844.23059999999998</v>
      </c>
      <c r="M8" s="19">
        <f t="shared" si="5"/>
        <v>3517.6274999999996</v>
      </c>
      <c r="N8" s="20">
        <f t="shared" si="4"/>
        <v>3911.6017799999995</v>
      </c>
    </row>
    <row r="9" spans="1:14" ht="23.5" customHeight="1" x14ac:dyDescent="0.35">
      <c r="A9" s="21"/>
      <c r="B9" s="8">
        <v>0.18</v>
      </c>
      <c r="C9" s="9">
        <v>140</v>
      </c>
      <c r="D9" s="10">
        <v>43797</v>
      </c>
      <c r="E9" s="9">
        <f>A5*0.18</f>
        <v>5628.2039999999997</v>
      </c>
      <c r="F9" s="12">
        <v>7.0000000000000007E-2</v>
      </c>
      <c r="G9" s="13">
        <f t="shared" si="0"/>
        <v>393.97428000000002</v>
      </c>
      <c r="H9" s="14">
        <v>0.155</v>
      </c>
      <c r="I9" s="15">
        <f t="shared" si="1"/>
        <v>872.37162000000001</v>
      </c>
      <c r="J9" s="16">
        <f t="shared" si="2"/>
        <v>4361.8580999999995</v>
      </c>
      <c r="K9" s="17">
        <v>0.15</v>
      </c>
      <c r="L9" s="18">
        <f t="shared" si="3"/>
        <v>844.23059999999998</v>
      </c>
      <c r="M9" s="19">
        <f t="shared" si="5"/>
        <v>3517.6274999999996</v>
      </c>
      <c r="N9" s="20">
        <f t="shared" si="4"/>
        <v>3911.6017799999995</v>
      </c>
    </row>
    <row r="10" spans="1:14" ht="29" customHeight="1" x14ac:dyDescent="0.35">
      <c r="A10" s="21"/>
      <c r="B10" s="8">
        <v>0.1</v>
      </c>
      <c r="C10" s="9">
        <v>146</v>
      </c>
      <c r="D10" s="10">
        <v>43803</v>
      </c>
      <c r="E10" s="9">
        <f>A5*0.1</f>
        <v>3126.78</v>
      </c>
      <c r="F10" s="12">
        <v>7.0000000000000007E-2</v>
      </c>
      <c r="G10" s="13">
        <f t="shared" si="0"/>
        <v>218.87460000000004</v>
      </c>
      <c r="H10" s="14">
        <v>0.155</v>
      </c>
      <c r="I10" s="15">
        <f t="shared" si="1"/>
        <v>484.65090000000004</v>
      </c>
      <c r="J10" s="16">
        <f t="shared" si="2"/>
        <v>2423.2545</v>
      </c>
      <c r="K10" s="17">
        <v>0.15</v>
      </c>
      <c r="L10" s="18">
        <f t="shared" si="3"/>
        <v>469.017</v>
      </c>
      <c r="M10" s="19">
        <f>J10-L10</f>
        <v>1954.2375</v>
      </c>
      <c r="N10" s="20">
        <f t="shared" si="4"/>
        <v>2173.1120999999998</v>
      </c>
    </row>
    <row r="11" spans="1:14" ht="15" thickBot="1" x14ac:dyDescent="0.4">
      <c r="A11" s="23" t="s">
        <v>13</v>
      </c>
      <c r="B11" s="24"/>
      <c r="C11" s="24"/>
      <c r="D11" s="24"/>
      <c r="E11" s="24"/>
      <c r="F11" s="24"/>
      <c r="G11" s="25">
        <f>SUM(G5:G10)</f>
        <v>2188.7460000000001</v>
      </c>
      <c r="H11" s="24"/>
      <c r="I11" s="25">
        <f>SUM(I5:I10)</f>
        <v>4846.509</v>
      </c>
      <c r="J11" s="24">
        <f>SUM(J5:J10)</f>
        <v>24232.544999999995</v>
      </c>
      <c r="K11" s="24"/>
      <c r="L11" s="25">
        <f>SUM(L5:L10)</f>
        <v>4690.17</v>
      </c>
      <c r="M11" s="26">
        <f>SUM(M5:M10)</f>
        <v>19542.374999999996</v>
      </c>
      <c r="N11" s="20">
        <f>SUM(N5:N10)</f>
        <v>21731.120999999996</v>
      </c>
    </row>
    <row r="13" spans="1:14" x14ac:dyDescent="0.35">
      <c r="F13" s="27"/>
      <c r="I13" s="2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Nuñez</dc:creator>
  <cp:lastModifiedBy>Carlos Nuñez</cp:lastModifiedBy>
  <dcterms:created xsi:type="dcterms:W3CDTF">2019-07-10T21:20:42Z</dcterms:created>
  <dcterms:modified xsi:type="dcterms:W3CDTF">2019-07-10T21:42:05Z</dcterms:modified>
</cp:coreProperties>
</file>