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T7610\Documents\MATLAB\COBRA Toolbox avances\AzotoWork\"/>
    </mc:Choice>
  </mc:AlternateContent>
  <xr:revisionPtr revIDLastSave="0" documentId="8_{BF25082F-C30A-4C98-AC42-2256F6BBEF36}" xr6:coauthVersionLast="44" xr6:coauthVersionMax="44" xr10:uidLastSave="{00000000-0000-0000-0000-000000000000}"/>
  <bookViews>
    <workbookView xWindow="-24120" yWindow="-120" windowWidth="24240" windowHeight="17640" xr2:uid="{2633B434-32A4-4A08-B2D0-D107AE6D7730}"/>
  </bookViews>
  <sheets>
    <sheet name="BiologPlates Carve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0" i="1" l="1"/>
  <c r="H129" i="1"/>
  <c r="H128" i="1"/>
  <c r="H136" i="1" s="1"/>
  <c r="H127" i="1"/>
  <c r="H137" i="1" s="1"/>
  <c r="J104" i="1"/>
  <c r="J99" i="1"/>
  <c r="J98" i="1"/>
  <c r="J93" i="1"/>
  <c r="J92" i="1"/>
  <c r="J91" i="1"/>
  <c r="J90" i="1"/>
  <c r="J88" i="1"/>
  <c r="J86" i="1"/>
  <c r="J85" i="1"/>
  <c r="J81" i="1"/>
  <c r="J79" i="1"/>
  <c r="J77" i="1"/>
  <c r="J74" i="1"/>
  <c r="J67" i="1"/>
  <c r="J66" i="1"/>
  <c r="J65" i="1"/>
  <c r="J64" i="1"/>
  <c r="J63" i="1"/>
  <c r="J59" i="1"/>
  <c r="J58" i="1"/>
  <c r="J57" i="1"/>
  <c r="J56" i="1"/>
  <c r="J55" i="1"/>
  <c r="J53" i="1"/>
  <c r="J52" i="1"/>
  <c r="J50" i="1"/>
  <c r="J49" i="1"/>
  <c r="J47" i="1"/>
  <c r="J46" i="1"/>
  <c r="J45" i="1"/>
  <c r="J44" i="1"/>
  <c r="J42" i="1"/>
  <c r="J40" i="1"/>
  <c r="J39" i="1"/>
  <c r="J38" i="1"/>
  <c r="J35" i="1"/>
  <c r="J33" i="1"/>
  <c r="J32" i="1"/>
  <c r="J31" i="1"/>
  <c r="J30" i="1"/>
  <c r="J29" i="1"/>
  <c r="J28" i="1"/>
  <c r="J26" i="1"/>
  <c r="J25" i="1"/>
  <c r="J24" i="1"/>
  <c r="J22" i="1"/>
  <c r="J21" i="1"/>
  <c r="J20" i="1"/>
  <c r="J18" i="1"/>
  <c r="J17" i="1"/>
  <c r="J16" i="1"/>
  <c r="J14" i="1"/>
  <c r="J13" i="1"/>
  <c r="J12" i="1"/>
  <c r="J10" i="1"/>
  <c r="J8" i="1"/>
  <c r="J6" i="1"/>
  <c r="J5" i="1"/>
  <c r="J4" i="1"/>
  <c r="J3" i="1"/>
  <c r="H132" i="1" l="1"/>
  <c r="H133" i="1"/>
  <c r="H134" i="1"/>
  <c r="H135" i="1"/>
</calcChain>
</file>

<file path=xl/sharedStrings.xml><?xml version="1.0" encoding="utf-8"?>
<sst xmlns="http://schemas.openxmlformats.org/spreadsheetml/2006/main" count="749" uniqueCount="263">
  <si>
    <t>Carbon Source</t>
  </si>
  <si>
    <t>ID</t>
  </si>
  <si>
    <t>Growth (NH4 + N2)</t>
  </si>
  <si>
    <t>Qualitative</t>
  </si>
  <si>
    <t>Adjusted Growth (NH4 + N2)</t>
  </si>
  <si>
    <t>Sim NH4</t>
  </si>
  <si>
    <t xml:space="preserve">Sim N2 </t>
  </si>
  <si>
    <t>Sim NH4 + N2</t>
  </si>
  <si>
    <t>lb</t>
  </si>
  <si>
    <t>Porcentaje</t>
  </si>
  <si>
    <t>CarveMe NH4</t>
  </si>
  <si>
    <t>CarveMe Conclusion</t>
  </si>
  <si>
    <t>L-Arabinose</t>
  </si>
  <si>
    <t>arab__L_e</t>
  </si>
  <si>
    <t>-</t>
  </si>
  <si>
    <t>TN</t>
  </si>
  <si>
    <t>+</t>
  </si>
  <si>
    <t>FP</t>
  </si>
  <si>
    <t>N-Acetyl-D-Glucosamine</t>
  </si>
  <si>
    <t>anhgm_e</t>
  </si>
  <si>
    <t>TP</t>
  </si>
  <si>
    <t>FN</t>
  </si>
  <si>
    <t>Succinic Acid</t>
  </si>
  <si>
    <t>succ_e</t>
  </si>
  <si>
    <t>D-Galactose</t>
  </si>
  <si>
    <t>gal_e</t>
  </si>
  <si>
    <t>L-Aspartic Acid</t>
  </si>
  <si>
    <t>asp__L_e</t>
  </si>
  <si>
    <t>L-Proline</t>
  </si>
  <si>
    <t>pro__L_e</t>
  </si>
  <si>
    <t>D-Alanine</t>
  </si>
  <si>
    <t>ala__D_e</t>
  </si>
  <si>
    <t>D-Trehalose</t>
  </si>
  <si>
    <t>tre_e</t>
  </si>
  <si>
    <t>D-Mannose</t>
  </si>
  <si>
    <t>man_e</t>
  </si>
  <si>
    <t>Dulcitol</t>
  </si>
  <si>
    <t>galt_e</t>
  </si>
  <si>
    <t>D-Serine</t>
  </si>
  <si>
    <t>ser__D_e</t>
  </si>
  <si>
    <t>D-Sorbitol</t>
  </si>
  <si>
    <t>sbt__D_e</t>
  </si>
  <si>
    <t>Glycerol</t>
  </si>
  <si>
    <t>glyc_e</t>
  </si>
  <si>
    <t>L-Fucose</t>
  </si>
  <si>
    <t>fuc__L_e</t>
  </si>
  <si>
    <t>D-Glucuronic Acid</t>
  </si>
  <si>
    <t>glcur_e</t>
  </si>
  <si>
    <t>D-Gluconic Acid</t>
  </si>
  <si>
    <t>glcn_e</t>
  </si>
  <si>
    <t>D,L-a-Glycerol Phosphate</t>
  </si>
  <si>
    <t>glyc3p_e</t>
  </si>
  <si>
    <t>D-Xylose</t>
  </si>
  <si>
    <t>xyl__D_e</t>
  </si>
  <si>
    <t>L-Lactic Acid</t>
  </si>
  <si>
    <t>lac__L_e</t>
  </si>
  <si>
    <t>Formic Acid</t>
  </si>
  <si>
    <t>for_e</t>
  </si>
  <si>
    <t>D-Mannitol</t>
  </si>
  <si>
    <t>mnl_e</t>
  </si>
  <si>
    <t>L-Glutamic Acid</t>
  </si>
  <si>
    <t>glu__L_e</t>
  </si>
  <si>
    <t>D-Glucose-6-Phosphate</t>
  </si>
  <si>
    <t>g6p_e</t>
  </si>
  <si>
    <t>D-Galactonic Acid-g-Lactone</t>
  </si>
  <si>
    <t>galctn__D_e</t>
  </si>
  <si>
    <t>D,L-Malic Acid</t>
  </si>
  <si>
    <t>mal__D_e</t>
  </si>
  <si>
    <t>D-Ribose</t>
  </si>
  <si>
    <t>rib__D_e</t>
  </si>
  <si>
    <t>L-Rhamnose</t>
  </si>
  <si>
    <t>rmn_e</t>
  </si>
  <si>
    <t>D-Fructose</t>
  </si>
  <si>
    <t>fru_e</t>
  </si>
  <si>
    <t>Acetic Acid</t>
  </si>
  <si>
    <t>ac_e</t>
  </si>
  <si>
    <t>a-D-Glucose</t>
  </si>
  <si>
    <t>glc__D_e</t>
  </si>
  <si>
    <t>Maltose</t>
  </si>
  <si>
    <t>malt_e</t>
  </si>
  <si>
    <t>D-Melibiose</t>
  </si>
  <si>
    <t>melib_e</t>
  </si>
  <si>
    <t>Thymidine</t>
  </si>
  <si>
    <t>thymd_e</t>
  </si>
  <si>
    <t>L-Asparagine</t>
  </si>
  <si>
    <t>asn__L_e</t>
  </si>
  <si>
    <t>D-Aspartic Acid</t>
  </si>
  <si>
    <t>asp__D_e</t>
  </si>
  <si>
    <t>D-Glucosaminic Acid</t>
  </si>
  <si>
    <t>gam_e</t>
  </si>
  <si>
    <t>1,2-Propanediol</t>
  </si>
  <si>
    <t>12ppd__S_e</t>
  </si>
  <si>
    <t>a-Ketoglutaric Acid</t>
  </si>
  <si>
    <t>akg_e</t>
  </si>
  <si>
    <t>a-Ketobutyric Acid</t>
  </si>
  <si>
    <t>2obut_e</t>
  </si>
  <si>
    <t>a-D-Lactose</t>
  </si>
  <si>
    <t>lcts_e</t>
  </si>
  <si>
    <t>Sucrose</t>
  </si>
  <si>
    <t>sucr_e</t>
  </si>
  <si>
    <t>Uridine</t>
  </si>
  <si>
    <t>uri_e</t>
  </si>
  <si>
    <t>L-Glutamine</t>
  </si>
  <si>
    <t>gln__L_e</t>
  </si>
  <si>
    <t>D-Glucose-1-Phosphate</t>
  </si>
  <si>
    <t>g1p_e</t>
  </si>
  <si>
    <t>D-Fructose-6-Phosphate</t>
  </si>
  <si>
    <t>f6p_e</t>
  </si>
  <si>
    <t>a-Hydroxybutyric Acid</t>
  </si>
  <si>
    <t>2hb_e</t>
  </si>
  <si>
    <t>Adonitol</t>
  </si>
  <si>
    <t>rbt_e</t>
  </si>
  <si>
    <t>Maltotriose</t>
  </si>
  <si>
    <t>malttr_e</t>
  </si>
  <si>
    <t>2`-Deoxyadenosine</t>
  </si>
  <si>
    <t>dad_2_e</t>
  </si>
  <si>
    <t>Adenosine</t>
  </si>
  <si>
    <t>adn_e</t>
  </si>
  <si>
    <t>Gly-Asp</t>
  </si>
  <si>
    <t>Citric Acid</t>
  </si>
  <si>
    <t>cit_e</t>
  </si>
  <si>
    <t>m-Inositol</t>
  </si>
  <si>
    <t>inost_e</t>
  </si>
  <si>
    <t>Fumaric Acid</t>
  </si>
  <si>
    <t>fum_e</t>
  </si>
  <si>
    <t>Propionic Acid</t>
  </si>
  <si>
    <t>ppa_e</t>
  </si>
  <si>
    <t>Mucic Acid</t>
  </si>
  <si>
    <t>galct__D_e</t>
  </si>
  <si>
    <t>Glycolic Acid</t>
  </si>
  <si>
    <t>glyclt_e</t>
  </si>
  <si>
    <t>Glyoxylic Acid</t>
  </si>
  <si>
    <t>glx_e</t>
  </si>
  <si>
    <t>D-Cellobiose</t>
  </si>
  <si>
    <t>cellb_e</t>
  </si>
  <si>
    <t>Inosine</t>
  </si>
  <si>
    <t>ins_e</t>
  </si>
  <si>
    <t>Gly-Glu</t>
  </si>
  <si>
    <t>gly_e/glu__L_e</t>
  </si>
  <si>
    <t>L-Serine</t>
  </si>
  <si>
    <t>ser__L_e</t>
  </si>
  <si>
    <t>L-Threonine</t>
  </si>
  <si>
    <t>thr__L_e</t>
  </si>
  <si>
    <t>L-Alanine</t>
  </si>
  <si>
    <t>ala__L_e</t>
  </si>
  <si>
    <t>Ala-Gly</t>
  </si>
  <si>
    <t>Acetoacetic Acid</t>
  </si>
  <si>
    <t>acac_e</t>
  </si>
  <si>
    <t>N-Acetyl-D-Mannosamine</t>
  </si>
  <si>
    <t>acmana_e</t>
  </si>
  <si>
    <t>D-Malic Acid</t>
  </si>
  <si>
    <t>L-Malic Acid</t>
  </si>
  <si>
    <t>mal__L_e</t>
  </si>
  <si>
    <t>Gly-Pro</t>
  </si>
  <si>
    <t>gly_e/pro__L_e</t>
  </si>
  <si>
    <t>Tyramine</t>
  </si>
  <si>
    <t>tym_e</t>
  </si>
  <si>
    <t>L-Lyxose</t>
  </si>
  <si>
    <t>lyx__L_e</t>
  </si>
  <si>
    <t>Pyruvic Acid</t>
  </si>
  <si>
    <t>pyr_e</t>
  </si>
  <si>
    <t>D-Galacturonic Acid</t>
  </si>
  <si>
    <t>galur_e</t>
  </si>
  <si>
    <t>2-Aminoethanol</t>
  </si>
  <si>
    <t>etha_e</t>
  </si>
  <si>
    <t>Glycogen</t>
  </si>
  <si>
    <t>glycogen_e</t>
  </si>
  <si>
    <t>N-Acetyl-D-Galactosamine</t>
  </si>
  <si>
    <t>acgal_e</t>
  </si>
  <si>
    <t>N-Acetyl-Neuraminic Acid</t>
  </si>
  <si>
    <t>acnam_e</t>
  </si>
  <si>
    <t>D-Arabinose</t>
  </si>
  <si>
    <t>arab__D_e</t>
  </si>
  <si>
    <t>D-Arabitol</t>
  </si>
  <si>
    <t>abt__D_e</t>
  </si>
  <si>
    <t>Arbutin</t>
  </si>
  <si>
    <t>arbt_e</t>
  </si>
  <si>
    <t>a-Methyl-D-Glucoside</t>
  </si>
  <si>
    <t>madg_e</t>
  </si>
  <si>
    <t>b-Methyl-D-Glucuronic Acid</t>
  </si>
  <si>
    <t>metglcur_e</t>
  </si>
  <si>
    <t>D-Raffinose</t>
  </si>
  <si>
    <t>raffin_e</t>
  </si>
  <si>
    <t>L-Sorbose</t>
  </si>
  <si>
    <t>srb__L_e</t>
  </si>
  <si>
    <t>Stachyose</t>
  </si>
  <si>
    <t>stys_e</t>
  </si>
  <si>
    <t>Xylitol</t>
  </si>
  <si>
    <t>xylt_e</t>
  </si>
  <si>
    <t>g-Amino-N-Butyric Acid</t>
  </si>
  <si>
    <t>4abut_e</t>
  </si>
  <si>
    <t>d-Amino Valeric Acid</t>
  </si>
  <si>
    <t>5aptn_e</t>
  </si>
  <si>
    <t>Butyric Acid</t>
  </si>
  <si>
    <t>but_e</t>
  </si>
  <si>
    <t>Capric Acid</t>
  </si>
  <si>
    <t>dca_e</t>
  </si>
  <si>
    <t>Caproic Acid</t>
  </si>
  <si>
    <t>hxa_e</t>
  </si>
  <si>
    <t>4-Hydroxybenzoic Acid</t>
  </si>
  <si>
    <t>4hbz_e</t>
  </si>
  <si>
    <t>b-Hydroxybutyric Acid</t>
  </si>
  <si>
    <t>bhb_e</t>
  </si>
  <si>
    <t>g-Hydroxybutyric Acid</t>
  </si>
  <si>
    <t>ghb_e</t>
  </si>
  <si>
    <t>b-Hydroxypyruvic Acid</t>
  </si>
  <si>
    <t>hpyr_e</t>
  </si>
  <si>
    <t>5-Keto-D-Gluconic Acid</t>
  </si>
  <si>
    <t>5dglcn_e</t>
  </si>
  <si>
    <t>Malonic Acid</t>
  </si>
  <si>
    <t>malon_e</t>
  </si>
  <si>
    <t>Oxalic Acid</t>
  </si>
  <si>
    <t>oxa_e</t>
  </si>
  <si>
    <t>Quinic Acid</t>
  </si>
  <si>
    <t>quin_e</t>
  </si>
  <si>
    <t>Sebacic Acid</t>
  </si>
  <si>
    <t>sebacid_e</t>
  </si>
  <si>
    <t>D-Tartaric Acid</t>
  </si>
  <si>
    <t>tartr__D_e</t>
  </si>
  <si>
    <t>L-Tartaric Acid</t>
  </si>
  <si>
    <t>tartr__L_e</t>
  </si>
  <si>
    <t>Acetamide</t>
  </si>
  <si>
    <t>ad_e</t>
  </si>
  <si>
    <t>L-Arginine</t>
  </si>
  <si>
    <t>arg__L_e</t>
  </si>
  <si>
    <t>Glycine</t>
  </si>
  <si>
    <t>gly_e</t>
  </si>
  <si>
    <t>L-Histidine</t>
  </si>
  <si>
    <t>his__L_e</t>
  </si>
  <si>
    <t>L-Homoserine</t>
  </si>
  <si>
    <t>hom__L_e</t>
  </si>
  <si>
    <t>Hydroxy-L-Proline</t>
  </si>
  <si>
    <t>4hpro_LT_e</t>
  </si>
  <si>
    <t>L-Isoleucine</t>
  </si>
  <si>
    <t>ile__L_e</t>
  </si>
  <si>
    <t>L-Leucine</t>
  </si>
  <si>
    <t>leu__L_e</t>
  </si>
  <si>
    <t>L-Lysine</t>
  </si>
  <si>
    <t>lys__L_e</t>
  </si>
  <si>
    <t>L-Methionine</t>
  </si>
  <si>
    <t>met__L_e</t>
  </si>
  <si>
    <t>L-Ornithine</t>
  </si>
  <si>
    <t>orn__L_e</t>
  </si>
  <si>
    <t>L-Phenylalanine</t>
  </si>
  <si>
    <t>phe__L_e</t>
  </si>
  <si>
    <t>L-Pyroglutamic Acid</t>
  </si>
  <si>
    <t>5oxpro_e</t>
  </si>
  <si>
    <t>L-Valine</t>
  </si>
  <si>
    <t>val__L_e</t>
  </si>
  <si>
    <t>D,L-Carnitine</t>
  </si>
  <si>
    <t>crn__D_e</t>
  </si>
  <si>
    <t>Putrescine</t>
  </si>
  <si>
    <t>ptrc_e</t>
  </si>
  <si>
    <t>Dihydroxyacetone</t>
  </si>
  <si>
    <t>dha_e</t>
  </si>
  <si>
    <t>3-Hydroxy 2-Butanone</t>
  </si>
  <si>
    <t>actn__R_e</t>
  </si>
  <si>
    <t>Accuracy</t>
  </si>
  <si>
    <t>Sensitivity</t>
  </si>
  <si>
    <t>Specificity</t>
  </si>
  <si>
    <t>Positive predicted</t>
  </si>
  <si>
    <t>Negative predicted</t>
  </si>
  <si>
    <t>Matthews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</si>
</sst>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E86A9-493E-47A1-9EC2-7E665C4A914D}">
  <dimension ref="A1:N137"/>
  <sheetViews>
    <sheetView tabSelected="1" topLeftCell="A106" workbookViewId="0">
      <selection activeCell="C127" sqref="C127:D131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3</v>
      </c>
      <c r="N1" t="s">
        <v>11</v>
      </c>
    </row>
    <row r="2" spans="1:14" x14ac:dyDescent="0.25">
      <c r="A2" t="s">
        <v>12</v>
      </c>
      <c r="B2" t="s">
        <v>13</v>
      </c>
      <c r="C2">
        <v>5.7773477026707093E-4</v>
      </c>
      <c r="D2" t="s">
        <v>14</v>
      </c>
      <c r="E2">
        <v>0</v>
      </c>
      <c r="F2">
        <v>0</v>
      </c>
      <c r="G2">
        <v>0</v>
      </c>
      <c r="H2">
        <v>0</v>
      </c>
      <c r="I2">
        <v>0</v>
      </c>
      <c r="K2" t="s">
        <v>15</v>
      </c>
      <c r="L2">
        <v>0.37587462647340902</v>
      </c>
      <c r="M2" t="s">
        <v>16</v>
      </c>
      <c r="N2" t="s">
        <v>17</v>
      </c>
    </row>
    <row r="3" spans="1:14" x14ac:dyDescent="0.25">
      <c r="A3" t="s">
        <v>18</v>
      </c>
      <c r="B3" t="s">
        <v>19</v>
      </c>
      <c r="C3">
        <v>1.8885244117250455E-3</v>
      </c>
      <c r="D3" t="s">
        <v>16</v>
      </c>
      <c r="E3">
        <v>1.88852441172505E-3</v>
      </c>
      <c r="F3">
        <v>2.0114903166289699E-3</v>
      </c>
      <c r="G3">
        <v>2.0114903161143598E-3</v>
      </c>
      <c r="H3">
        <v>2.0114903166289699E-3</v>
      </c>
      <c r="I3">
        <v>0.123</v>
      </c>
      <c r="J3">
        <f>100*(F3-G3)/F3</f>
        <v>2.5583521417077361E-8</v>
      </c>
      <c r="K3" t="s">
        <v>20</v>
      </c>
      <c r="L3">
        <v>0</v>
      </c>
      <c r="M3" t="s">
        <v>14</v>
      </c>
      <c r="N3" t="s">
        <v>21</v>
      </c>
    </row>
    <row r="4" spans="1:14" x14ac:dyDescent="0.25">
      <c r="A4" t="s">
        <v>22</v>
      </c>
      <c r="B4" t="s">
        <v>23</v>
      </c>
      <c r="C4">
        <v>9.2691778906299103E-4</v>
      </c>
      <c r="D4" t="s">
        <v>16</v>
      </c>
      <c r="E4">
        <v>9.2691778906299103E-4</v>
      </c>
      <c r="F4">
        <v>9.908101232881199E-4</v>
      </c>
      <c r="G4">
        <v>6.6010197743956002E-4</v>
      </c>
      <c r="H4">
        <v>9.908101232881199E-4</v>
      </c>
      <c r="I4">
        <v>0.67500000000000004</v>
      </c>
      <c r="J4">
        <f t="shared" ref="J4:J35" si="0">100*(F4-G4)/F4</f>
        <v>33.377550155731754</v>
      </c>
      <c r="K4" t="s">
        <v>20</v>
      </c>
      <c r="L4">
        <v>0.233983814993243</v>
      </c>
      <c r="M4" t="s">
        <v>16</v>
      </c>
      <c r="N4" t="s">
        <v>20</v>
      </c>
    </row>
    <row r="5" spans="1:14" x14ac:dyDescent="0.25">
      <c r="A5" t="s">
        <v>24</v>
      </c>
      <c r="B5" t="s">
        <v>25</v>
      </c>
      <c r="C5">
        <v>4.5189721544885353E-3</v>
      </c>
      <c r="D5" t="s">
        <v>16</v>
      </c>
      <c r="E5">
        <v>4.5189721544885396E-3</v>
      </c>
      <c r="F5">
        <v>4.9937524021572196E-3</v>
      </c>
      <c r="G5">
        <v>3.3193073311888902E-3</v>
      </c>
      <c r="H5">
        <v>4.9937524021572196E-3</v>
      </c>
      <c r="I5">
        <v>0.40500000000000003</v>
      </c>
      <c r="J5">
        <f t="shared" si="0"/>
        <v>33.530798808627289</v>
      </c>
      <c r="K5" t="s">
        <v>20</v>
      </c>
      <c r="L5">
        <v>0.39973968212251698</v>
      </c>
      <c r="M5" t="s">
        <v>16</v>
      </c>
      <c r="N5" t="s">
        <v>20</v>
      </c>
    </row>
    <row r="6" spans="1:14" x14ac:dyDescent="0.25">
      <c r="A6" t="s">
        <v>26</v>
      </c>
      <c r="B6" t="s">
        <v>27</v>
      </c>
      <c r="C6">
        <v>1.8598558808501052E-3</v>
      </c>
      <c r="D6" t="s">
        <v>16</v>
      </c>
      <c r="E6">
        <v>1.85985588085011E-3</v>
      </c>
      <c r="F6">
        <v>1.9765406416287902E-3</v>
      </c>
      <c r="G6">
        <v>1.9765406417519399E-3</v>
      </c>
      <c r="H6">
        <v>1.9765406416287902E-3</v>
      </c>
      <c r="I6">
        <v>0.73199999999999998</v>
      </c>
      <c r="J6">
        <f t="shared" si="0"/>
        <v>-6.2305703049741795E-9</v>
      </c>
      <c r="K6" t="s">
        <v>20</v>
      </c>
      <c r="L6">
        <v>0.215985059993753</v>
      </c>
      <c r="M6" t="s">
        <v>16</v>
      </c>
      <c r="N6" t="s">
        <v>20</v>
      </c>
    </row>
    <row r="7" spans="1:14" x14ac:dyDescent="0.25">
      <c r="A7" t="s">
        <v>28</v>
      </c>
      <c r="B7" t="s">
        <v>29</v>
      </c>
      <c r="C7">
        <v>6.2707653885504247E-4</v>
      </c>
      <c r="D7" t="s">
        <v>14</v>
      </c>
      <c r="E7">
        <v>0</v>
      </c>
      <c r="F7">
        <v>0</v>
      </c>
      <c r="G7">
        <v>0</v>
      </c>
      <c r="H7">
        <v>0</v>
      </c>
      <c r="I7">
        <v>0</v>
      </c>
      <c r="K7" t="s">
        <v>15</v>
      </c>
      <c r="L7">
        <v>0</v>
      </c>
      <c r="M7" t="s">
        <v>14</v>
      </c>
      <c r="N7" t="s">
        <v>15</v>
      </c>
    </row>
    <row r="8" spans="1:14" x14ac:dyDescent="0.25">
      <c r="A8" t="s">
        <v>30</v>
      </c>
      <c r="B8" t="s">
        <v>31</v>
      </c>
      <c r="C8">
        <v>1.4482828529599067E-3</v>
      </c>
      <c r="D8" t="s">
        <v>16</v>
      </c>
      <c r="E8">
        <v>1.4482828529599099E-3</v>
      </c>
      <c r="F8">
        <v>1.8460239139171601E-3</v>
      </c>
      <c r="G8">
        <v>1.8460239141147199E-3</v>
      </c>
      <c r="H8">
        <v>1.8460239139171601E-3</v>
      </c>
      <c r="I8">
        <v>0.81</v>
      </c>
      <c r="J8">
        <f t="shared" si="0"/>
        <v>-1.0701911764736874E-8</v>
      </c>
      <c r="K8" t="s">
        <v>20</v>
      </c>
      <c r="L8">
        <v>0.20735667252890599</v>
      </c>
      <c r="M8" t="s">
        <v>16</v>
      </c>
      <c r="N8" t="s">
        <v>20</v>
      </c>
    </row>
    <row r="9" spans="1:14" x14ac:dyDescent="0.25">
      <c r="A9" t="s">
        <v>32</v>
      </c>
      <c r="B9" t="s">
        <v>33</v>
      </c>
      <c r="C9">
        <v>-2.6596673657376267E-4</v>
      </c>
      <c r="D9" t="s">
        <v>14</v>
      </c>
      <c r="E9">
        <v>0</v>
      </c>
      <c r="F9">
        <v>0</v>
      </c>
      <c r="G9">
        <v>0</v>
      </c>
      <c r="H9">
        <v>0</v>
      </c>
      <c r="I9">
        <v>0</v>
      </c>
      <c r="K9" t="s">
        <v>15</v>
      </c>
      <c r="L9">
        <v>0</v>
      </c>
      <c r="M9" t="s">
        <v>14</v>
      </c>
      <c r="N9" t="s">
        <v>15</v>
      </c>
    </row>
    <row r="10" spans="1:14" x14ac:dyDescent="0.25">
      <c r="A10" t="s">
        <v>34</v>
      </c>
      <c r="B10" t="s">
        <v>35</v>
      </c>
      <c r="C10">
        <v>3.6535203256658592E-4</v>
      </c>
      <c r="D10" t="s">
        <v>14</v>
      </c>
      <c r="E10">
        <v>0</v>
      </c>
      <c r="F10">
        <v>6.1394102009500705E-4</v>
      </c>
      <c r="G10">
        <v>4.0808240018703199E-4</v>
      </c>
      <c r="H10">
        <v>6.1394102009500705E-4</v>
      </c>
      <c r="I10">
        <v>0.35</v>
      </c>
      <c r="J10">
        <f t="shared" si="0"/>
        <v>33.530683432118373</v>
      </c>
      <c r="K10" t="s">
        <v>17</v>
      </c>
      <c r="L10">
        <v>0</v>
      </c>
      <c r="M10" t="s">
        <v>14</v>
      </c>
      <c r="N10" t="s">
        <v>15</v>
      </c>
    </row>
    <row r="11" spans="1:14" x14ac:dyDescent="0.25">
      <c r="A11" t="s">
        <v>36</v>
      </c>
      <c r="B11" t="s">
        <v>37</v>
      </c>
      <c r="C11">
        <v>2.2513763359855029E-4</v>
      </c>
      <c r="D11" t="s">
        <v>14</v>
      </c>
      <c r="E11">
        <v>0</v>
      </c>
      <c r="F11">
        <v>0</v>
      </c>
      <c r="G11">
        <v>0</v>
      </c>
      <c r="H11">
        <v>0</v>
      </c>
      <c r="I11">
        <v>0</v>
      </c>
      <c r="K11" t="s">
        <v>15</v>
      </c>
      <c r="L11">
        <v>0</v>
      </c>
      <c r="M11" t="s">
        <v>14</v>
      </c>
      <c r="N11" t="s">
        <v>15</v>
      </c>
    </row>
    <row r="12" spans="1:14" x14ac:dyDescent="0.25">
      <c r="A12" t="s">
        <v>38</v>
      </c>
      <c r="B12" t="s">
        <v>39</v>
      </c>
      <c r="C12">
        <v>2.0662430065244209E-3</v>
      </c>
      <c r="D12" t="s">
        <v>16</v>
      </c>
      <c r="E12">
        <v>2.0662430065244201E-3</v>
      </c>
      <c r="F12">
        <v>2.7816209870092702E-3</v>
      </c>
      <c r="G12">
        <v>2.7816209872510399E-3</v>
      </c>
      <c r="H12">
        <v>2.7816209872510399E-3</v>
      </c>
      <c r="I12">
        <v>1</v>
      </c>
      <c r="J12">
        <f t="shared" si="0"/>
        <v>-8.6916842020752568E-9</v>
      </c>
      <c r="K12" t="s">
        <v>20</v>
      </c>
      <c r="L12">
        <v>0.18594882346438801</v>
      </c>
      <c r="M12" t="s">
        <v>16</v>
      </c>
      <c r="N12" t="s">
        <v>20</v>
      </c>
    </row>
    <row r="13" spans="1:14" x14ac:dyDescent="0.25">
      <c r="A13" t="s">
        <v>40</v>
      </c>
      <c r="B13" t="s">
        <v>41</v>
      </c>
      <c r="C13">
        <v>1.0183142591707156E-2</v>
      </c>
      <c r="D13" t="s">
        <v>16</v>
      </c>
      <c r="E13">
        <v>1.01831425917072E-2</v>
      </c>
      <c r="F13">
        <v>1.14017617963122E-2</v>
      </c>
      <c r="G13">
        <v>7.5786599867627797E-3</v>
      </c>
      <c r="H13">
        <v>1.14017617963122E-2</v>
      </c>
      <c r="I13">
        <v>0.44</v>
      </c>
      <c r="J13">
        <f t="shared" si="0"/>
        <v>33.530798817301807</v>
      </c>
      <c r="K13" t="s">
        <v>20</v>
      </c>
      <c r="L13">
        <v>0.48326737689438398</v>
      </c>
      <c r="M13" t="s">
        <v>16</v>
      </c>
      <c r="N13" t="s">
        <v>20</v>
      </c>
    </row>
    <row r="14" spans="1:14" x14ac:dyDescent="0.25">
      <c r="A14" t="s">
        <v>42</v>
      </c>
      <c r="B14" t="s">
        <v>43</v>
      </c>
      <c r="C14">
        <v>7.5696000733245098E-3</v>
      </c>
      <c r="D14" t="s">
        <v>16</v>
      </c>
      <c r="E14">
        <v>7.5696000733245098E-3</v>
      </c>
      <c r="F14">
        <v>8.2443508373958793E-3</v>
      </c>
      <c r="G14">
        <v>5.4799541446036801E-3</v>
      </c>
      <c r="H14">
        <v>8.2443508373958793E-3</v>
      </c>
      <c r="I14">
        <v>0.76</v>
      </c>
      <c r="J14">
        <f t="shared" si="0"/>
        <v>33.530798813813966</v>
      </c>
      <c r="K14" t="s">
        <v>20</v>
      </c>
      <c r="L14">
        <v>0.27206065425887699</v>
      </c>
      <c r="M14" t="s">
        <v>16</v>
      </c>
      <c r="N14" t="s">
        <v>20</v>
      </c>
    </row>
    <row r="15" spans="1:14" x14ac:dyDescent="0.25">
      <c r="A15" t="s">
        <v>44</v>
      </c>
      <c r="B15" t="s">
        <v>45</v>
      </c>
      <c r="C15">
        <v>6.0353815080412736E-4</v>
      </c>
      <c r="D15" t="s">
        <v>14</v>
      </c>
      <c r="E15">
        <v>0</v>
      </c>
      <c r="F15">
        <v>0</v>
      </c>
      <c r="G15">
        <v>0</v>
      </c>
      <c r="H15">
        <v>0</v>
      </c>
      <c r="I15">
        <v>0</v>
      </c>
      <c r="K15" t="s">
        <v>15</v>
      </c>
      <c r="L15">
        <v>0</v>
      </c>
      <c r="M15" t="s">
        <v>14</v>
      </c>
      <c r="N15" t="s">
        <v>15</v>
      </c>
    </row>
    <row r="16" spans="1:14" x14ac:dyDescent="0.25">
      <c r="A16" t="s">
        <v>46</v>
      </c>
      <c r="B16" t="s">
        <v>47</v>
      </c>
      <c r="C16">
        <v>9.1737414023678225E-4</v>
      </c>
      <c r="D16" t="s">
        <v>16</v>
      </c>
      <c r="E16">
        <v>9.1737414023678203E-4</v>
      </c>
      <c r="F16">
        <v>1.0658422093563699E-3</v>
      </c>
      <c r="G16">
        <v>7.0938362782993199E-4</v>
      </c>
      <c r="H16">
        <v>1.0658422093563699E-3</v>
      </c>
      <c r="I16">
        <v>0.44400000000000001</v>
      </c>
      <c r="J16">
        <f t="shared" si="0"/>
        <v>33.443841724160329</v>
      </c>
      <c r="K16" t="s">
        <v>20</v>
      </c>
      <c r="L16">
        <v>0</v>
      </c>
      <c r="M16" t="s">
        <v>14</v>
      </c>
      <c r="N16" t="s">
        <v>21</v>
      </c>
    </row>
    <row r="17" spans="1:14" x14ac:dyDescent="0.25">
      <c r="A17" t="s">
        <v>48</v>
      </c>
      <c r="B17" t="s">
        <v>49</v>
      </c>
      <c r="C17">
        <v>1.3633278749949317E-3</v>
      </c>
      <c r="D17" t="s">
        <v>16</v>
      </c>
      <c r="E17">
        <v>1.3633278749949299E-3</v>
      </c>
      <c r="F17">
        <v>1.6053156228105999E-3</v>
      </c>
      <c r="G17">
        <v>1.0684364067401399E-3</v>
      </c>
      <c r="H17">
        <v>1.6053156228105999E-3</v>
      </c>
      <c r="I17">
        <v>0.41299999999999998</v>
      </c>
      <c r="J17">
        <f t="shared" si="0"/>
        <v>33.443841724438428</v>
      </c>
      <c r="K17" t="s">
        <v>20</v>
      </c>
      <c r="L17">
        <v>0</v>
      </c>
      <c r="M17" t="s">
        <v>14</v>
      </c>
      <c r="N17" t="s">
        <v>21</v>
      </c>
    </row>
    <row r="18" spans="1:14" x14ac:dyDescent="0.25">
      <c r="A18" t="s">
        <v>50</v>
      </c>
      <c r="B18" t="s">
        <v>51</v>
      </c>
      <c r="C18">
        <v>1.0616263557038487E-3</v>
      </c>
      <c r="D18" t="s">
        <v>16</v>
      </c>
      <c r="E18">
        <v>1.06162635570385E-3</v>
      </c>
      <c r="F18">
        <v>1.7036002527693801E-3</v>
      </c>
      <c r="G18">
        <v>1.1338508806402099E-3</v>
      </c>
      <c r="H18">
        <v>1.7036002527693801E-3</v>
      </c>
      <c r="I18">
        <v>0.57999999999999996</v>
      </c>
      <c r="J18">
        <f t="shared" si="0"/>
        <v>33.44384172302059</v>
      </c>
      <c r="K18" t="s">
        <v>20</v>
      </c>
      <c r="L18">
        <v>0.295718102455235</v>
      </c>
      <c r="M18" t="s">
        <v>16</v>
      </c>
      <c r="N18" t="s">
        <v>20</v>
      </c>
    </row>
    <row r="19" spans="1:14" x14ac:dyDescent="0.25">
      <c r="A19" t="s">
        <v>52</v>
      </c>
      <c r="B19" t="s">
        <v>53</v>
      </c>
      <c r="C19">
        <v>2.1080813897248209E-3</v>
      </c>
      <c r="D19" t="s">
        <v>16</v>
      </c>
      <c r="E19">
        <v>2.1080813897248201E-3</v>
      </c>
      <c r="F19">
        <v>0</v>
      </c>
      <c r="G19">
        <v>0</v>
      </c>
      <c r="H19">
        <v>0</v>
      </c>
      <c r="I19">
        <v>0</v>
      </c>
      <c r="K19" t="s">
        <v>21</v>
      </c>
      <c r="L19">
        <v>0.37587462647341002</v>
      </c>
      <c r="M19" t="s">
        <v>16</v>
      </c>
      <c r="N19" t="s">
        <v>20</v>
      </c>
    </row>
    <row r="20" spans="1:14" x14ac:dyDescent="0.25">
      <c r="A20" t="s">
        <v>54</v>
      </c>
      <c r="B20" t="s">
        <v>55</v>
      </c>
      <c r="C20">
        <v>1.0017614024810231E-2</v>
      </c>
      <c r="D20" t="s">
        <v>16</v>
      </c>
      <c r="E20">
        <v>1.00176140248102E-2</v>
      </c>
      <c r="F20">
        <v>1.06897663852406E-2</v>
      </c>
      <c r="G20">
        <v>7.1558573500942104E-3</v>
      </c>
      <c r="H20">
        <v>1.06897663852406E-2</v>
      </c>
      <c r="I20">
        <v>1.1000000000000001</v>
      </c>
      <c r="J20">
        <f t="shared" si="0"/>
        <v>33.058805101911965</v>
      </c>
      <c r="K20" t="s">
        <v>20</v>
      </c>
      <c r="L20">
        <v>0.18431704224773601</v>
      </c>
      <c r="M20" t="s">
        <v>16</v>
      </c>
      <c r="N20" t="s">
        <v>20</v>
      </c>
    </row>
    <row r="21" spans="1:14" x14ac:dyDescent="0.25">
      <c r="A21" t="s">
        <v>56</v>
      </c>
      <c r="B21" t="s">
        <v>57</v>
      </c>
      <c r="C21">
        <v>1.4209032706571601E-3</v>
      </c>
      <c r="D21" t="s">
        <v>16</v>
      </c>
      <c r="E21">
        <v>1.4209032706571599E-3</v>
      </c>
      <c r="F21">
        <v>1.6713390583493199E-3</v>
      </c>
      <c r="G21">
        <v>1.2003574881106799E-3</v>
      </c>
      <c r="H21">
        <v>1.6713390583493199E-3</v>
      </c>
      <c r="I21">
        <v>4.9000000000000004</v>
      </c>
      <c r="J21">
        <f t="shared" si="0"/>
        <v>28.179893713714794</v>
      </c>
      <c r="K21" t="s">
        <v>20</v>
      </c>
      <c r="L21">
        <v>2.6819059827820301E-2</v>
      </c>
      <c r="M21" t="s">
        <v>16</v>
      </c>
      <c r="N21" t="s">
        <v>20</v>
      </c>
    </row>
    <row r="22" spans="1:14" x14ac:dyDescent="0.25">
      <c r="A22" t="s">
        <v>58</v>
      </c>
      <c r="B22" t="s">
        <v>59</v>
      </c>
      <c r="C22">
        <v>8.9047341672951353E-3</v>
      </c>
      <c r="D22" t="s">
        <v>16</v>
      </c>
      <c r="E22">
        <v>8.9047341672951405E-3</v>
      </c>
      <c r="F22">
        <v>9.5160858069382407E-3</v>
      </c>
      <c r="G22">
        <v>6.3252662200596098E-3</v>
      </c>
      <c r="H22">
        <v>9.5160858069382407E-3</v>
      </c>
      <c r="I22">
        <v>0.42</v>
      </c>
      <c r="J22">
        <f t="shared" si="0"/>
        <v>33.530798813858773</v>
      </c>
      <c r="K22" t="s">
        <v>20</v>
      </c>
      <c r="L22">
        <v>0</v>
      </c>
      <c r="M22" t="s">
        <v>14</v>
      </c>
      <c r="N22" t="s">
        <v>21</v>
      </c>
    </row>
    <row r="23" spans="1:14" x14ac:dyDescent="0.25">
      <c r="A23" t="s">
        <v>60</v>
      </c>
      <c r="B23" t="s">
        <v>61</v>
      </c>
      <c r="C23">
        <v>5.0493564248336965E-4</v>
      </c>
      <c r="D23" t="s">
        <v>14</v>
      </c>
      <c r="E23">
        <v>0</v>
      </c>
      <c r="F23">
        <v>0</v>
      </c>
      <c r="G23">
        <v>0</v>
      </c>
      <c r="H23">
        <v>0</v>
      </c>
      <c r="I23">
        <v>0</v>
      </c>
      <c r="K23" t="s">
        <v>15</v>
      </c>
      <c r="L23">
        <v>0.31197841999097897</v>
      </c>
      <c r="M23" t="s">
        <v>16</v>
      </c>
      <c r="N23" t="s">
        <v>17</v>
      </c>
    </row>
    <row r="24" spans="1:14" x14ac:dyDescent="0.25">
      <c r="A24" t="s">
        <v>62</v>
      </c>
      <c r="B24" t="s">
        <v>63</v>
      </c>
      <c r="C24">
        <v>1.1510778128343635E-3</v>
      </c>
      <c r="D24" t="s">
        <v>16</v>
      </c>
      <c r="E24">
        <v>1.1510778128343601E-3</v>
      </c>
      <c r="F24">
        <v>1.76508043195321E-3</v>
      </c>
      <c r="G24">
        <v>1.17323486344661E-3</v>
      </c>
      <c r="H24">
        <v>1.76508043195321E-3</v>
      </c>
      <c r="I24">
        <v>0.35</v>
      </c>
      <c r="J24">
        <f t="shared" si="0"/>
        <v>33.53079881190871</v>
      </c>
      <c r="K24" t="s">
        <v>20</v>
      </c>
      <c r="L24">
        <v>0</v>
      </c>
      <c r="M24" t="s">
        <v>14</v>
      </c>
      <c r="N24" t="s">
        <v>21</v>
      </c>
    </row>
    <row r="25" spans="1:14" x14ac:dyDescent="0.25">
      <c r="A25" t="s">
        <v>64</v>
      </c>
      <c r="B25" t="s">
        <v>65</v>
      </c>
      <c r="C25">
        <v>7.9854160875035274E-3</v>
      </c>
      <c r="D25" t="s">
        <v>16</v>
      </c>
      <c r="E25">
        <v>7.9854160875035309E-3</v>
      </c>
      <c r="F25">
        <v>9.0203449281639099E-3</v>
      </c>
      <c r="G25">
        <v>6.0035950475078202E-3</v>
      </c>
      <c r="H25">
        <v>9.0203449281639099E-3</v>
      </c>
      <c r="I25">
        <v>0.51</v>
      </c>
      <c r="J25">
        <f t="shared" si="0"/>
        <v>33.443841723136288</v>
      </c>
      <c r="K25" t="s">
        <v>20</v>
      </c>
      <c r="L25">
        <v>0.41400534343726803</v>
      </c>
      <c r="M25" t="s">
        <v>16</v>
      </c>
      <c r="N25" t="s">
        <v>20</v>
      </c>
    </row>
    <row r="26" spans="1:14" x14ac:dyDescent="0.25">
      <c r="A26" t="s">
        <v>66</v>
      </c>
      <c r="B26" t="s">
        <v>67</v>
      </c>
      <c r="C26">
        <v>1.5299631587688389E-3</v>
      </c>
      <c r="D26" t="s">
        <v>16</v>
      </c>
      <c r="E26">
        <v>1.5299631587688399E-3</v>
      </c>
      <c r="F26">
        <v>2.0392124630492598E-3</v>
      </c>
      <c r="G26">
        <v>1.3650731892871099E-3</v>
      </c>
      <c r="H26">
        <v>2.0392124630492598E-3</v>
      </c>
      <c r="I26">
        <v>0.81499999999999995</v>
      </c>
      <c r="J26">
        <f t="shared" si="0"/>
        <v>33.058805101362566</v>
      </c>
      <c r="K26" t="s">
        <v>20</v>
      </c>
      <c r="L26">
        <v>0</v>
      </c>
      <c r="M26" t="s">
        <v>14</v>
      </c>
      <c r="N26" t="s">
        <v>21</v>
      </c>
    </row>
    <row r="27" spans="1:14" x14ac:dyDescent="0.25">
      <c r="A27" t="s">
        <v>68</v>
      </c>
      <c r="B27" t="s">
        <v>69</v>
      </c>
      <c r="C27">
        <v>9.2289103641652194E-4</v>
      </c>
      <c r="D27" t="s">
        <v>16</v>
      </c>
      <c r="E27">
        <v>9.2289103641652204E-4</v>
      </c>
      <c r="F27">
        <v>0</v>
      </c>
      <c r="G27">
        <v>0</v>
      </c>
      <c r="H27">
        <v>0</v>
      </c>
      <c r="I27">
        <v>0</v>
      </c>
      <c r="K27" t="s">
        <v>21</v>
      </c>
      <c r="L27">
        <v>0.35797583473667299</v>
      </c>
      <c r="M27" t="s">
        <v>16</v>
      </c>
      <c r="N27" t="s">
        <v>20</v>
      </c>
    </row>
    <row r="28" spans="1:14" x14ac:dyDescent="0.25">
      <c r="A28" t="s">
        <v>70</v>
      </c>
      <c r="B28" t="s">
        <v>71</v>
      </c>
      <c r="C28">
        <v>8.5514724081542856E-3</v>
      </c>
      <c r="D28" t="s">
        <v>16</v>
      </c>
      <c r="E28">
        <v>8.5514724081542908E-3</v>
      </c>
      <c r="F28">
        <v>9.7192578519198491E-3</v>
      </c>
      <c r="G28">
        <v>6.46876463959461E-3</v>
      </c>
      <c r="H28">
        <v>9.7192578519198491E-3</v>
      </c>
      <c r="I28">
        <v>0.46</v>
      </c>
      <c r="J28">
        <f t="shared" si="0"/>
        <v>33.443841719696401</v>
      </c>
      <c r="K28" t="s">
        <v>20</v>
      </c>
      <c r="L28">
        <v>0</v>
      </c>
      <c r="M28" t="s">
        <v>14</v>
      </c>
      <c r="N28" t="s">
        <v>21</v>
      </c>
    </row>
    <row r="29" spans="1:14" x14ac:dyDescent="0.25">
      <c r="A29" t="s">
        <v>72</v>
      </c>
      <c r="B29" t="s">
        <v>73</v>
      </c>
      <c r="C29">
        <v>8.6057759874383424E-3</v>
      </c>
      <c r="D29" t="s">
        <v>16</v>
      </c>
      <c r="E29">
        <v>8.6057759874383407E-3</v>
      </c>
      <c r="F29">
        <v>9.82305631684228E-3</v>
      </c>
      <c r="G29">
        <v>6.5293070659027596E-3</v>
      </c>
      <c r="H29">
        <v>9.82305631684228E-3</v>
      </c>
      <c r="I29">
        <v>0.45500000000000002</v>
      </c>
      <c r="J29">
        <f t="shared" si="0"/>
        <v>33.530798813523745</v>
      </c>
      <c r="K29" t="s">
        <v>20</v>
      </c>
      <c r="L29">
        <v>0.47314896392838102</v>
      </c>
      <c r="M29" t="s">
        <v>16</v>
      </c>
      <c r="N29" t="s">
        <v>20</v>
      </c>
    </row>
    <row r="30" spans="1:14" x14ac:dyDescent="0.25">
      <c r="A30" t="s">
        <v>74</v>
      </c>
      <c r="B30" t="s">
        <v>75</v>
      </c>
      <c r="C30">
        <v>8.8408701745754808E-4</v>
      </c>
      <c r="D30" t="s">
        <v>16</v>
      </c>
      <c r="E30">
        <v>8.8408701745754797E-4</v>
      </c>
      <c r="F30">
        <v>9.0342999999999999E-4</v>
      </c>
      <c r="G30">
        <v>6.0258999999999996E-4</v>
      </c>
      <c r="H30">
        <v>9.0342999999999999E-4</v>
      </c>
      <c r="I30">
        <v>1.415</v>
      </c>
      <c r="J30">
        <f t="shared" si="0"/>
        <v>33.299757590516151</v>
      </c>
      <c r="K30" t="s">
        <v>20</v>
      </c>
      <c r="L30">
        <v>0.113009847824711</v>
      </c>
      <c r="M30" t="s">
        <v>16</v>
      </c>
      <c r="N30" t="s">
        <v>20</v>
      </c>
    </row>
    <row r="31" spans="1:14" x14ac:dyDescent="0.25">
      <c r="A31" t="s">
        <v>76</v>
      </c>
      <c r="B31" t="s">
        <v>77</v>
      </c>
      <c r="C31">
        <v>7.5531053681034332E-3</v>
      </c>
      <c r="D31" t="s">
        <v>16</v>
      </c>
      <c r="E31">
        <v>7.5531053681034297E-3</v>
      </c>
      <c r="F31">
        <v>8.5074684172972096E-3</v>
      </c>
      <c r="G31">
        <v>5.6548462982061402E-3</v>
      </c>
      <c r="H31">
        <v>8.5074684172972096E-3</v>
      </c>
      <c r="I31">
        <v>0.44</v>
      </c>
      <c r="J31">
        <f t="shared" si="0"/>
        <v>33.530798813089646</v>
      </c>
      <c r="K31" t="s">
        <v>20</v>
      </c>
      <c r="L31">
        <v>0.44746979342072601</v>
      </c>
      <c r="M31" t="s">
        <v>16</v>
      </c>
      <c r="N31" t="s">
        <v>20</v>
      </c>
    </row>
    <row r="32" spans="1:14" x14ac:dyDescent="0.25">
      <c r="A32" t="s">
        <v>78</v>
      </c>
      <c r="B32" t="s">
        <v>79</v>
      </c>
      <c r="C32">
        <v>4.6795196871215966E-3</v>
      </c>
      <c r="D32" t="s">
        <v>16</v>
      </c>
      <c r="E32">
        <v>4.6795196871216001E-3</v>
      </c>
      <c r="F32">
        <v>4.9992340187808102E-3</v>
      </c>
      <c r="G32">
        <v>3.32295091720576E-3</v>
      </c>
      <c r="H32">
        <v>4.9992340187808102E-3</v>
      </c>
      <c r="I32">
        <v>0.2</v>
      </c>
      <c r="J32">
        <f t="shared" si="0"/>
        <v>33.530798823933715</v>
      </c>
      <c r="K32" t="s">
        <v>20</v>
      </c>
      <c r="L32">
        <v>0.88300705901690002</v>
      </c>
      <c r="M32" t="s">
        <v>16</v>
      </c>
      <c r="N32" t="s">
        <v>20</v>
      </c>
    </row>
    <row r="33" spans="1:14" x14ac:dyDescent="0.25">
      <c r="A33" t="s">
        <v>80</v>
      </c>
      <c r="B33" t="s">
        <v>81</v>
      </c>
      <c r="C33">
        <v>8.5397586124578533E-3</v>
      </c>
      <c r="D33" t="s">
        <v>16</v>
      </c>
      <c r="E33">
        <v>8.5397586124578498E-3</v>
      </c>
      <c r="F33">
        <v>4.9992340187808102E-3</v>
      </c>
      <c r="G33">
        <v>3.32295091720576E-3</v>
      </c>
      <c r="H33">
        <v>4.9992340187808102E-3</v>
      </c>
      <c r="I33">
        <v>0.23</v>
      </c>
      <c r="J33">
        <f t="shared" si="0"/>
        <v>33.530798823933715</v>
      </c>
      <c r="K33" t="s">
        <v>20</v>
      </c>
      <c r="L33">
        <v>0.85317573945552205</v>
      </c>
      <c r="M33" t="s">
        <v>16</v>
      </c>
      <c r="N33" t="s">
        <v>20</v>
      </c>
    </row>
    <row r="34" spans="1:14" x14ac:dyDescent="0.25">
      <c r="A34" t="s">
        <v>82</v>
      </c>
      <c r="B34" t="s">
        <v>83</v>
      </c>
      <c r="C34">
        <v>5.0902034042985054E-4</v>
      </c>
      <c r="D34" t="s">
        <v>14</v>
      </c>
      <c r="E34">
        <v>0</v>
      </c>
      <c r="F34">
        <v>0</v>
      </c>
      <c r="G34">
        <v>0</v>
      </c>
      <c r="H34">
        <v>0</v>
      </c>
      <c r="I34">
        <v>0</v>
      </c>
      <c r="K34" t="s">
        <v>15</v>
      </c>
      <c r="L34">
        <v>0</v>
      </c>
      <c r="M34" t="s">
        <v>14</v>
      </c>
      <c r="N34" t="s">
        <v>15</v>
      </c>
    </row>
    <row r="35" spans="1:14" x14ac:dyDescent="0.25">
      <c r="A35" t="s">
        <v>84</v>
      </c>
      <c r="B35" t="s">
        <v>85</v>
      </c>
      <c r="C35">
        <v>4.3187241350223297E-4</v>
      </c>
      <c r="D35" t="s">
        <v>14</v>
      </c>
      <c r="E35">
        <v>0</v>
      </c>
      <c r="F35">
        <v>2.7525893268312098E-3</v>
      </c>
      <c r="G35">
        <v>2.7525893267251801E-3</v>
      </c>
      <c r="H35">
        <v>2.7525893268312098E-3</v>
      </c>
      <c r="I35">
        <v>0.75</v>
      </c>
      <c r="J35">
        <f t="shared" si="0"/>
        <v>3.8520009964841447E-9</v>
      </c>
      <c r="K35" t="s">
        <v>17</v>
      </c>
      <c r="L35">
        <v>0</v>
      </c>
      <c r="M35" t="s">
        <v>14</v>
      </c>
      <c r="N35" t="s">
        <v>15</v>
      </c>
    </row>
    <row r="36" spans="1:14" x14ac:dyDescent="0.25">
      <c r="A36" t="s">
        <v>86</v>
      </c>
      <c r="B36" t="s">
        <v>87</v>
      </c>
      <c r="C36">
        <v>1.2461200677534596E-3</v>
      </c>
      <c r="D36" t="s">
        <v>16</v>
      </c>
      <c r="E36">
        <v>1.24612006775346E-3</v>
      </c>
      <c r="F36">
        <v>0</v>
      </c>
      <c r="G36">
        <v>0</v>
      </c>
      <c r="H36">
        <v>0</v>
      </c>
      <c r="I36">
        <v>0</v>
      </c>
      <c r="K36" t="s">
        <v>21</v>
      </c>
      <c r="L36">
        <v>0</v>
      </c>
      <c r="M36" t="s">
        <v>14</v>
      </c>
      <c r="N36" t="s">
        <v>21</v>
      </c>
    </row>
    <row r="37" spans="1:14" x14ac:dyDescent="0.25">
      <c r="A37" t="s">
        <v>88</v>
      </c>
      <c r="B37" t="s">
        <v>89</v>
      </c>
      <c r="C37">
        <v>-1.3363189362616693E-4</v>
      </c>
      <c r="D37" t="s">
        <v>14</v>
      </c>
      <c r="E37">
        <v>0</v>
      </c>
      <c r="F37">
        <v>0</v>
      </c>
      <c r="G37">
        <v>0</v>
      </c>
      <c r="H37">
        <v>0</v>
      </c>
      <c r="I37">
        <v>0</v>
      </c>
      <c r="K37" t="s">
        <v>15</v>
      </c>
      <c r="L37">
        <v>0</v>
      </c>
      <c r="M37" t="s">
        <v>14</v>
      </c>
      <c r="N37" t="s">
        <v>15</v>
      </c>
    </row>
    <row r="38" spans="1:14" x14ac:dyDescent="0.25">
      <c r="A38" t="s">
        <v>90</v>
      </c>
      <c r="B38" t="s">
        <v>91</v>
      </c>
      <c r="C38">
        <v>9.7590665260113981E-4</v>
      </c>
      <c r="D38" t="s">
        <v>16</v>
      </c>
      <c r="E38">
        <v>9.7590665260114003E-4</v>
      </c>
      <c r="F38">
        <v>1.1097608878259399E-3</v>
      </c>
      <c r="G38">
        <v>7.4288719868611597E-4</v>
      </c>
      <c r="H38">
        <v>1.1097608878259399E-3</v>
      </c>
      <c r="I38">
        <v>0.61899999999999999</v>
      </c>
      <c r="J38">
        <f t="shared" ref="J38:J40" si="1">100*(F38-G38)/F38</f>
        <v>33.05880511418475</v>
      </c>
      <c r="K38" t="s">
        <v>20</v>
      </c>
      <c r="L38">
        <v>0.25343593309092299</v>
      </c>
      <c r="M38" t="s">
        <v>16</v>
      </c>
      <c r="N38" t="s">
        <v>20</v>
      </c>
    </row>
    <row r="39" spans="1:14" x14ac:dyDescent="0.25">
      <c r="A39" t="s">
        <v>92</v>
      </c>
      <c r="B39" t="s">
        <v>93</v>
      </c>
      <c r="C39">
        <v>7.9808200615477873E-3</v>
      </c>
      <c r="D39" t="s">
        <v>16</v>
      </c>
      <c r="E39">
        <v>7.9808200615477908E-3</v>
      </c>
      <c r="F39">
        <v>1.01040856530412E-2</v>
      </c>
      <c r="G39">
        <v>6.7315893952607101E-3</v>
      </c>
      <c r="H39">
        <v>1.01040856530412E-2</v>
      </c>
      <c r="I39">
        <v>0.72</v>
      </c>
      <c r="J39">
        <f t="shared" si="1"/>
        <v>33.377550167198073</v>
      </c>
      <c r="K39" t="s">
        <v>20</v>
      </c>
      <c r="L39">
        <v>0.29397966499150602</v>
      </c>
      <c r="M39" t="s">
        <v>16</v>
      </c>
      <c r="N39" t="s">
        <v>20</v>
      </c>
    </row>
    <row r="40" spans="1:14" x14ac:dyDescent="0.25">
      <c r="A40" t="s">
        <v>94</v>
      </c>
      <c r="B40" t="s">
        <v>95</v>
      </c>
      <c r="C40">
        <v>2.6124559560178552E-3</v>
      </c>
      <c r="D40" t="s">
        <v>16</v>
      </c>
      <c r="E40">
        <v>2.61245595601786E-3</v>
      </c>
      <c r="F40">
        <v>3.1428372692893299E-3</v>
      </c>
      <c r="G40">
        <v>2.10188180394853E-3</v>
      </c>
      <c r="H40">
        <v>3.1428372692893299E-3</v>
      </c>
      <c r="I40">
        <v>0.69</v>
      </c>
      <c r="J40">
        <f t="shared" si="1"/>
        <v>33.121519701724317</v>
      </c>
      <c r="K40" t="s">
        <v>20</v>
      </c>
      <c r="L40">
        <v>0</v>
      </c>
      <c r="M40" t="s">
        <v>14</v>
      </c>
      <c r="N40" t="s">
        <v>21</v>
      </c>
    </row>
    <row r="41" spans="1:14" x14ac:dyDescent="0.25">
      <c r="A41" t="s">
        <v>96</v>
      </c>
      <c r="B41" t="s">
        <v>97</v>
      </c>
      <c r="C41">
        <v>1.2928490307498731E-3</v>
      </c>
      <c r="D41" t="s">
        <v>16</v>
      </c>
      <c r="E41">
        <v>1.2928490307498701E-3</v>
      </c>
      <c r="F41">
        <v>0</v>
      </c>
      <c r="G41">
        <v>0</v>
      </c>
      <c r="H41">
        <v>0</v>
      </c>
      <c r="I41">
        <v>0</v>
      </c>
      <c r="K41" t="s">
        <v>21</v>
      </c>
      <c r="L41">
        <v>0</v>
      </c>
      <c r="M41" t="s">
        <v>14</v>
      </c>
      <c r="N41" t="s">
        <v>21</v>
      </c>
    </row>
    <row r="42" spans="1:14" x14ac:dyDescent="0.25">
      <c r="A42" t="s">
        <v>98</v>
      </c>
      <c r="B42" t="s">
        <v>99</v>
      </c>
      <c r="C42">
        <v>6.1404742084935583E-3</v>
      </c>
      <c r="D42" t="s">
        <v>16</v>
      </c>
      <c r="E42">
        <v>6.14047420849356E-3</v>
      </c>
      <c r="F42">
        <v>6.7533512178887698E-3</v>
      </c>
      <c r="G42">
        <v>4.48889860781259E-3</v>
      </c>
      <c r="H42">
        <v>6.7533512178887698E-3</v>
      </c>
      <c r="I42">
        <v>0.21</v>
      </c>
      <c r="J42">
        <f t="shared" ref="J42" si="2">100*(F42-G42)/F42</f>
        <v>33.530798814045568</v>
      </c>
      <c r="K42" t="s">
        <v>20</v>
      </c>
      <c r="L42">
        <v>0.90687211466600304</v>
      </c>
      <c r="M42" t="s">
        <v>16</v>
      </c>
      <c r="N42" t="s">
        <v>20</v>
      </c>
    </row>
    <row r="43" spans="1:14" x14ac:dyDescent="0.25">
      <c r="A43" t="s">
        <v>100</v>
      </c>
      <c r="B43" t="s">
        <v>101</v>
      </c>
      <c r="C43">
        <v>-7.4698749661496612E-5</v>
      </c>
      <c r="D43" t="s">
        <v>14</v>
      </c>
      <c r="E43">
        <v>0</v>
      </c>
      <c r="F43">
        <v>0</v>
      </c>
      <c r="G43">
        <v>0</v>
      </c>
      <c r="H43">
        <v>0</v>
      </c>
      <c r="I43">
        <v>0</v>
      </c>
      <c r="K43" t="s">
        <v>15</v>
      </c>
      <c r="L43">
        <v>0.43354833362890999</v>
      </c>
      <c r="M43" t="s">
        <v>16</v>
      </c>
      <c r="N43" t="s">
        <v>17</v>
      </c>
    </row>
    <row r="44" spans="1:14" x14ac:dyDescent="0.25">
      <c r="A44" t="s">
        <v>102</v>
      </c>
      <c r="B44" t="s">
        <v>103</v>
      </c>
      <c r="C44">
        <v>8.6322403757070653E-4</v>
      </c>
      <c r="D44" t="s">
        <v>16</v>
      </c>
      <c r="E44">
        <v>8.6322403757070696E-4</v>
      </c>
      <c r="F44">
        <v>9.7009477532632095E-4</v>
      </c>
      <c r="G44">
        <v>9.7009477533063304E-4</v>
      </c>
      <c r="H44">
        <v>9.7009477533063304E-4</v>
      </c>
      <c r="I44">
        <v>0.497</v>
      </c>
      <c r="J44">
        <f t="shared" ref="J44:J47" si="3">100*(F44-G44)/F44</f>
        <v>-4.445018146766996E-10</v>
      </c>
      <c r="K44" t="s">
        <v>20</v>
      </c>
      <c r="L44">
        <v>0</v>
      </c>
      <c r="M44" t="s">
        <v>14</v>
      </c>
      <c r="N44" t="s">
        <v>21</v>
      </c>
    </row>
    <row r="45" spans="1:14" x14ac:dyDescent="0.25">
      <c r="A45" t="s">
        <v>104</v>
      </c>
      <c r="B45" t="s">
        <v>105</v>
      </c>
      <c r="C45">
        <v>1.2199241572398106E-3</v>
      </c>
      <c r="D45" t="s">
        <v>16</v>
      </c>
      <c r="E45">
        <v>1.21992415723981E-3</v>
      </c>
      <c r="F45">
        <v>1.57870547949115E-3</v>
      </c>
      <c r="G45">
        <v>1.04935292132508E-3</v>
      </c>
      <c r="H45">
        <v>1.57870547949115E-3</v>
      </c>
      <c r="I45">
        <v>0.36099999999999999</v>
      </c>
      <c r="J45">
        <f t="shared" si="3"/>
        <v>33.530798812245301</v>
      </c>
      <c r="K45" t="s">
        <v>20</v>
      </c>
      <c r="L45">
        <v>0</v>
      </c>
      <c r="M45" t="s">
        <v>14</v>
      </c>
      <c r="N45" t="s">
        <v>21</v>
      </c>
    </row>
    <row r="46" spans="1:14" x14ac:dyDescent="0.25">
      <c r="A46" t="s">
        <v>106</v>
      </c>
      <c r="B46" t="s">
        <v>107</v>
      </c>
      <c r="C46">
        <v>1.0394834979926782E-3</v>
      </c>
      <c r="D46" t="s">
        <v>16</v>
      </c>
      <c r="E46">
        <v>1.03948349799268E-3</v>
      </c>
      <c r="F46">
        <v>1.3101062830030001E-3</v>
      </c>
      <c r="G46">
        <v>8.7081718122214197E-4</v>
      </c>
      <c r="H46">
        <v>1.3101062830030001E-3</v>
      </c>
      <c r="I46">
        <v>0.34499999999999997</v>
      </c>
      <c r="J46">
        <f t="shared" si="3"/>
        <v>33.53079879702036</v>
      </c>
      <c r="K46" t="s">
        <v>20</v>
      </c>
      <c r="L46">
        <v>0</v>
      </c>
      <c r="M46" t="s">
        <v>14</v>
      </c>
      <c r="N46" t="s">
        <v>21</v>
      </c>
    </row>
    <row r="47" spans="1:14" x14ac:dyDescent="0.25">
      <c r="A47" t="s">
        <v>108</v>
      </c>
      <c r="B47" t="s">
        <v>109</v>
      </c>
      <c r="C47">
        <v>1.2644607951247994E-3</v>
      </c>
      <c r="D47" t="s">
        <v>16</v>
      </c>
      <c r="E47">
        <v>1.2644607951248E-3</v>
      </c>
      <c r="F47">
        <v>1.40997151464813E-3</v>
      </c>
      <c r="G47">
        <v>9.4296752166571395E-4</v>
      </c>
      <c r="H47">
        <v>1.40997151464813E-3</v>
      </c>
      <c r="I47">
        <v>0.57499999999999996</v>
      </c>
      <c r="J47">
        <f t="shared" si="3"/>
        <v>33.121519699563628</v>
      </c>
      <c r="K47" t="s">
        <v>20</v>
      </c>
      <c r="L47">
        <v>0</v>
      </c>
      <c r="M47" t="s">
        <v>14</v>
      </c>
      <c r="N47" t="s">
        <v>21</v>
      </c>
    </row>
    <row r="48" spans="1:14" x14ac:dyDescent="0.25">
      <c r="A48" t="s">
        <v>110</v>
      </c>
      <c r="B48" t="s">
        <v>111</v>
      </c>
      <c r="C48">
        <v>6.9088416819252383E-4</v>
      </c>
      <c r="D48" t="s">
        <v>14</v>
      </c>
      <c r="E48">
        <v>0</v>
      </c>
      <c r="F48">
        <v>0</v>
      </c>
      <c r="G48">
        <v>0</v>
      </c>
      <c r="H48">
        <v>0</v>
      </c>
      <c r="I48">
        <v>0</v>
      </c>
      <c r="K48" t="s">
        <v>15</v>
      </c>
      <c r="L48">
        <v>0</v>
      </c>
      <c r="M48" t="s">
        <v>14</v>
      </c>
      <c r="N48" t="s">
        <v>15</v>
      </c>
    </row>
    <row r="49" spans="1:14" x14ac:dyDescent="0.25">
      <c r="A49" t="s">
        <v>112</v>
      </c>
      <c r="B49" t="s">
        <v>113</v>
      </c>
      <c r="C49">
        <v>5.5010848028486494E-3</v>
      </c>
      <c r="D49" t="s">
        <v>16</v>
      </c>
      <c r="E49">
        <v>5.5010848028486502E-3</v>
      </c>
      <c r="F49">
        <v>6.75335121790016E-3</v>
      </c>
      <c r="G49">
        <v>4.4888986082048596E-3</v>
      </c>
      <c r="H49">
        <v>6.75335121790016E-3</v>
      </c>
      <c r="I49">
        <v>0.14000000000000001</v>
      </c>
      <c r="J49">
        <f t="shared" ref="J49:J50" si="4">100*(F49-G49)/F49</f>
        <v>33.530798808349161</v>
      </c>
      <c r="K49" t="s">
        <v>20</v>
      </c>
      <c r="L49">
        <v>0</v>
      </c>
      <c r="M49" t="s">
        <v>14</v>
      </c>
      <c r="N49" t="s">
        <v>21</v>
      </c>
    </row>
    <row r="50" spans="1:14" x14ac:dyDescent="0.25">
      <c r="A50" t="s">
        <v>114</v>
      </c>
      <c r="B50" t="s">
        <v>115</v>
      </c>
      <c r="C50">
        <v>1.1312307423948958E-3</v>
      </c>
      <c r="D50" t="s">
        <v>16</v>
      </c>
      <c r="E50">
        <v>1.1312307423949001E-3</v>
      </c>
      <c r="F50">
        <v>1.6036959205303399E-3</v>
      </c>
      <c r="G50">
        <v>1.6036959205525301E-3</v>
      </c>
      <c r="H50">
        <v>1.6036959205303399E-3</v>
      </c>
      <c r="I50">
        <v>0.39</v>
      </c>
      <c r="J50">
        <f t="shared" si="4"/>
        <v>-1.3836880632887107E-9</v>
      </c>
      <c r="K50" t="s">
        <v>20</v>
      </c>
      <c r="L50">
        <v>0</v>
      </c>
      <c r="M50" t="s">
        <v>14</v>
      </c>
      <c r="N50" t="s">
        <v>21</v>
      </c>
    </row>
    <row r="51" spans="1:14" x14ac:dyDescent="0.25">
      <c r="A51" t="s">
        <v>116</v>
      </c>
      <c r="B51" t="s">
        <v>117</v>
      </c>
      <c r="C51">
        <v>-4.311168131756214E-4</v>
      </c>
      <c r="D51" t="s">
        <v>14</v>
      </c>
      <c r="E51">
        <v>0</v>
      </c>
      <c r="F51">
        <v>0</v>
      </c>
      <c r="G51">
        <v>0</v>
      </c>
      <c r="H51">
        <v>0</v>
      </c>
      <c r="I51">
        <v>0</v>
      </c>
      <c r="K51" t="s">
        <v>15</v>
      </c>
      <c r="L51">
        <v>0.55824295339852903</v>
      </c>
      <c r="M51" t="s">
        <v>16</v>
      </c>
      <c r="N51" t="s">
        <v>17</v>
      </c>
    </row>
    <row r="52" spans="1:14" x14ac:dyDescent="0.25">
      <c r="A52" t="s">
        <v>118</v>
      </c>
      <c r="B52" t="s">
        <v>27</v>
      </c>
      <c r="C52">
        <v>8.2321723844436603E-4</v>
      </c>
      <c r="D52" t="s">
        <v>16</v>
      </c>
      <c r="E52">
        <v>8.2321723844436603E-4</v>
      </c>
      <c r="F52">
        <v>9.4530204609082199E-4</v>
      </c>
      <c r="G52">
        <v>9.45302045897552E-4</v>
      </c>
      <c r="H52">
        <v>9.4530204609082199E-4</v>
      </c>
      <c r="I52">
        <v>0.70799999999999996</v>
      </c>
      <c r="J52">
        <f t="shared" ref="J52:J53" si="5">100*(F52-G52)/F52</f>
        <v>2.0445315704829694E-8</v>
      </c>
      <c r="K52" t="s">
        <v>20</v>
      </c>
      <c r="L52">
        <v>0.215985059993753</v>
      </c>
      <c r="M52" t="s">
        <v>16</v>
      </c>
      <c r="N52" t="s">
        <v>20</v>
      </c>
    </row>
    <row r="53" spans="1:14" x14ac:dyDescent="0.25">
      <c r="A53" t="s">
        <v>119</v>
      </c>
      <c r="B53" t="s">
        <v>120</v>
      </c>
      <c r="C53">
        <v>2.322517531080173E-3</v>
      </c>
      <c r="D53" t="s">
        <v>16</v>
      </c>
      <c r="E53">
        <v>2.3225175310801699E-3</v>
      </c>
      <c r="F53">
        <v>2.5641294949216801E-3</v>
      </c>
      <c r="G53">
        <v>1.7082858861265299E-3</v>
      </c>
      <c r="H53">
        <v>2.5641294949216801E-3</v>
      </c>
      <c r="I53">
        <v>0.505</v>
      </c>
      <c r="J53">
        <f t="shared" si="5"/>
        <v>33.377550177951967</v>
      </c>
      <c r="K53" t="s">
        <v>20</v>
      </c>
      <c r="L53">
        <v>0.33597675999028298</v>
      </c>
      <c r="M53" t="s">
        <v>16</v>
      </c>
      <c r="N53" t="s">
        <v>20</v>
      </c>
    </row>
    <row r="54" spans="1:14" x14ac:dyDescent="0.25">
      <c r="A54" t="s">
        <v>121</v>
      </c>
      <c r="B54" t="s">
        <v>122</v>
      </c>
      <c r="C54">
        <v>9.8168888018245835E-3</v>
      </c>
      <c r="D54" t="s">
        <v>16</v>
      </c>
      <c r="E54">
        <v>9.81688880182458E-3</v>
      </c>
      <c r="F54">
        <v>0</v>
      </c>
      <c r="G54">
        <v>0</v>
      </c>
      <c r="H54">
        <v>0</v>
      </c>
      <c r="I54">
        <v>0</v>
      </c>
      <c r="K54" t="s">
        <v>21</v>
      </c>
      <c r="L54">
        <v>0</v>
      </c>
      <c r="M54" t="s">
        <v>14</v>
      </c>
      <c r="N54" t="s">
        <v>21</v>
      </c>
    </row>
    <row r="55" spans="1:14" x14ac:dyDescent="0.25">
      <c r="A55" t="s">
        <v>123</v>
      </c>
      <c r="B55" t="s">
        <v>124</v>
      </c>
      <c r="C55">
        <v>2.8656374241142605E-3</v>
      </c>
      <c r="D55" t="s">
        <v>16</v>
      </c>
      <c r="E55">
        <v>2.8656374241142601E-3</v>
      </c>
      <c r="F55">
        <v>3.2228549065777398E-3</v>
      </c>
      <c r="G55">
        <v>2.1471448941967398E-3</v>
      </c>
      <c r="H55">
        <v>3.2228549065777398E-3</v>
      </c>
      <c r="I55">
        <v>0.8</v>
      </c>
      <c r="J55">
        <f t="shared" ref="J55:J59" si="6">100*(F55-G55)/F55</f>
        <v>33.377550139955467</v>
      </c>
      <c r="K55" t="s">
        <v>20</v>
      </c>
      <c r="L55">
        <v>0.22198464499359</v>
      </c>
      <c r="M55" t="s">
        <v>16</v>
      </c>
      <c r="N55" t="s">
        <v>20</v>
      </c>
    </row>
    <row r="56" spans="1:14" x14ac:dyDescent="0.25">
      <c r="A56" t="s">
        <v>125</v>
      </c>
      <c r="B56" t="s">
        <v>126</v>
      </c>
      <c r="C56">
        <v>1.1099363744394362E-3</v>
      </c>
      <c r="D56" t="s">
        <v>16</v>
      </c>
      <c r="E56">
        <v>1.1099363744394399E-3</v>
      </c>
      <c r="F56">
        <v>1.9318854913078301E-3</v>
      </c>
      <c r="G56">
        <v>1.29322723195875E-3</v>
      </c>
      <c r="H56">
        <v>1.9318854913078301E-3</v>
      </c>
      <c r="I56">
        <v>0.86</v>
      </c>
      <c r="J56">
        <f t="shared" si="6"/>
        <v>33.058805101161923</v>
      </c>
      <c r="K56" t="s">
        <v>20</v>
      </c>
      <c r="L56">
        <v>0.17279722710744799</v>
      </c>
      <c r="M56" t="s">
        <v>16</v>
      </c>
      <c r="N56" t="s">
        <v>20</v>
      </c>
    </row>
    <row r="57" spans="1:14" x14ac:dyDescent="0.25">
      <c r="A57" t="s">
        <v>127</v>
      </c>
      <c r="B57" t="s">
        <v>128</v>
      </c>
      <c r="C57">
        <v>6.6839739631361691E-3</v>
      </c>
      <c r="D57" t="s">
        <v>16</v>
      </c>
      <c r="E57">
        <v>6.6839739631361699E-3</v>
      </c>
      <c r="F57">
        <v>8.07990234984606E-3</v>
      </c>
      <c r="G57">
        <v>5.3706465486337398E-3</v>
      </c>
      <c r="H57">
        <v>8.07990234984606E-3</v>
      </c>
      <c r="I57">
        <v>0.59</v>
      </c>
      <c r="J57">
        <f t="shared" si="6"/>
        <v>33.530798812982404</v>
      </c>
      <c r="K57" t="s">
        <v>20</v>
      </c>
      <c r="L57">
        <v>0.32528991270075902</v>
      </c>
      <c r="M57" t="s">
        <v>16</v>
      </c>
      <c r="N57" t="s">
        <v>20</v>
      </c>
    </row>
    <row r="58" spans="1:14" x14ac:dyDescent="0.25">
      <c r="A58" t="s">
        <v>129</v>
      </c>
      <c r="B58" t="s">
        <v>130</v>
      </c>
      <c r="C58">
        <v>1.3755526827930287E-3</v>
      </c>
      <c r="D58" t="s">
        <v>16</v>
      </c>
      <c r="E58">
        <v>1.37555268279303E-3</v>
      </c>
      <c r="F58">
        <v>2.08301417436745E-3</v>
      </c>
      <c r="G58">
        <v>1.3845628822026E-3</v>
      </c>
      <c r="H58">
        <v>2.08301417436745E-3</v>
      </c>
      <c r="I58">
        <v>1.63</v>
      </c>
      <c r="J58">
        <f t="shared" si="6"/>
        <v>33.530798818349325</v>
      </c>
      <c r="K58" t="s">
        <v>20</v>
      </c>
      <c r="L58">
        <v>8.3994189997536203E-2</v>
      </c>
      <c r="M58" t="s">
        <v>16</v>
      </c>
      <c r="N58" t="s">
        <v>20</v>
      </c>
    </row>
    <row r="59" spans="1:14" x14ac:dyDescent="0.25">
      <c r="A59" t="s">
        <v>131</v>
      </c>
      <c r="B59" t="s">
        <v>132</v>
      </c>
      <c r="C59">
        <v>1.8139323014410803E-3</v>
      </c>
      <c r="D59" t="s">
        <v>16</v>
      </c>
      <c r="E59">
        <v>1.8139323014410801E-3</v>
      </c>
      <c r="F59">
        <v>2.14879356934068E-3</v>
      </c>
      <c r="G59">
        <v>1.42828592061897E-3</v>
      </c>
      <c r="H59">
        <v>2.14879356934068E-3</v>
      </c>
      <c r="I59">
        <v>2.1</v>
      </c>
      <c r="J59">
        <f t="shared" si="6"/>
        <v>33.530798816695331</v>
      </c>
      <c r="K59" t="s">
        <v>20</v>
      </c>
      <c r="L59">
        <v>0</v>
      </c>
      <c r="M59" t="s">
        <v>14</v>
      </c>
      <c r="N59" t="s">
        <v>21</v>
      </c>
    </row>
    <row r="60" spans="1:14" x14ac:dyDescent="0.25">
      <c r="A60" t="s">
        <v>133</v>
      </c>
      <c r="B60" t="s">
        <v>134</v>
      </c>
      <c r="C60">
        <v>1.2548243297944663E-3</v>
      </c>
      <c r="D60" t="s">
        <v>16</v>
      </c>
      <c r="E60">
        <v>1.25482432979447E-3</v>
      </c>
      <c r="F60">
        <v>0</v>
      </c>
      <c r="G60">
        <v>0</v>
      </c>
      <c r="H60">
        <v>0</v>
      </c>
      <c r="I60">
        <v>0</v>
      </c>
      <c r="K60" t="s">
        <v>21</v>
      </c>
      <c r="L60">
        <v>0</v>
      </c>
      <c r="M60" t="s">
        <v>14</v>
      </c>
      <c r="N60" t="s">
        <v>21</v>
      </c>
    </row>
    <row r="61" spans="1:14" x14ac:dyDescent="0.25">
      <c r="A61" t="s">
        <v>135</v>
      </c>
      <c r="B61" t="s">
        <v>136</v>
      </c>
      <c r="C61">
        <v>9.2895879956001837E-4</v>
      </c>
      <c r="D61" t="s">
        <v>14</v>
      </c>
      <c r="E61">
        <v>0</v>
      </c>
      <c r="F61">
        <v>0</v>
      </c>
      <c r="G61">
        <v>0</v>
      </c>
      <c r="H61">
        <v>0</v>
      </c>
      <c r="I61">
        <v>0</v>
      </c>
      <c r="K61" t="s">
        <v>15</v>
      </c>
      <c r="L61">
        <v>0</v>
      </c>
      <c r="M61" t="s">
        <v>14</v>
      </c>
      <c r="N61" t="s">
        <v>15</v>
      </c>
    </row>
    <row r="62" spans="1:14" x14ac:dyDescent="0.25">
      <c r="A62" t="s">
        <v>137</v>
      </c>
      <c r="B62" t="s">
        <v>138</v>
      </c>
      <c r="C62">
        <v>1.1979613053028203E-3</v>
      </c>
      <c r="D62" t="s">
        <v>16</v>
      </c>
      <c r="E62">
        <v>1.1979613053028199E-3</v>
      </c>
      <c r="F62">
        <v>0</v>
      </c>
      <c r="G62">
        <v>0</v>
      </c>
      <c r="H62">
        <v>0</v>
      </c>
      <c r="I62">
        <v>0</v>
      </c>
      <c r="K62" t="s">
        <v>21</v>
      </c>
      <c r="L62">
        <v>0</v>
      </c>
      <c r="M62" t="s">
        <v>14</v>
      </c>
      <c r="N62" t="s">
        <v>21</v>
      </c>
    </row>
    <row r="63" spans="1:14" x14ac:dyDescent="0.25">
      <c r="A63" t="s">
        <v>139</v>
      </c>
      <c r="B63" t="s">
        <v>140</v>
      </c>
      <c r="C63">
        <v>1.3138505339768069E-3</v>
      </c>
      <c r="D63" t="s">
        <v>16</v>
      </c>
      <c r="E63">
        <v>1.3138505339768099E-3</v>
      </c>
      <c r="F63">
        <v>1.8037073588935901E-3</v>
      </c>
      <c r="G63">
        <v>1.8037073589253199E-3</v>
      </c>
      <c r="H63">
        <v>1.8037073588935901E-3</v>
      </c>
      <c r="I63">
        <v>0.97</v>
      </c>
      <c r="J63">
        <f t="shared" ref="J63:J67" si="7">100*(F63-G63)/F63</f>
        <v>-1.7591449601090021E-9</v>
      </c>
      <c r="K63" t="s">
        <v>20</v>
      </c>
      <c r="L63">
        <v>0</v>
      </c>
      <c r="M63" t="s">
        <v>14</v>
      </c>
      <c r="N63" t="s">
        <v>21</v>
      </c>
    </row>
    <row r="64" spans="1:14" x14ac:dyDescent="0.25">
      <c r="A64" t="s">
        <v>141</v>
      </c>
      <c r="B64" t="s">
        <v>142</v>
      </c>
      <c r="C64">
        <v>1.6349631699474655E-3</v>
      </c>
      <c r="D64" t="s">
        <v>16</v>
      </c>
      <c r="E64">
        <v>1.6349631699474701E-3</v>
      </c>
      <c r="F64">
        <v>2.0107491028652298E-3</v>
      </c>
      <c r="G64">
        <v>2.01074910263856E-3</v>
      </c>
      <c r="H64">
        <v>2.01074910263856E-3</v>
      </c>
      <c r="I64">
        <v>0.61</v>
      </c>
      <c r="J64">
        <f t="shared" si="7"/>
        <v>1.1272903768543766E-8</v>
      </c>
      <c r="K64" t="s">
        <v>20</v>
      </c>
      <c r="L64">
        <v>0</v>
      </c>
      <c r="M64" t="s">
        <v>14</v>
      </c>
      <c r="N64" t="s">
        <v>21</v>
      </c>
    </row>
    <row r="65" spans="1:14" x14ac:dyDescent="0.25">
      <c r="A65" t="s">
        <v>143</v>
      </c>
      <c r="B65" t="s">
        <v>144</v>
      </c>
      <c r="C65">
        <v>1.5501646800287483E-3</v>
      </c>
      <c r="D65" t="s">
        <v>16</v>
      </c>
      <c r="E65">
        <v>1.55016468002875E-3</v>
      </c>
      <c r="F65">
        <v>1.8460239138662401E-3</v>
      </c>
      <c r="G65">
        <v>1.8460239139186201E-3</v>
      </c>
      <c r="H65">
        <v>1.8460239138662401E-3</v>
      </c>
      <c r="I65">
        <v>0.81</v>
      </c>
      <c r="J65">
        <f t="shared" si="7"/>
        <v>-2.8374483647623568E-9</v>
      </c>
      <c r="K65" t="s">
        <v>20</v>
      </c>
      <c r="L65">
        <v>0.20735667252890599</v>
      </c>
      <c r="M65" t="s">
        <v>16</v>
      </c>
      <c r="N65" t="s">
        <v>20</v>
      </c>
    </row>
    <row r="66" spans="1:14" x14ac:dyDescent="0.25">
      <c r="A66" t="s">
        <v>145</v>
      </c>
      <c r="B66" t="s">
        <v>144</v>
      </c>
      <c r="C66">
        <v>-9.2725445208013783E-5</v>
      </c>
      <c r="D66" t="s">
        <v>14</v>
      </c>
      <c r="E66">
        <v>0</v>
      </c>
      <c r="F66">
        <v>1.8460239138662401E-3</v>
      </c>
      <c r="G66">
        <v>1.8460239139186201E-3</v>
      </c>
      <c r="H66">
        <v>1.8460239138662401E-3</v>
      </c>
      <c r="I66">
        <v>0.81</v>
      </c>
      <c r="J66">
        <f t="shared" si="7"/>
        <v>-2.8374483647623568E-9</v>
      </c>
      <c r="K66" t="s">
        <v>17</v>
      </c>
      <c r="L66">
        <v>0.20735667252890599</v>
      </c>
      <c r="M66" t="s">
        <v>16</v>
      </c>
      <c r="N66" t="s">
        <v>17</v>
      </c>
    </row>
    <row r="67" spans="1:14" x14ac:dyDescent="0.25">
      <c r="A67" t="s">
        <v>146</v>
      </c>
      <c r="B67" t="s">
        <v>147</v>
      </c>
      <c r="C67">
        <v>2.0493864627623591E-3</v>
      </c>
      <c r="D67" t="s">
        <v>16</v>
      </c>
      <c r="E67">
        <v>2.0493864627623599E-3</v>
      </c>
      <c r="F67">
        <v>2.6617088991422199E-3</v>
      </c>
      <c r="G67">
        <v>1.7817797417910299E-3</v>
      </c>
      <c r="H67">
        <v>2.6617088991422199E-3</v>
      </c>
      <c r="I67">
        <v>0.68</v>
      </c>
      <c r="J67">
        <f t="shared" si="7"/>
        <v>33.058805102044097</v>
      </c>
      <c r="K67" t="s">
        <v>20</v>
      </c>
      <c r="L67">
        <v>0.24862166521433501</v>
      </c>
      <c r="M67" t="s">
        <v>16</v>
      </c>
      <c r="N67" t="s">
        <v>20</v>
      </c>
    </row>
    <row r="68" spans="1:14" x14ac:dyDescent="0.25">
      <c r="A68" t="s">
        <v>148</v>
      </c>
      <c r="B68" t="s">
        <v>149</v>
      </c>
      <c r="C68">
        <v>5.9506712149480392E-4</v>
      </c>
      <c r="D68" t="s">
        <v>14</v>
      </c>
      <c r="E68">
        <v>0</v>
      </c>
      <c r="F68">
        <v>0</v>
      </c>
      <c r="G68">
        <v>0</v>
      </c>
      <c r="H68">
        <v>0</v>
      </c>
      <c r="I68">
        <v>0</v>
      </c>
      <c r="K68" t="s">
        <v>15</v>
      </c>
      <c r="L68">
        <v>0</v>
      </c>
      <c r="M68" t="s">
        <v>14</v>
      </c>
      <c r="N68" t="s">
        <v>15</v>
      </c>
    </row>
    <row r="69" spans="1:14" x14ac:dyDescent="0.25">
      <c r="A69" t="s">
        <v>150</v>
      </c>
      <c r="B69" t="s">
        <v>67</v>
      </c>
      <c r="C69">
        <v>6.0852708687195731E-4</v>
      </c>
      <c r="D69" t="s">
        <v>14</v>
      </c>
      <c r="E69">
        <v>0</v>
      </c>
      <c r="F69">
        <v>0</v>
      </c>
      <c r="G69">
        <v>0</v>
      </c>
      <c r="H69">
        <v>0</v>
      </c>
      <c r="I69">
        <v>0</v>
      </c>
      <c r="K69" t="s">
        <v>15</v>
      </c>
      <c r="L69">
        <v>0</v>
      </c>
      <c r="M69" t="s">
        <v>14</v>
      </c>
      <c r="N69" t="s">
        <v>15</v>
      </c>
    </row>
    <row r="70" spans="1:14" x14ac:dyDescent="0.25">
      <c r="A70" t="s">
        <v>151</v>
      </c>
      <c r="B70" t="s">
        <v>152</v>
      </c>
      <c r="C70">
        <v>-1.8472318535794256E-4</v>
      </c>
      <c r="D70" t="s">
        <v>14</v>
      </c>
      <c r="E70">
        <v>0</v>
      </c>
      <c r="F70">
        <v>0</v>
      </c>
      <c r="G70">
        <v>0</v>
      </c>
      <c r="H70">
        <v>0</v>
      </c>
      <c r="I70">
        <v>0</v>
      </c>
      <c r="K70" t="s">
        <v>15</v>
      </c>
      <c r="L70">
        <v>0.221984644993589</v>
      </c>
      <c r="M70" t="s">
        <v>16</v>
      </c>
      <c r="N70" t="s">
        <v>17</v>
      </c>
    </row>
    <row r="71" spans="1:14" x14ac:dyDescent="0.25">
      <c r="A71" t="s">
        <v>153</v>
      </c>
      <c r="B71" t="s">
        <v>154</v>
      </c>
      <c r="C71">
        <v>2.1316043180771948E-3</v>
      </c>
      <c r="D71" t="s">
        <v>16</v>
      </c>
      <c r="E71">
        <v>2.1316043180772E-3</v>
      </c>
      <c r="F71">
        <v>0</v>
      </c>
      <c r="G71">
        <v>0</v>
      </c>
      <c r="H71">
        <v>0</v>
      </c>
      <c r="I71">
        <v>0</v>
      </c>
      <c r="K71" t="s">
        <v>21</v>
      </c>
      <c r="L71">
        <v>0</v>
      </c>
      <c r="M71" t="s">
        <v>14</v>
      </c>
      <c r="N71" t="s">
        <v>21</v>
      </c>
    </row>
    <row r="72" spans="1:14" x14ac:dyDescent="0.25">
      <c r="A72" t="s">
        <v>155</v>
      </c>
      <c r="B72" t="s">
        <v>156</v>
      </c>
      <c r="C72">
        <v>6.5133773412349104E-4</v>
      </c>
      <c r="D72" t="s">
        <v>14</v>
      </c>
      <c r="E72">
        <v>0</v>
      </c>
      <c r="F72">
        <v>0</v>
      </c>
      <c r="G72">
        <v>0</v>
      </c>
      <c r="H72">
        <v>0</v>
      </c>
      <c r="I72">
        <v>0</v>
      </c>
      <c r="K72" t="s">
        <v>15</v>
      </c>
      <c r="L72">
        <v>0</v>
      </c>
      <c r="M72" t="s">
        <v>14</v>
      </c>
      <c r="N72" t="s">
        <v>15</v>
      </c>
    </row>
    <row r="73" spans="1:14" x14ac:dyDescent="0.25">
      <c r="A73" t="s">
        <v>157</v>
      </c>
      <c r="B73" t="s">
        <v>158</v>
      </c>
      <c r="C73">
        <v>-1.4552051507625953E-4</v>
      </c>
      <c r="D73" t="s">
        <v>14</v>
      </c>
      <c r="E73">
        <v>0</v>
      </c>
      <c r="F73">
        <v>0</v>
      </c>
      <c r="G73">
        <v>0</v>
      </c>
      <c r="H73">
        <v>0</v>
      </c>
      <c r="I73">
        <v>0</v>
      </c>
      <c r="K73" t="s">
        <v>15</v>
      </c>
      <c r="L73">
        <v>0</v>
      </c>
      <c r="M73" t="s">
        <v>14</v>
      </c>
      <c r="N73" t="s">
        <v>15</v>
      </c>
    </row>
    <row r="74" spans="1:14" x14ac:dyDescent="0.25">
      <c r="A74" t="s">
        <v>159</v>
      </c>
      <c r="B74" t="s">
        <v>160</v>
      </c>
      <c r="C74">
        <v>8.9811954891532344E-3</v>
      </c>
      <c r="D74" t="s">
        <v>16</v>
      </c>
      <c r="E74">
        <v>8.9811954891532292E-3</v>
      </c>
      <c r="F74">
        <v>9.8311506113217106E-3</v>
      </c>
      <c r="G74">
        <v>6.5810896915320001E-3</v>
      </c>
      <c r="H74">
        <v>9.8311506113217106E-3</v>
      </c>
      <c r="I74">
        <v>1.22</v>
      </c>
      <c r="J74">
        <f t="shared" ref="J74" si="8">100*(F74-G74)/F74</f>
        <v>33.058805101072181</v>
      </c>
      <c r="K74" t="s">
        <v>20</v>
      </c>
      <c r="L74">
        <v>0</v>
      </c>
      <c r="M74" t="s">
        <v>14</v>
      </c>
      <c r="N74" t="s">
        <v>21</v>
      </c>
    </row>
    <row r="75" spans="1:14" x14ac:dyDescent="0.25">
      <c r="A75" t="s">
        <v>161</v>
      </c>
      <c r="B75" t="s">
        <v>162</v>
      </c>
      <c r="C75">
        <v>3.7906088975299575E-4</v>
      </c>
      <c r="D75" t="s">
        <v>14</v>
      </c>
      <c r="E75">
        <v>0</v>
      </c>
      <c r="F75">
        <v>0</v>
      </c>
      <c r="G75">
        <v>0</v>
      </c>
      <c r="H75">
        <v>0</v>
      </c>
      <c r="I75">
        <v>0</v>
      </c>
      <c r="K75" t="s">
        <v>15</v>
      </c>
      <c r="L75">
        <v>0</v>
      </c>
      <c r="M75" t="s">
        <v>14</v>
      </c>
      <c r="N75" t="s">
        <v>15</v>
      </c>
    </row>
    <row r="76" spans="1:14" x14ac:dyDescent="0.25">
      <c r="A76" t="s">
        <v>163</v>
      </c>
      <c r="B76" t="s">
        <v>164</v>
      </c>
      <c r="C76">
        <v>-4.034226294723054E-4</v>
      </c>
      <c r="D76" t="s">
        <v>14</v>
      </c>
      <c r="E76">
        <v>0</v>
      </c>
      <c r="F76">
        <v>0</v>
      </c>
      <c r="G76">
        <v>0</v>
      </c>
      <c r="H76">
        <v>0</v>
      </c>
      <c r="I76">
        <v>0</v>
      </c>
      <c r="K76" t="s">
        <v>15</v>
      </c>
      <c r="L76">
        <v>0</v>
      </c>
      <c r="M76" t="s">
        <v>14</v>
      </c>
      <c r="N76" t="s">
        <v>15</v>
      </c>
    </row>
    <row r="77" spans="1:14" x14ac:dyDescent="0.25">
      <c r="A77" t="s">
        <v>165</v>
      </c>
      <c r="B77" t="s">
        <v>166</v>
      </c>
      <c r="C77">
        <v>8.6398784499515098E-4</v>
      </c>
      <c r="D77" t="s">
        <v>16</v>
      </c>
      <c r="E77">
        <v>8.6398784499515098E-4</v>
      </c>
      <c r="F77">
        <v>9.4612696445004699E-4</v>
      </c>
      <c r="G77">
        <v>6.2888303547843996E-4</v>
      </c>
      <c r="H77">
        <v>9.4612696445004699E-4</v>
      </c>
      <c r="I77">
        <v>0.34100000000000003</v>
      </c>
      <c r="J77">
        <f t="shared" ref="J77" si="9">100*(F77-G77)/F77</f>
        <v>33.530798813667751</v>
      </c>
      <c r="K77" s="1" t="s">
        <v>20</v>
      </c>
      <c r="L77">
        <v>0</v>
      </c>
      <c r="M77" t="s">
        <v>14</v>
      </c>
      <c r="N77" t="s">
        <v>21</v>
      </c>
    </row>
    <row r="78" spans="1:14" x14ac:dyDescent="0.25">
      <c r="A78" t="s">
        <v>167</v>
      </c>
      <c r="B78" t="s">
        <v>168</v>
      </c>
      <c r="C78">
        <v>-3.2676378959892172E-4</v>
      </c>
      <c r="D78" t="s">
        <v>14</v>
      </c>
      <c r="E78">
        <v>0</v>
      </c>
      <c r="F78">
        <v>0</v>
      </c>
      <c r="G78">
        <v>0</v>
      </c>
      <c r="H78">
        <v>0</v>
      </c>
      <c r="I78">
        <v>0</v>
      </c>
      <c r="K78" s="1" t="s">
        <v>15</v>
      </c>
      <c r="L78">
        <v>0</v>
      </c>
      <c r="M78" t="s">
        <v>14</v>
      </c>
      <c r="N78" t="s">
        <v>15</v>
      </c>
    </row>
    <row r="79" spans="1:14" x14ac:dyDescent="0.25">
      <c r="A79" t="s">
        <v>169</v>
      </c>
      <c r="B79" t="s">
        <v>170</v>
      </c>
      <c r="C79">
        <v>1.1949615740481298E-3</v>
      </c>
      <c r="D79" t="s">
        <v>16</v>
      </c>
      <c r="E79">
        <v>1.19496157404813E-3</v>
      </c>
      <c r="F79">
        <v>9.3884171786736499E-4</v>
      </c>
      <c r="G79">
        <v>9.3884171782598305E-4</v>
      </c>
      <c r="H79">
        <v>9.3884171786736499E-4</v>
      </c>
      <c r="I79">
        <v>0.216</v>
      </c>
      <c r="J79">
        <f t="shared" ref="J79:J81" si="10">100*(F79-G79)/F79</f>
        <v>4.4077650313245051E-9</v>
      </c>
      <c r="K79" s="1" t="s">
        <v>20</v>
      </c>
      <c r="L79">
        <v>0</v>
      </c>
      <c r="M79" t="s">
        <v>14</v>
      </c>
      <c r="N79" t="s">
        <v>21</v>
      </c>
    </row>
    <row r="80" spans="1:14" x14ac:dyDescent="0.25">
      <c r="A80" t="s">
        <v>171</v>
      </c>
      <c r="B80" t="s">
        <v>172</v>
      </c>
      <c r="C80">
        <v>-1.6973235013269684E-4</v>
      </c>
      <c r="D80" t="s">
        <v>14</v>
      </c>
      <c r="E80">
        <v>0</v>
      </c>
      <c r="F80">
        <v>0</v>
      </c>
      <c r="G80">
        <v>0</v>
      </c>
      <c r="H80">
        <v>0</v>
      </c>
      <c r="I80">
        <v>0</v>
      </c>
      <c r="K80" t="s">
        <v>15</v>
      </c>
      <c r="L80">
        <v>0</v>
      </c>
      <c r="M80" t="s">
        <v>14</v>
      </c>
      <c r="N80" t="s">
        <v>15</v>
      </c>
    </row>
    <row r="81" spans="1:14" x14ac:dyDescent="0.25">
      <c r="A81" t="s">
        <v>173</v>
      </c>
      <c r="B81" t="s">
        <v>174</v>
      </c>
      <c r="C81">
        <v>9.7515932445881234E-3</v>
      </c>
      <c r="D81" t="s">
        <v>16</v>
      </c>
      <c r="E81">
        <v>9.75159324458812E-3</v>
      </c>
      <c r="F81">
        <v>1.07732031327668E-2</v>
      </c>
      <c r="G81">
        <v>7.16086206482228E-3</v>
      </c>
      <c r="H81">
        <v>1.07732031327668E-2</v>
      </c>
      <c r="I81">
        <v>0.52</v>
      </c>
      <c r="J81">
        <f t="shared" si="10"/>
        <v>33.530798810964122</v>
      </c>
      <c r="K81" t="s">
        <v>20</v>
      </c>
      <c r="L81">
        <v>0</v>
      </c>
      <c r="M81" t="s">
        <v>14</v>
      </c>
      <c r="N81" t="s">
        <v>21</v>
      </c>
    </row>
    <row r="82" spans="1:14" x14ac:dyDescent="0.25">
      <c r="A82" t="s">
        <v>175</v>
      </c>
      <c r="B82" t="s">
        <v>176</v>
      </c>
      <c r="C82">
        <v>-4.1961047034407483E-5</v>
      </c>
      <c r="D82" t="s">
        <v>14</v>
      </c>
      <c r="E82">
        <v>0</v>
      </c>
      <c r="F82">
        <v>0</v>
      </c>
      <c r="G82">
        <v>0</v>
      </c>
      <c r="H82">
        <v>0</v>
      </c>
      <c r="I82">
        <v>0</v>
      </c>
      <c r="K82" t="s">
        <v>15</v>
      </c>
      <c r="L82">
        <v>0</v>
      </c>
      <c r="M82" t="s">
        <v>14</v>
      </c>
      <c r="N82" t="s">
        <v>15</v>
      </c>
    </row>
    <row r="83" spans="1:14" x14ac:dyDescent="0.25">
      <c r="A83" t="s">
        <v>177</v>
      </c>
      <c r="B83" t="s">
        <v>178</v>
      </c>
      <c r="C83">
        <v>-2.2047198787804073E-4</v>
      </c>
      <c r="D83" t="s">
        <v>14</v>
      </c>
      <c r="E83">
        <v>0</v>
      </c>
      <c r="F83">
        <v>0</v>
      </c>
      <c r="G83">
        <v>0</v>
      </c>
      <c r="H83">
        <v>0</v>
      </c>
      <c r="I83">
        <v>0</v>
      </c>
      <c r="K83" t="s">
        <v>15</v>
      </c>
      <c r="L83">
        <v>0</v>
      </c>
      <c r="M83" t="s">
        <v>14</v>
      </c>
      <c r="N83" t="s">
        <v>15</v>
      </c>
    </row>
    <row r="84" spans="1:14" x14ac:dyDescent="0.25">
      <c r="A84" t="s">
        <v>179</v>
      </c>
      <c r="B84" t="s">
        <v>180</v>
      </c>
      <c r="C84">
        <v>-4.4061062798862217E-5</v>
      </c>
      <c r="D84" t="s">
        <v>14</v>
      </c>
      <c r="E84">
        <v>0</v>
      </c>
      <c r="F84">
        <v>0</v>
      </c>
      <c r="G84">
        <v>0</v>
      </c>
      <c r="H84">
        <v>0</v>
      </c>
      <c r="I84">
        <v>0</v>
      </c>
      <c r="K84" s="1" t="s">
        <v>15</v>
      </c>
      <c r="L84">
        <v>0</v>
      </c>
      <c r="M84" t="s">
        <v>14</v>
      </c>
      <c r="N84" t="s">
        <v>15</v>
      </c>
    </row>
    <row r="85" spans="1:14" x14ac:dyDescent="0.25">
      <c r="A85" t="s">
        <v>181</v>
      </c>
      <c r="B85" t="s">
        <v>182</v>
      </c>
      <c r="C85">
        <v>5.3851330917840737E-3</v>
      </c>
      <c r="D85" t="s">
        <v>16</v>
      </c>
      <c r="E85">
        <v>5.3851330917840702E-3</v>
      </c>
      <c r="F85">
        <v>6.5998659630926299E-3</v>
      </c>
      <c r="G85">
        <v>4.3868781849690699E-3</v>
      </c>
      <c r="H85">
        <v>6.5998659630926299E-3</v>
      </c>
      <c r="I85">
        <v>0.14000000000000001</v>
      </c>
      <c r="J85">
        <f t="shared" ref="J85:J86" si="11">100*(F85-G85)/F85</f>
        <v>33.530798814686477</v>
      </c>
      <c r="K85" t="s">
        <v>20</v>
      </c>
      <c r="L85">
        <v>1.30661179678855</v>
      </c>
      <c r="M85" t="s">
        <v>16</v>
      </c>
      <c r="N85" t="s">
        <v>20</v>
      </c>
    </row>
    <row r="86" spans="1:14" x14ac:dyDescent="0.25">
      <c r="A86" t="s">
        <v>183</v>
      </c>
      <c r="B86" t="s">
        <v>184</v>
      </c>
      <c r="C86">
        <v>8.2008977328773408E-3</v>
      </c>
      <c r="D86" t="s">
        <v>16</v>
      </c>
      <c r="E86">
        <v>8.2008977328773408E-3</v>
      </c>
      <c r="F86">
        <v>9.8778724798424099E-3</v>
      </c>
      <c r="G86">
        <v>6.5657429312321498E-3</v>
      </c>
      <c r="H86">
        <v>9.8778724798424099E-3</v>
      </c>
      <c r="I86">
        <v>0.45</v>
      </c>
      <c r="J86">
        <f t="shared" si="11"/>
        <v>33.530798816944248</v>
      </c>
      <c r="K86" s="1" t="s">
        <v>20</v>
      </c>
      <c r="L86">
        <v>0</v>
      </c>
      <c r="M86" t="s">
        <v>14</v>
      </c>
      <c r="N86" t="s">
        <v>21</v>
      </c>
    </row>
    <row r="87" spans="1:14" x14ac:dyDescent="0.25">
      <c r="A87" t="s">
        <v>185</v>
      </c>
      <c r="B87" t="s">
        <v>186</v>
      </c>
      <c r="C87">
        <v>4.3050936377867378E-4</v>
      </c>
      <c r="D87" t="s">
        <v>14</v>
      </c>
      <c r="E87">
        <v>0</v>
      </c>
      <c r="F87">
        <v>0</v>
      </c>
      <c r="G87">
        <v>0</v>
      </c>
      <c r="H87">
        <v>0</v>
      </c>
      <c r="I87">
        <v>0</v>
      </c>
      <c r="K87" t="s">
        <v>15</v>
      </c>
      <c r="L87">
        <v>0</v>
      </c>
      <c r="M87" t="s">
        <v>14</v>
      </c>
      <c r="N87" t="s">
        <v>15</v>
      </c>
    </row>
    <row r="88" spans="1:14" x14ac:dyDescent="0.25">
      <c r="A88" t="s">
        <v>187</v>
      </c>
      <c r="B88" t="s">
        <v>188</v>
      </c>
      <c r="C88">
        <v>7.2286677119319477E-4</v>
      </c>
      <c r="D88" t="s">
        <v>16</v>
      </c>
      <c r="E88">
        <v>7.2286677119319498E-4</v>
      </c>
      <c r="F88">
        <v>1.34482318589797E-3</v>
      </c>
      <c r="G88">
        <v>8.9389322924074497E-4</v>
      </c>
      <c r="H88">
        <v>1.34482318589797E-3</v>
      </c>
      <c r="I88">
        <v>0.4</v>
      </c>
      <c r="J88">
        <f t="shared" ref="J88" si="12">100*(F88-G88)/F88</f>
        <v>33.530798798366085</v>
      </c>
      <c r="K88" s="1" t="s">
        <v>20</v>
      </c>
      <c r="L88">
        <v>0</v>
      </c>
      <c r="M88" t="s">
        <v>14</v>
      </c>
      <c r="N88" t="s">
        <v>21</v>
      </c>
    </row>
    <row r="89" spans="1:14" x14ac:dyDescent="0.25">
      <c r="A89" t="s">
        <v>189</v>
      </c>
      <c r="B89" t="s">
        <v>190</v>
      </c>
      <c r="C89">
        <v>-2.6268472396240913E-4</v>
      </c>
      <c r="D89" t="s">
        <v>14</v>
      </c>
      <c r="E89">
        <v>0</v>
      </c>
      <c r="F89">
        <v>0</v>
      </c>
      <c r="G89">
        <v>0</v>
      </c>
      <c r="H89">
        <v>0</v>
      </c>
      <c r="I89">
        <v>0</v>
      </c>
      <c r="K89" s="1" t="s">
        <v>15</v>
      </c>
      <c r="L89">
        <v>0</v>
      </c>
      <c r="M89" t="s">
        <v>14</v>
      </c>
      <c r="N89" t="s">
        <v>15</v>
      </c>
    </row>
    <row r="90" spans="1:14" x14ac:dyDescent="0.25">
      <c r="A90" t="s">
        <v>191</v>
      </c>
      <c r="B90" t="s">
        <v>192</v>
      </c>
      <c r="C90">
        <v>1.0291088076666813E-3</v>
      </c>
      <c r="D90" t="s">
        <v>16</v>
      </c>
      <c r="E90">
        <v>1.02910880766668E-3</v>
      </c>
      <c r="F90">
        <v>1.7172315478228401E-3</v>
      </c>
      <c r="G90">
        <v>1.7172315478432201E-3</v>
      </c>
      <c r="H90">
        <v>1.7172315478228401E-3</v>
      </c>
      <c r="I90">
        <v>0.44</v>
      </c>
      <c r="J90">
        <f t="shared" ref="J90:J93" si="13">100*(F90-G90)/F90</f>
        <v>-1.1867919094826136E-9</v>
      </c>
      <c r="K90" s="1" t="s">
        <v>20</v>
      </c>
      <c r="L90">
        <v>0</v>
      </c>
      <c r="M90" t="s">
        <v>14</v>
      </c>
      <c r="N90" t="s">
        <v>21</v>
      </c>
    </row>
    <row r="91" spans="1:14" x14ac:dyDescent="0.25">
      <c r="A91" t="s">
        <v>193</v>
      </c>
      <c r="B91" t="s">
        <v>194</v>
      </c>
      <c r="C91">
        <v>6.4719063668042419E-3</v>
      </c>
      <c r="D91" t="s">
        <v>16</v>
      </c>
      <c r="E91">
        <v>6.4719063668042401E-3</v>
      </c>
      <c r="F91">
        <v>7.6416803878389698E-3</v>
      </c>
      <c r="G91">
        <v>5.1154321619608098E-3</v>
      </c>
      <c r="H91">
        <v>7.6416803878389698E-3</v>
      </c>
      <c r="I91">
        <v>0.64</v>
      </c>
      <c r="J91">
        <f t="shared" si="13"/>
        <v>33.058805101276562</v>
      </c>
      <c r="K91" s="1" t="s">
        <v>20</v>
      </c>
      <c r="L91">
        <v>0</v>
      </c>
      <c r="M91" t="s">
        <v>14</v>
      </c>
      <c r="N91" t="s">
        <v>21</v>
      </c>
    </row>
    <row r="92" spans="1:14" x14ac:dyDescent="0.25">
      <c r="A92" t="s">
        <v>195</v>
      </c>
      <c r="B92" t="s">
        <v>196</v>
      </c>
      <c r="C92">
        <v>2.0445769613159602E-3</v>
      </c>
      <c r="D92" t="s">
        <v>16</v>
      </c>
      <c r="E92">
        <v>2.0445769613159602E-3</v>
      </c>
      <c r="F92">
        <v>3.9925633487102397E-3</v>
      </c>
      <c r="G92">
        <v>2.6726696126989301E-3</v>
      </c>
      <c r="H92">
        <v>3.9925633487102397E-3</v>
      </c>
      <c r="I92">
        <v>0.20499999999999999</v>
      </c>
      <c r="J92">
        <f t="shared" si="13"/>
        <v>33.058805101682076</v>
      </c>
      <c r="K92" t="s">
        <v>20</v>
      </c>
      <c r="L92">
        <v>0.81367090433783695</v>
      </c>
      <c r="M92" t="s">
        <v>16</v>
      </c>
      <c r="N92" t="s">
        <v>20</v>
      </c>
    </row>
    <row r="93" spans="1:14" x14ac:dyDescent="0.25">
      <c r="A93" t="s">
        <v>197</v>
      </c>
      <c r="B93" t="s">
        <v>198</v>
      </c>
      <c r="C93">
        <v>9.6826542529895171E-3</v>
      </c>
      <c r="D93" t="s">
        <v>16</v>
      </c>
      <c r="E93">
        <v>9.6826542529895206E-3</v>
      </c>
      <c r="F93">
        <v>1.0689766385242499E-2</v>
      </c>
      <c r="G93">
        <v>7.1558573501643297E-3</v>
      </c>
      <c r="H93">
        <v>1.0689766385242499E-2</v>
      </c>
      <c r="I93">
        <v>0.42499999999999999</v>
      </c>
      <c r="J93">
        <f t="shared" si="13"/>
        <v>33.058805101267907</v>
      </c>
      <c r="K93" t="s">
        <v>20</v>
      </c>
      <c r="L93">
        <v>0</v>
      </c>
      <c r="M93" t="s">
        <v>14</v>
      </c>
      <c r="N93" t="s">
        <v>21</v>
      </c>
    </row>
    <row r="94" spans="1:14" x14ac:dyDescent="0.25">
      <c r="A94" t="s">
        <v>199</v>
      </c>
      <c r="B94" t="s">
        <v>200</v>
      </c>
      <c r="C94">
        <v>6.2750390446126691E-4</v>
      </c>
      <c r="D94" t="s">
        <v>16</v>
      </c>
      <c r="E94">
        <v>6.2750390446126702E-4</v>
      </c>
      <c r="F94">
        <v>0</v>
      </c>
      <c r="G94">
        <v>0</v>
      </c>
      <c r="H94">
        <v>0</v>
      </c>
      <c r="I94">
        <v>0</v>
      </c>
      <c r="K94" t="s">
        <v>21</v>
      </c>
      <c r="L94">
        <v>0</v>
      </c>
      <c r="M94" t="s">
        <v>14</v>
      </c>
      <c r="N94" t="s">
        <v>21</v>
      </c>
    </row>
    <row r="95" spans="1:14" x14ac:dyDescent="0.25">
      <c r="A95" t="s">
        <v>201</v>
      </c>
      <c r="B95" t="s">
        <v>202</v>
      </c>
      <c r="C95">
        <v>-1.9420513212337238E-5</v>
      </c>
      <c r="D95" t="s">
        <v>14</v>
      </c>
      <c r="E95">
        <v>0</v>
      </c>
      <c r="F95">
        <v>0</v>
      </c>
      <c r="G95">
        <v>0</v>
      </c>
      <c r="H95">
        <v>0</v>
      </c>
      <c r="I95">
        <v>0</v>
      </c>
      <c r="K95" s="1" t="s">
        <v>15</v>
      </c>
      <c r="L95">
        <v>0</v>
      </c>
      <c r="M95" t="s">
        <v>14</v>
      </c>
      <c r="N95" t="s">
        <v>15</v>
      </c>
    </row>
    <row r="96" spans="1:14" x14ac:dyDescent="0.25">
      <c r="A96" t="s">
        <v>203</v>
      </c>
      <c r="B96" t="s">
        <v>204</v>
      </c>
      <c r="C96">
        <v>-1.8450301455663317E-5</v>
      </c>
      <c r="D96" t="s">
        <v>14</v>
      </c>
      <c r="E96">
        <v>0</v>
      </c>
      <c r="F96">
        <v>0</v>
      </c>
      <c r="G96">
        <v>0</v>
      </c>
      <c r="H96">
        <v>0</v>
      </c>
      <c r="I96">
        <v>0</v>
      </c>
      <c r="K96" s="1" t="s">
        <v>15</v>
      </c>
      <c r="L96">
        <v>0</v>
      </c>
      <c r="M96" t="s">
        <v>14</v>
      </c>
      <c r="N96" t="s">
        <v>15</v>
      </c>
    </row>
    <row r="97" spans="1:14" x14ac:dyDescent="0.25">
      <c r="A97" t="s">
        <v>205</v>
      </c>
      <c r="B97" t="s">
        <v>206</v>
      </c>
      <c r="C97">
        <v>4.6624610124290644E-4</v>
      </c>
      <c r="D97" t="s">
        <v>14</v>
      </c>
      <c r="E97">
        <v>0</v>
      </c>
      <c r="F97">
        <v>0</v>
      </c>
      <c r="G97">
        <v>0</v>
      </c>
      <c r="H97">
        <v>0</v>
      </c>
      <c r="I97">
        <v>0</v>
      </c>
      <c r="K97" s="1" t="s">
        <v>15</v>
      </c>
      <c r="L97">
        <v>0</v>
      </c>
      <c r="M97" t="s">
        <v>14</v>
      </c>
      <c r="N97" t="s">
        <v>15</v>
      </c>
    </row>
    <row r="98" spans="1:14" x14ac:dyDescent="0.25">
      <c r="A98" t="s">
        <v>207</v>
      </c>
      <c r="B98" t="s">
        <v>208</v>
      </c>
      <c r="C98">
        <v>1.0308650634001945E-3</v>
      </c>
      <c r="D98" t="s">
        <v>16</v>
      </c>
      <c r="E98">
        <v>1.03086506340019E-3</v>
      </c>
      <c r="F98">
        <v>1.4851899639591699E-3</v>
      </c>
      <c r="G98">
        <v>9.884853830098891E-4</v>
      </c>
      <c r="H98">
        <v>1.4851899639591699E-3</v>
      </c>
      <c r="I98">
        <v>0.45</v>
      </c>
      <c r="J98">
        <f t="shared" ref="J98:J99" si="14">100*(F98-G98)/F98</f>
        <v>33.44384173087073</v>
      </c>
      <c r="K98" t="s">
        <v>20</v>
      </c>
      <c r="L98">
        <v>0</v>
      </c>
      <c r="M98" t="s">
        <v>14</v>
      </c>
      <c r="N98" t="s">
        <v>21</v>
      </c>
    </row>
    <row r="99" spans="1:14" x14ac:dyDescent="0.25">
      <c r="A99" t="s">
        <v>209</v>
      </c>
      <c r="B99" t="s">
        <v>210</v>
      </c>
      <c r="C99">
        <v>5.2040918785238076E-3</v>
      </c>
      <c r="D99" t="s">
        <v>16</v>
      </c>
      <c r="E99">
        <v>5.2040918785238102E-3</v>
      </c>
      <c r="F99">
        <v>6.1626272984692801E-3</v>
      </c>
      <c r="G99">
        <v>4.1248805662849096E-3</v>
      </c>
      <c r="H99">
        <v>6.1626272984692801E-3</v>
      </c>
      <c r="I99">
        <v>1.58</v>
      </c>
      <c r="J99">
        <f t="shared" si="14"/>
        <v>33.066201045299643</v>
      </c>
      <c r="K99" s="1" t="s">
        <v>20</v>
      </c>
      <c r="L99">
        <v>0</v>
      </c>
      <c r="M99" t="s">
        <v>14</v>
      </c>
      <c r="N99" t="s">
        <v>21</v>
      </c>
    </row>
    <row r="100" spans="1:14" x14ac:dyDescent="0.25">
      <c r="A100" t="s">
        <v>211</v>
      </c>
      <c r="B100" t="s">
        <v>212</v>
      </c>
      <c r="C100">
        <v>-1.0035009574814351E-3</v>
      </c>
      <c r="D100" t="s">
        <v>14</v>
      </c>
      <c r="E100">
        <v>0</v>
      </c>
      <c r="F100">
        <v>0</v>
      </c>
      <c r="G100">
        <v>0</v>
      </c>
      <c r="H100">
        <v>0</v>
      </c>
      <c r="I100">
        <v>0</v>
      </c>
      <c r="K100" t="s">
        <v>15</v>
      </c>
      <c r="L100">
        <v>0</v>
      </c>
      <c r="M100" t="s">
        <v>14</v>
      </c>
      <c r="N100" t="s">
        <v>15</v>
      </c>
    </row>
    <row r="101" spans="1:14" x14ac:dyDescent="0.25">
      <c r="A101" t="s">
        <v>213</v>
      </c>
      <c r="B101" t="s">
        <v>214</v>
      </c>
      <c r="C101">
        <v>1.0210469259101542E-2</v>
      </c>
      <c r="D101" t="s">
        <v>16</v>
      </c>
      <c r="E101">
        <v>1.02104692591015E-2</v>
      </c>
      <c r="F101">
        <v>0</v>
      </c>
      <c r="G101">
        <v>0</v>
      </c>
      <c r="H101">
        <v>0</v>
      </c>
      <c r="I101">
        <v>0</v>
      </c>
      <c r="K101" t="s">
        <v>21</v>
      </c>
      <c r="L101">
        <v>0</v>
      </c>
      <c r="M101" t="s">
        <v>14</v>
      </c>
      <c r="N101" t="s">
        <v>21</v>
      </c>
    </row>
    <row r="102" spans="1:14" x14ac:dyDescent="0.25">
      <c r="A102" t="s">
        <v>215</v>
      </c>
      <c r="B102" t="s">
        <v>216</v>
      </c>
      <c r="C102">
        <v>-1.1136187721238599E-4</v>
      </c>
      <c r="D102" t="s">
        <v>14</v>
      </c>
      <c r="E102">
        <v>0</v>
      </c>
      <c r="F102">
        <v>0</v>
      </c>
      <c r="G102">
        <v>0</v>
      </c>
      <c r="H102">
        <v>0</v>
      </c>
      <c r="I102">
        <v>0</v>
      </c>
      <c r="K102" t="s">
        <v>15</v>
      </c>
      <c r="L102">
        <v>0</v>
      </c>
      <c r="M102" t="s">
        <v>14</v>
      </c>
      <c r="N102" t="s">
        <v>15</v>
      </c>
    </row>
    <row r="103" spans="1:14" x14ac:dyDescent="0.25">
      <c r="A103" t="s">
        <v>217</v>
      </c>
      <c r="B103" t="s">
        <v>218</v>
      </c>
      <c r="C103">
        <v>-4.7603018408800429E-4</v>
      </c>
      <c r="D103" t="s">
        <v>14</v>
      </c>
      <c r="E103">
        <v>0</v>
      </c>
      <c r="F103">
        <v>0</v>
      </c>
      <c r="G103">
        <v>0</v>
      </c>
      <c r="H103">
        <v>0</v>
      </c>
      <c r="I103">
        <v>0</v>
      </c>
      <c r="K103" t="s">
        <v>15</v>
      </c>
      <c r="L103">
        <v>0.191986719994449</v>
      </c>
      <c r="M103" t="s">
        <v>16</v>
      </c>
      <c r="N103" t="s">
        <v>17</v>
      </c>
    </row>
    <row r="104" spans="1:14" x14ac:dyDescent="0.25">
      <c r="A104" t="s">
        <v>219</v>
      </c>
      <c r="B104" t="s">
        <v>220</v>
      </c>
      <c r="C104">
        <v>4.4725601914226733E-3</v>
      </c>
      <c r="D104" t="s">
        <v>16</v>
      </c>
      <c r="E104">
        <v>4.4725601914226698E-3</v>
      </c>
      <c r="F104">
        <v>5.5858757264271898E-3</v>
      </c>
      <c r="G104">
        <v>3.73817289037738E-3</v>
      </c>
      <c r="H104">
        <v>5.5858757264271898E-3</v>
      </c>
      <c r="I104">
        <v>0.96</v>
      </c>
      <c r="J104">
        <f t="shared" ref="J104" si="15">100*(F104-G104)/F104</f>
        <v>33.078122868151034</v>
      </c>
      <c r="K104" t="s">
        <v>20</v>
      </c>
      <c r="L104">
        <v>0.185987134994621</v>
      </c>
      <c r="M104" t="s">
        <v>16</v>
      </c>
      <c r="N104" t="s">
        <v>20</v>
      </c>
    </row>
    <row r="105" spans="1:14" x14ac:dyDescent="0.25">
      <c r="A105" t="s">
        <v>221</v>
      </c>
      <c r="B105" t="s">
        <v>222</v>
      </c>
      <c r="C105">
        <v>-3.4840725301738895E-4</v>
      </c>
      <c r="D105" t="s">
        <v>14</v>
      </c>
      <c r="E105">
        <v>0</v>
      </c>
      <c r="F105">
        <v>0</v>
      </c>
      <c r="G105">
        <v>0</v>
      </c>
      <c r="H105">
        <v>0</v>
      </c>
      <c r="I105">
        <v>0</v>
      </c>
      <c r="K105" t="s">
        <v>15</v>
      </c>
      <c r="L105">
        <v>0</v>
      </c>
      <c r="M105" t="s">
        <v>14</v>
      </c>
      <c r="N105" t="s">
        <v>15</v>
      </c>
    </row>
    <row r="106" spans="1:14" x14ac:dyDescent="0.25">
      <c r="A106" t="s">
        <v>223</v>
      </c>
      <c r="B106" t="s">
        <v>224</v>
      </c>
      <c r="C106">
        <v>-9.2891888842943759E-4</v>
      </c>
      <c r="D106" t="s">
        <v>14</v>
      </c>
      <c r="E106">
        <v>0</v>
      </c>
      <c r="F106">
        <v>0</v>
      </c>
      <c r="G106">
        <v>0</v>
      </c>
      <c r="H106">
        <v>0</v>
      </c>
      <c r="I106">
        <v>0</v>
      </c>
      <c r="K106" t="s">
        <v>15</v>
      </c>
      <c r="L106">
        <v>0.36953107951458503</v>
      </c>
      <c r="M106" t="s">
        <v>16</v>
      </c>
      <c r="N106" t="s">
        <v>17</v>
      </c>
    </row>
    <row r="107" spans="1:14" x14ac:dyDescent="0.25">
      <c r="A107" t="s">
        <v>225</v>
      </c>
      <c r="B107" t="s">
        <v>226</v>
      </c>
      <c r="C107">
        <v>-6.5356697869731499E-4</v>
      </c>
      <c r="D107" t="s">
        <v>14</v>
      </c>
      <c r="E107">
        <v>0</v>
      </c>
      <c r="F107">
        <v>0</v>
      </c>
      <c r="G107">
        <v>0</v>
      </c>
      <c r="H107">
        <v>0</v>
      </c>
      <c r="I107">
        <v>0</v>
      </c>
      <c r="K107" t="s">
        <v>15</v>
      </c>
      <c r="L107">
        <v>0.110407113932002</v>
      </c>
      <c r="M107" t="s">
        <v>16</v>
      </c>
      <c r="N107" t="s">
        <v>17</v>
      </c>
    </row>
    <row r="108" spans="1:14" x14ac:dyDescent="0.25">
      <c r="A108" t="s">
        <v>227</v>
      </c>
      <c r="B108" t="s">
        <v>228</v>
      </c>
      <c r="C108">
        <v>-9.8948181684575549E-5</v>
      </c>
      <c r="D108" t="s">
        <v>14</v>
      </c>
      <c r="E108">
        <v>0</v>
      </c>
      <c r="F108">
        <v>0</v>
      </c>
      <c r="G108">
        <v>0</v>
      </c>
      <c r="H108">
        <v>0</v>
      </c>
      <c r="I108">
        <v>0</v>
      </c>
      <c r="K108" t="s">
        <v>15</v>
      </c>
      <c r="L108">
        <v>0</v>
      </c>
      <c r="M108" t="s">
        <v>14</v>
      </c>
      <c r="N108" t="s">
        <v>15</v>
      </c>
    </row>
    <row r="109" spans="1:14" x14ac:dyDescent="0.25">
      <c r="A109" t="s">
        <v>229</v>
      </c>
      <c r="B109" t="s">
        <v>230</v>
      </c>
      <c r="C109">
        <v>-5.201705820475957E-4</v>
      </c>
      <c r="D109" t="s">
        <v>14</v>
      </c>
      <c r="E109">
        <v>0</v>
      </c>
      <c r="F109">
        <v>0</v>
      </c>
      <c r="G109">
        <v>0</v>
      </c>
      <c r="H109">
        <v>0</v>
      </c>
      <c r="I109">
        <v>0</v>
      </c>
      <c r="K109" t="s">
        <v>15</v>
      </c>
      <c r="L109">
        <v>0</v>
      </c>
      <c r="M109" t="s">
        <v>14</v>
      </c>
      <c r="N109" t="s">
        <v>15</v>
      </c>
    </row>
    <row r="110" spans="1:14" x14ac:dyDescent="0.25">
      <c r="A110" t="s">
        <v>231</v>
      </c>
      <c r="B110" t="s">
        <v>232</v>
      </c>
      <c r="C110">
        <v>-4.259003958171938E-4</v>
      </c>
      <c r="D110" t="s">
        <v>14</v>
      </c>
      <c r="E110">
        <v>0</v>
      </c>
      <c r="F110">
        <v>0</v>
      </c>
      <c r="G110">
        <v>0</v>
      </c>
      <c r="H110">
        <v>0</v>
      </c>
      <c r="I110">
        <v>0</v>
      </c>
      <c r="K110" t="s">
        <v>15</v>
      </c>
      <c r="L110">
        <v>0</v>
      </c>
      <c r="M110" t="s">
        <v>14</v>
      </c>
      <c r="N110" t="s">
        <v>15</v>
      </c>
    </row>
    <row r="111" spans="1:14" x14ac:dyDescent="0.25">
      <c r="A111" t="s">
        <v>233</v>
      </c>
      <c r="B111" t="s">
        <v>234</v>
      </c>
      <c r="C111">
        <v>-8.5904147802732655E-5</v>
      </c>
      <c r="D111" t="s">
        <v>14</v>
      </c>
      <c r="E111">
        <v>0</v>
      </c>
      <c r="F111">
        <v>0</v>
      </c>
      <c r="G111">
        <v>0</v>
      </c>
      <c r="H111">
        <v>0</v>
      </c>
      <c r="I111">
        <v>0</v>
      </c>
      <c r="K111" t="s">
        <v>15</v>
      </c>
      <c r="L111">
        <v>0.457404721212615</v>
      </c>
      <c r="M111" t="s">
        <v>16</v>
      </c>
      <c r="N111" t="s">
        <v>17</v>
      </c>
    </row>
    <row r="112" spans="1:14" x14ac:dyDescent="0.25">
      <c r="A112" t="s">
        <v>235</v>
      </c>
      <c r="B112" t="s">
        <v>236</v>
      </c>
      <c r="C112">
        <v>-3.6711929240242614E-3</v>
      </c>
      <c r="D112" t="s">
        <v>14</v>
      </c>
      <c r="E112">
        <v>0</v>
      </c>
      <c r="F112">
        <v>0</v>
      </c>
      <c r="G112">
        <v>0</v>
      </c>
      <c r="H112">
        <v>0</v>
      </c>
      <c r="I112">
        <v>0</v>
      </c>
      <c r="K112" t="s">
        <v>15</v>
      </c>
      <c r="L112">
        <v>0</v>
      </c>
      <c r="M112" t="s">
        <v>14</v>
      </c>
      <c r="N112" t="s">
        <v>15</v>
      </c>
    </row>
    <row r="113" spans="1:14" x14ac:dyDescent="0.25">
      <c r="A113" t="s">
        <v>237</v>
      </c>
      <c r="B113" t="s">
        <v>238</v>
      </c>
      <c r="C113">
        <v>-4.072171677805235E-5</v>
      </c>
      <c r="D113" t="s">
        <v>14</v>
      </c>
      <c r="E113">
        <v>0</v>
      </c>
      <c r="F113">
        <v>0</v>
      </c>
      <c r="G113">
        <v>0</v>
      </c>
      <c r="H113">
        <v>0</v>
      </c>
      <c r="I113">
        <v>0</v>
      </c>
      <c r="K113" t="s">
        <v>15</v>
      </c>
      <c r="L113">
        <v>0.371749644245988</v>
      </c>
      <c r="M113" t="s">
        <v>16</v>
      </c>
      <c r="N113" t="s">
        <v>17</v>
      </c>
    </row>
    <row r="114" spans="1:14" x14ac:dyDescent="0.25">
      <c r="A114" t="s">
        <v>239</v>
      </c>
      <c r="B114" t="s">
        <v>240</v>
      </c>
      <c r="C114">
        <v>-1.7975000573426333E-4</v>
      </c>
      <c r="D114" t="s">
        <v>14</v>
      </c>
      <c r="E114">
        <v>0</v>
      </c>
      <c r="F114">
        <v>0</v>
      </c>
      <c r="G114">
        <v>0</v>
      </c>
      <c r="H114">
        <v>0</v>
      </c>
      <c r="I114">
        <v>0</v>
      </c>
      <c r="K114" t="s">
        <v>15</v>
      </c>
      <c r="L114">
        <v>0</v>
      </c>
      <c r="M114" t="s">
        <v>14</v>
      </c>
      <c r="N114" t="s">
        <v>15</v>
      </c>
    </row>
    <row r="115" spans="1:14" x14ac:dyDescent="0.25">
      <c r="A115" t="s">
        <v>241</v>
      </c>
      <c r="B115" t="s">
        <v>242</v>
      </c>
      <c r="C115">
        <v>-6.9405986890309793E-4</v>
      </c>
      <c r="D115" t="s">
        <v>14</v>
      </c>
      <c r="E115">
        <v>0</v>
      </c>
      <c r="F115">
        <v>0</v>
      </c>
      <c r="G115">
        <v>0</v>
      </c>
      <c r="H115">
        <v>0</v>
      </c>
      <c r="I115">
        <v>0</v>
      </c>
      <c r="K115" t="s">
        <v>15</v>
      </c>
      <c r="L115">
        <v>0</v>
      </c>
      <c r="M115" t="s">
        <v>14</v>
      </c>
      <c r="N115" t="s">
        <v>15</v>
      </c>
    </row>
    <row r="116" spans="1:14" x14ac:dyDescent="0.25">
      <c r="A116" t="s">
        <v>243</v>
      </c>
      <c r="B116" t="s">
        <v>244</v>
      </c>
      <c r="C116">
        <v>-3.9609898628556396E-4</v>
      </c>
      <c r="D116" t="s">
        <v>14</v>
      </c>
      <c r="E116">
        <v>0</v>
      </c>
      <c r="F116">
        <v>0</v>
      </c>
      <c r="G116">
        <v>0</v>
      </c>
      <c r="H116">
        <v>0</v>
      </c>
      <c r="I116">
        <v>0</v>
      </c>
      <c r="K116" t="s">
        <v>15</v>
      </c>
      <c r="L116">
        <v>0.65267385076465301</v>
      </c>
      <c r="M116" t="s">
        <v>16</v>
      </c>
      <c r="N116" t="s">
        <v>17</v>
      </c>
    </row>
    <row r="117" spans="1:14" x14ac:dyDescent="0.25">
      <c r="A117" t="s">
        <v>245</v>
      </c>
      <c r="B117" t="s">
        <v>246</v>
      </c>
      <c r="C117">
        <v>-4.2203961852747157E-4</v>
      </c>
      <c r="D117" t="s">
        <v>14</v>
      </c>
      <c r="E117">
        <v>0</v>
      </c>
      <c r="F117">
        <v>0</v>
      </c>
      <c r="G117">
        <v>0</v>
      </c>
      <c r="H117">
        <v>0</v>
      </c>
      <c r="I117">
        <v>0</v>
      </c>
      <c r="K117" t="s">
        <v>15</v>
      </c>
      <c r="L117">
        <v>0</v>
      </c>
      <c r="M117" t="s">
        <v>14</v>
      </c>
      <c r="N117" t="s">
        <v>15</v>
      </c>
    </row>
    <row r="118" spans="1:14" x14ac:dyDescent="0.25">
      <c r="A118" t="s">
        <v>247</v>
      </c>
      <c r="B118" t="s">
        <v>248</v>
      </c>
      <c r="C118">
        <v>-2.7270426236539365E-5</v>
      </c>
      <c r="D118" t="s">
        <v>14</v>
      </c>
      <c r="E118">
        <v>0</v>
      </c>
      <c r="F118">
        <v>0</v>
      </c>
      <c r="G118">
        <v>0</v>
      </c>
      <c r="H118">
        <v>0</v>
      </c>
      <c r="I118">
        <v>0</v>
      </c>
      <c r="K118" t="s">
        <v>15</v>
      </c>
      <c r="L118">
        <v>0</v>
      </c>
      <c r="M118" t="s">
        <v>14</v>
      </c>
      <c r="N118" t="s">
        <v>15</v>
      </c>
    </row>
    <row r="119" spans="1:14" x14ac:dyDescent="0.25">
      <c r="A119" t="s">
        <v>249</v>
      </c>
      <c r="B119" t="s">
        <v>250</v>
      </c>
      <c r="C119">
        <v>-4.4306921113216311E-4</v>
      </c>
      <c r="D119" t="s">
        <v>14</v>
      </c>
      <c r="E119">
        <v>0</v>
      </c>
      <c r="F119">
        <v>0</v>
      </c>
      <c r="G119">
        <v>0</v>
      </c>
      <c r="H119">
        <v>0</v>
      </c>
      <c r="I119">
        <v>0</v>
      </c>
      <c r="K119" t="s">
        <v>15</v>
      </c>
      <c r="L119">
        <v>0</v>
      </c>
      <c r="M119" t="s">
        <v>14</v>
      </c>
      <c r="N119" t="s">
        <v>15</v>
      </c>
    </row>
    <row r="120" spans="1:14" x14ac:dyDescent="0.25">
      <c r="A120" t="s">
        <v>251</v>
      </c>
      <c r="B120" t="s">
        <v>252</v>
      </c>
      <c r="C120">
        <v>-6.6483950471973299E-4</v>
      </c>
      <c r="D120" t="s">
        <v>14</v>
      </c>
      <c r="E120">
        <v>0</v>
      </c>
      <c r="F120">
        <v>0</v>
      </c>
      <c r="G120">
        <v>0</v>
      </c>
      <c r="H120">
        <v>0</v>
      </c>
      <c r="I120">
        <v>0</v>
      </c>
      <c r="K120" t="s">
        <v>15</v>
      </c>
      <c r="L120">
        <v>0</v>
      </c>
      <c r="M120" t="s">
        <v>14</v>
      </c>
      <c r="N120" t="s">
        <v>15</v>
      </c>
    </row>
    <row r="121" spans="1:14" x14ac:dyDescent="0.25">
      <c r="A121" t="s">
        <v>253</v>
      </c>
      <c r="B121" t="s">
        <v>254</v>
      </c>
      <c r="C121">
        <v>-1.9638187696432866E-3</v>
      </c>
      <c r="D121" t="s">
        <v>14</v>
      </c>
      <c r="E121">
        <v>0</v>
      </c>
      <c r="F121">
        <v>0</v>
      </c>
      <c r="G121">
        <v>0</v>
      </c>
      <c r="H121">
        <v>0</v>
      </c>
      <c r="I121">
        <v>0</v>
      </c>
      <c r="K121" t="s">
        <v>15</v>
      </c>
      <c r="L121">
        <v>0</v>
      </c>
      <c r="M121" t="s">
        <v>14</v>
      </c>
      <c r="N121" t="s">
        <v>15</v>
      </c>
    </row>
    <row r="122" spans="1:14" x14ac:dyDescent="0.25">
      <c r="A122" t="s">
        <v>255</v>
      </c>
      <c r="B122" t="s">
        <v>256</v>
      </c>
      <c r="C122">
        <v>-1.2883688957609682E-4</v>
      </c>
      <c r="D122" t="s">
        <v>14</v>
      </c>
      <c r="E122">
        <v>0</v>
      </c>
      <c r="F122">
        <v>0</v>
      </c>
      <c r="G122">
        <v>0</v>
      </c>
      <c r="H122">
        <v>0</v>
      </c>
      <c r="I122">
        <v>0</v>
      </c>
      <c r="K122" t="s">
        <v>15</v>
      </c>
      <c r="L122">
        <v>0</v>
      </c>
      <c r="M122" t="s">
        <v>14</v>
      </c>
      <c r="N122" t="s">
        <v>15</v>
      </c>
    </row>
    <row r="127" spans="1:14" x14ac:dyDescent="0.25">
      <c r="G127" s="2" t="s">
        <v>20</v>
      </c>
      <c r="H127" s="3">
        <f>COUNTIF(N2:N122,"TP")</f>
        <v>32</v>
      </c>
    </row>
    <row r="128" spans="1:14" x14ac:dyDescent="0.25">
      <c r="G128" s="2" t="s">
        <v>15</v>
      </c>
      <c r="H128" s="3">
        <f>COUNTIF(N2:N122,"TN")</f>
        <v>41</v>
      </c>
    </row>
    <row r="129" spans="7:8" x14ac:dyDescent="0.25">
      <c r="G129" s="2" t="s">
        <v>17</v>
      </c>
      <c r="H129" s="3">
        <f>COUNTIF(N2:N122,"FP")</f>
        <v>12</v>
      </c>
    </row>
    <row r="130" spans="7:8" x14ac:dyDescent="0.25">
      <c r="G130" s="2" t="s">
        <v>21</v>
      </c>
      <c r="H130" s="3">
        <f>COUNTIF(N2:N122,"FN")</f>
        <v>36</v>
      </c>
    </row>
    <row r="131" spans="7:8" x14ac:dyDescent="0.25">
      <c r="G131" s="4"/>
    </row>
    <row r="132" spans="7:8" x14ac:dyDescent="0.25">
      <c r="G132" s="2" t="s">
        <v>257</v>
      </c>
      <c r="H132" s="3">
        <f>(H127+H128)/(H128+H129+H130+H127)</f>
        <v>0.60330578512396693</v>
      </c>
    </row>
    <row r="133" spans="7:8" x14ac:dyDescent="0.25">
      <c r="G133" s="2" t="s">
        <v>258</v>
      </c>
      <c r="H133" s="3">
        <f>H127/(H127+H130)</f>
        <v>0.47058823529411764</v>
      </c>
    </row>
    <row r="134" spans="7:8" x14ac:dyDescent="0.25">
      <c r="G134" s="2" t="s">
        <v>259</v>
      </c>
      <c r="H134" s="3">
        <f>H128/(H128+H129)</f>
        <v>0.77358490566037741</v>
      </c>
    </row>
    <row r="135" spans="7:8" x14ac:dyDescent="0.25">
      <c r="G135" s="2" t="s">
        <v>260</v>
      </c>
      <c r="H135" s="3">
        <f>H127/(H127+H129)</f>
        <v>0.72727272727272729</v>
      </c>
    </row>
    <row r="136" spans="7:8" x14ac:dyDescent="0.25">
      <c r="G136" s="2" t="s">
        <v>261</v>
      </c>
      <c r="H136" s="3">
        <f>H128/(H128+H130)</f>
        <v>0.53246753246753242</v>
      </c>
    </row>
    <row r="137" spans="7:8" x14ac:dyDescent="0.25">
      <c r="G137" s="2" t="s">
        <v>262</v>
      </c>
      <c r="H137" s="3">
        <f>((H127*H128)-(H129*H130))/(SQRT((H127+H129)*(H127+H130)*(H128+H129)*(H128*H130)))</f>
        <v>5.7520249875368801E-2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BiologPlates CarveMe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T7610</dc:creator>
  <cp:lastModifiedBy>Dell T7610</cp:lastModifiedBy>
  <dcterms:created xsi:type="dcterms:W3CDTF">2020-03-12T01:21:25Z</dcterms:created>
  <dcterms:modified xsi:type="dcterms:W3CDTF">2020-03-12T01:22:35Z</dcterms:modified>
</cp:coreProperties>
</file>