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80" yWindow="825" windowWidth="26010" windowHeight="11355" tabRatio="913" activeTab="8"/>
  </bookViews>
  <sheets>
    <sheet name="Table S1" sheetId="8" r:id="rId1"/>
    <sheet name="Table S2" sheetId="9" r:id="rId2"/>
    <sheet name="Table S3" sheetId="25" r:id="rId3"/>
    <sheet name="Table S4" sheetId="24" r:id="rId4"/>
    <sheet name="Table S5" sheetId="27" r:id="rId5"/>
    <sheet name="Table S6" sheetId="23" r:id="rId6"/>
    <sheet name="Table S7" sheetId="17" r:id="rId7"/>
    <sheet name="Table S8" sheetId="3" r:id="rId8"/>
    <sheet name="Table S9" sheetId="5" r:id="rId9"/>
    <sheet name="Table 1" sheetId="21" r:id="rId10"/>
  </sheets>
  <calcPr calcId="145621"/>
</workbook>
</file>

<file path=xl/calcChain.xml><?xml version="1.0" encoding="utf-8"?>
<calcChain xmlns="http://schemas.openxmlformats.org/spreadsheetml/2006/main">
  <c r="H4" i="25" l="1"/>
  <c r="H7" i="25"/>
  <c r="H8" i="25"/>
  <c r="H9" i="25"/>
  <c r="H10" i="25"/>
  <c r="H11" i="25"/>
  <c r="H12" i="25"/>
  <c r="H15" i="25"/>
  <c r="H16" i="25"/>
  <c r="H17" i="25"/>
  <c r="H18" i="25"/>
  <c r="H19" i="25"/>
  <c r="H20" i="25"/>
  <c r="H23" i="25"/>
  <c r="H24" i="25"/>
  <c r="H25" i="25"/>
  <c r="H27" i="25"/>
  <c r="H28" i="25"/>
  <c r="H30" i="25"/>
  <c r="H3" i="25"/>
  <c r="J6" i="25"/>
  <c r="I6" i="25"/>
  <c r="I10" i="25"/>
  <c r="J10" i="25"/>
  <c r="I14" i="25"/>
  <c r="J14" i="25"/>
  <c r="I18" i="25"/>
  <c r="J18" i="25"/>
  <c r="N33" i="5"/>
  <c r="B20" i="3"/>
  <c r="E17" i="3"/>
  <c r="C17" i="3"/>
  <c r="E18" i="3"/>
  <c r="C18" i="3"/>
  <c r="E19" i="3"/>
  <c r="C19" i="3"/>
  <c r="C20" i="3"/>
  <c r="D20" i="3"/>
  <c r="E16" i="3"/>
  <c r="E20" i="3"/>
  <c r="F20" i="3"/>
  <c r="G20" i="3"/>
  <c r="H20" i="3"/>
  <c r="J100" i="25"/>
  <c r="J105" i="25"/>
  <c r="J106" i="25"/>
  <c r="J108" i="25"/>
  <c r="J113" i="25"/>
  <c r="J114" i="25"/>
  <c r="K6" i="21"/>
  <c r="K7" i="21"/>
  <c r="K5" i="21"/>
  <c r="AB28" i="17"/>
  <c r="V28" i="17"/>
  <c r="P28" i="17"/>
  <c r="J28" i="17"/>
  <c r="D28" i="17"/>
  <c r="AB27" i="17"/>
  <c r="V27" i="17"/>
  <c r="P27" i="17"/>
  <c r="J27" i="17"/>
  <c r="D27" i="17"/>
  <c r="AB26" i="17"/>
  <c r="V26" i="17"/>
  <c r="P26" i="17"/>
  <c r="J26" i="17"/>
  <c r="D26" i="17"/>
  <c r="AB25" i="17"/>
  <c r="V25" i="17"/>
  <c r="P25" i="17"/>
  <c r="J25" i="17"/>
  <c r="D25" i="17"/>
  <c r="AB24" i="17"/>
  <c r="V24" i="17"/>
  <c r="P24" i="17"/>
  <c r="J24" i="17"/>
  <c r="D24" i="17"/>
  <c r="AB23" i="17"/>
  <c r="V23" i="17"/>
  <c r="P23" i="17"/>
  <c r="J23" i="17"/>
  <c r="D23" i="17"/>
  <c r="AB22" i="17"/>
  <c r="V22" i="17"/>
  <c r="P22" i="17"/>
  <c r="J22" i="17"/>
  <c r="D22" i="17"/>
  <c r="AB21" i="17"/>
  <c r="V21" i="17"/>
  <c r="P21" i="17"/>
  <c r="J21" i="17"/>
  <c r="D21" i="17"/>
  <c r="AB20" i="17"/>
  <c r="V20" i="17"/>
  <c r="P20" i="17"/>
  <c r="J20" i="17"/>
  <c r="D20" i="17"/>
  <c r="AB19" i="17"/>
  <c r="V19" i="17"/>
  <c r="P19" i="17"/>
  <c r="J19" i="17"/>
  <c r="D19" i="17"/>
  <c r="AB18" i="17"/>
  <c r="V18" i="17"/>
  <c r="P18" i="17"/>
  <c r="J18" i="17"/>
  <c r="D18" i="17"/>
  <c r="AB17" i="17"/>
  <c r="V17" i="17"/>
  <c r="P17" i="17"/>
  <c r="J17" i="17"/>
  <c r="D17" i="17"/>
  <c r="AB16" i="17"/>
  <c r="V16" i="17"/>
  <c r="P16" i="17"/>
  <c r="J16" i="17"/>
  <c r="D16" i="17"/>
  <c r="AB15" i="17"/>
  <c r="V15" i="17"/>
  <c r="P15" i="17"/>
  <c r="J15" i="17"/>
  <c r="D15" i="17"/>
  <c r="AB14" i="17"/>
  <c r="V14" i="17"/>
  <c r="P14" i="17"/>
  <c r="J14" i="17"/>
  <c r="D14" i="17"/>
  <c r="AB13" i="17"/>
  <c r="V13" i="17"/>
  <c r="P13" i="17"/>
  <c r="J13" i="17"/>
  <c r="D13" i="17"/>
  <c r="AB12" i="17"/>
  <c r="V12" i="17"/>
  <c r="P12" i="17"/>
  <c r="J12" i="17"/>
  <c r="D12" i="17"/>
  <c r="AB11" i="17"/>
  <c r="V11" i="17"/>
  <c r="P11" i="17"/>
  <c r="J11" i="17"/>
  <c r="D11" i="17"/>
  <c r="AB10" i="17"/>
  <c r="V10" i="17"/>
  <c r="P10" i="17"/>
  <c r="J10" i="17"/>
  <c r="D10" i="17"/>
  <c r="AB9" i="17"/>
  <c r="V9" i="17"/>
  <c r="P9" i="17"/>
  <c r="J9" i="17"/>
  <c r="D9" i="17"/>
  <c r="AB8" i="17"/>
  <c r="V8" i="17"/>
  <c r="P8" i="17"/>
  <c r="J8" i="17"/>
  <c r="D8" i="17"/>
  <c r="AB7" i="17"/>
  <c r="V7" i="17"/>
  <c r="P7" i="17"/>
  <c r="J7" i="17"/>
  <c r="D7" i="17"/>
  <c r="AB6" i="17"/>
  <c r="V6" i="17"/>
  <c r="P6" i="17"/>
  <c r="J6" i="17"/>
  <c r="D6" i="17"/>
  <c r="AB5" i="17"/>
  <c r="V5" i="17"/>
  <c r="P5" i="17"/>
  <c r="J5" i="17"/>
  <c r="D5" i="17"/>
  <c r="AB4" i="17"/>
  <c r="V4" i="17"/>
  <c r="P4" i="17"/>
  <c r="J4" i="17"/>
  <c r="D4" i="17"/>
  <c r="I16" i="5"/>
  <c r="I15" i="5"/>
  <c r="J15" i="5"/>
  <c r="J16" i="5"/>
  <c r="J17" i="5"/>
  <c r="J18" i="5"/>
  <c r="K17" i="5"/>
  <c r="K18" i="5"/>
  <c r="I17" i="5"/>
  <c r="K16" i="5"/>
  <c r="K15" i="5"/>
  <c r="K20" i="5" s="1"/>
  <c r="I18" i="5"/>
  <c r="I23" i="5"/>
  <c r="I22" i="5"/>
  <c r="I21" i="5"/>
  <c r="I20" i="5"/>
  <c r="I19" i="5"/>
  <c r="J19" i="5" l="1"/>
  <c r="J24" i="5"/>
  <c r="J20" i="5"/>
  <c r="J23" i="5"/>
  <c r="J25" i="5"/>
  <c r="J21" i="5"/>
  <c r="J22" i="5"/>
  <c r="K19" i="5"/>
  <c r="K22" i="5"/>
</calcChain>
</file>

<file path=xl/sharedStrings.xml><?xml version="1.0" encoding="utf-8"?>
<sst xmlns="http://schemas.openxmlformats.org/spreadsheetml/2006/main" count="5716" uniqueCount="2773">
  <si>
    <t>Model Features</t>
  </si>
  <si>
    <r>
      <t>i</t>
    </r>
    <r>
      <rPr>
        <b/>
        <sz val="9"/>
        <color rgb="FF000000"/>
        <rFont val="Arial"/>
        <family val="2"/>
      </rPr>
      <t>ECW1372</t>
    </r>
  </si>
  <si>
    <r>
      <t>i</t>
    </r>
    <r>
      <rPr>
        <b/>
        <sz val="9"/>
        <color rgb="FF000000"/>
        <rFont val="Arial"/>
        <family val="2"/>
      </rPr>
      <t>JO1366</t>
    </r>
  </si>
  <si>
    <r>
      <t>i</t>
    </r>
    <r>
      <rPr>
        <b/>
        <sz val="9"/>
        <color rgb="FF000000"/>
        <rFont val="Arial"/>
        <family val="2"/>
      </rPr>
      <t>YO844</t>
    </r>
  </si>
  <si>
    <r>
      <t>i</t>
    </r>
    <r>
      <rPr>
        <b/>
        <sz val="9"/>
        <color rgb="FF000000"/>
        <rFont val="Arial"/>
        <family val="2"/>
      </rPr>
      <t>Yali4</t>
    </r>
  </si>
  <si>
    <t>Genes</t>
  </si>
  <si>
    <t>Reactions</t>
  </si>
  <si>
    <t>Metabolites</t>
  </si>
  <si>
    <t>Microorganism</t>
  </si>
  <si>
    <t>Bacillus subtilis</t>
  </si>
  <si>
    <t>Yarrowia lipolytica</t>
  </si>
  <si>
    <t>Conditions</t>
  </si>
  <si>
    <t>PA</t>
  </si>
  <si>
    <t>A, AN</t>
  </si>
  <si>
    <t>A</t>
  </si>
  <si>
    <t>Reference</t>
  </si>
  <si>
    <t>Broddrick et al., 2016</t>
  </si>
  <si>
    <t>Monk et al.,  2013</t>
  </si>
  <si>
    <t>Orth et al., 2011</t>
  </si>
  <si>
    <t>Oh et al., 2007</t>
  </si>
  <si>
    <t>Kerkhoven et al., 2016</t>
  </si>
  <si>
    <t>Model</t>
  </si>
  <si>
    <t>P, A</t>
  </si>
  <si>
    <t>S. elongatus – B. subtilis</t>
  </si>
  <si>
    <t>S. elongatus – Y. lipolytica</t>
  </si>
  <si>
    <t>1,686*</t>
  </si>
  <si>
    <t>*The consumption of ethanol was included into Yarrowia model, adding genes and reactions.</t>
  </si>
  <si>
    <t>iJB785</t>
  </si>
  <si>
    <t>iEC_K12_MG1655</t>
  </si>
  <si>
    <t>Number of genes</t>
  </si>
  <si>
    <t>NA</t>
  </si>
  <si>
    <t>Non-effect gene</t>
  </si>
  <si>
    <t>Lethal deletion (essential gen)</t>
  </si>
  <si>
    <t>Positive effect</t>
  </si>
  <si>
    <t>iCZ-SeECK-12(2152)</t>
  </si>
  <si>
    <t>Coculture
E. coli</t>
  </si>
  <si>
    <t>Coculture
S. elongatus</t>
  </si>
  <si>
    <t>Effect deletion
(reduced growth rate)</t>
  </si>
  <si>
    <t>S. elongatus</t>
  </si>
  <si>
    <t>E. coli K-12</t>
  </si>
  <si>
    <t>E. coli W</t>
  </si>
  <si>
    <t>b0241</t>
  </si>
  <si>
    <t>b0004</t>
  </si>
  <si>
    <t>b4208</t>
  </si>
  <si>
    <t>b0928</t>
  </si>
  <si>
    <t>b3731</t>
  </si>
  <si>
    <t>b2599</t>
  </si>
  <si>
    <t>b3774</t>
  </si>
  <si>
    <t>b3770</t>
  </si>
  <si>
    <t>b3368</t>
  </si>
  <si>
    <t>b0008</t>
  </si>
  <si>
    <t>E. coli monoculture</t>
  </si>
  <si>
    <t>E. coli coculture</t>
  </si>
  <si>
    <t>aspC</t>
  </si>
  <si>
    <t>Essential</t>
  </si>
  <si>
    <t>No essential</t>
  </si>
  <si>
    <t>pheA</t>
  </si>
  <si>
    <t>cysG</t>
  </si>
  <si>
    <t>ilvE</t>
  </si>
  <si>
    <t>ilvC</t>
  </si>
  <si>
    <t>cycA</t>
  </si>
  <si>
    <t>This study</t>
  </si>
  <si>
    <r>
      <t>i</t>
    </r>
    <r>
      <rPr>
        <b/>
        <sz val="9"/>
        <color theme="1"/>
        <rFont val="Arial"/>
        <family val="2"/>
      </rPr>
      <t>CZ-Se-EcW(2157)</t>
    </r>
  </si>
  <si>
    <r>
      <t>i</t>
    </r>
    <r>
      <rPr>
        <b/>
        <sz val="9"/>
        <color theme="1"/>
        <rFont val="Arial"/>
        <family val="2"/>
      </rPr>
      <t>CZ-Se-EcK-12(2152)</t>
    </r>
  </si>
  <si>
    <r>
      <t>i</t>
    </r>
    <r>
      <rPr>
        <b/>
        <sz val="9"/>
        <color theme="1"/>
        <rFont val="Arial"/>
        <family val="2"/>
      </rPr>
      <t>CZ-Se-Bs(1629)</t>
    </r>
  </si>
  <si>
    <r>
      <t>i</t>
    </r>
    <r>
      <rPr>
        <b/>
        <sz val="9"/>
        <color theme="1"/>
        <rFont val="Arial"/>
        <family val="2"/>
      </rPr>
      <t>CZ-Se-Yl(1686)</t>
    </r>
  </si>
  <si>
    <t>B. subtillis</t>
  </si>
  <si>
    <t>Metabolite ID</t>
  </si>
  <si>
    <t>Metabolite name</t>
  </si>
  <si>
    <t>h2o_e</t>
  </si>
  <si>
    <t>H2O</t>
  </si>
  <si>
    <t>2ddglcn_e</t>
  </si>
  <si>
    <t>2-Dehydro-3-deoxy-D-gluconate</t>
  </si>
  <si>
    <t>12ppd__R_e</t>
  </si>
  <si>
    <t>(R)-Propane-1,2-diol</t>
  </si>
  <si>
    <t>fmn_e</t>
  </si>
  <si>
    <t>FMN</t>
  </si>
  <si>
    <t>Oxygen</t>
  </si>
  <si>
    <t>2hxmp_e</t>
  </si>
  <si>
    <t>2  Hydroxymethyl phenol C7H8O2</t>
  </si>
  <si>
    <t>12ppd__S_e</t>
  </si>
  <si>
    <t>(S)-Propane-1,2-diol</t>
  </si>
  <si>
    <t>co2_e</t>
  </si>
  <si>
    <t>CO2</t>
  </si>
  <si>
    <t>2pg_e</t>
  </si>
  <si>
    <t>D-Glycerate 2-phosphate</t>
  </si>
  <si>
    <t>14glucan_e</t>
  </si>
  <si>
    <t>1,4-alpha-D-glucan</t>
  </si>
  <si>
    <t>pi_e</t>
  </si>
  <si>
    <t>Phosphate</t>
  </si>
  <si>
    <t>leu__L_e</t>
  </si>
  <si>
    <t>L-Leucine</t>
  </si>
  <si>
    <t>2pglyc_e</t>
  </si>
  <si>
    <t>2-Phosphoglycolate</t>
  </si>
  <si>
    <t>15dap_e</t>
  </si>
  <si>
    <t>1,5-Diaminopentane</t>
  </si>
  <si>
    <t>ribflv_e</t>
  </si>
  <si>
    <t>Riboflavin</t>
  </si>
  <si>
    <t>cobalt2_e</t>
  </si>
  <si>
    <t>Cobalt ion</t>
  </si>
  <si>
    <t>3amba_e</t>
  </si>
  <si>
    <t>3 aminobutanoic acid C4H9NO2</t>
  </si>
  <si>
    <t>23camp_e</t>
  </si>
  <si>
    <t>2,3-Cyclic AMP</t>
  </si>
  <si>
    <t>h_e</t>
  </si>
  <si>
    <t>H+</t>
  </si>
  <si>
    <t>zn2_e</t>
  </si>
  <si>
    <t>Zinc</t>
  </si>
  <si>
    <t>3amp_e</t>
  </si>
  <si>
    <t>3-AMP</t>
  </si>
  <si>
    <t>23ccmp_e</t>
  </si>
  <si>
    <t>2,3-Cyclic CMP</t>
  </si>
  <si>
    <t>13BDglcn_e</t>
  </si>
  <si>
    <t>1 3 beta D Glucan C6H10O5</t>
  </si>
  <si>
    <t>so4_e</t>
  </si>
  <si>
    <t>Sulfate</t>
  </si>
  <si>
    <t>3cmp_e</t>
  </si>
  <si>
    <t>3-cmp</t>
  </si>
  <si>
    <t>23cgmp_e</t>
  </si>
  <si>
    <t>2,3-Cyclic GMP</t>
  </si>
  <si>
    <t>glc__D_e</t>
  </si>
  <si>
    <t>D-Glucose</t>
  </si>
  <si>
    <t>spmd_e</t>
  </si>
  <si>
    <t>Spermidine</t>
  </si>
  <si>
    <t>3gmp_e</t>
  </si>
  <si>
    <t>3-GMP</t>
  </si>
  <si>
    <t>23cump_e</t>
  </si>
  <si>
    <t>2,3-Cyclic UMP</t>
  </si>
  <si>
    <t>sucr_e</t>
  </si>
  <si>
    <t>Sucrose</t>
  </si>
  <si>
    <t>ca2_e</t>
  </si>
  <si>
    <t>Calcium</t>
  </si>
  <si>
    <t>3pg_e</t>
  </si>
  <si>
    <t>3-Phospho-D-glycerate</t>
  </si>
  <si>
    <t>23dappa_e</t>
  </si>
  <si>
    <t>2,3-diaminopropionate</t>
  </si>
  <si>
    <t>fru_e</t>
  </si>
  <si>
    <t>D-Fructose</t>
  </si>
  <si>
    <t>nh4_e</t>
  </si>
  <si>
    <t>ammonium ion</t>
  </si>
  <si>
    <t>3ump_e</t>
  </si>
  <si>
    <t>3-UMP</t>
  </si>
  <si>
    <t>26dap__M_e</t>
  </si>
  <si>
    <t>Meso-2,6-Diaminoheptanedioate</t>
  </si>
  <si>
    <t>thmpp_e</t>
  </si>
  <si>
    <t>Thiamine diphosphate</t>
  </si>
  <si>
    <t>arg__L_e</t>
  </si>
  <si>
    <t>L-Arginine</t>
  </si>
  <si>
    <t>4abut_e</t>
  </si>
  <si>
    <t>4-Aminobutanoate</t>
  </si>
  <si>
    <t>thm_e</t>
  </si>
  <si>
    <t>Thiamin</t>
  </si>
  <si>
    <t>gln__L_e</t>
  </si>
  <si>
    <t>L-Glutamine</t>
  </si>
  <si>
    <t>5mtr_e</t>
  </si>
  <si>
    <t>5-Methylthio-D-ribose</t>
  </si>
  <si>
    <t>34dhpac_e</t>
  </si>
  <si>
    <t>3,4-Dihydroxyphenylacetaldehyde</t>
  </si>
  <si>
    <t>thmmp_e</t>
  </si>
  <si>
    <t>Thiamin monophosphate</t>
  </si>
  <si>
    <t>mn2_e</t>
  </si>
  <si>
    <t>Manganese</t>
  </si>
  <si>
    <t>6pgc_e</t>
  </si>
  <si>
    <t>6-Phospho-D-gluconate</t>
  </si>
  <si>
    <t>mev__R_e</t>
  </si>
  <si>
    <t xml:space="preserve"> R  Mevalonate C6H11O4</t>
  </si>
  <si>
    <t>hco3_e</t>
  </si>
  <si>
    <t>HCO3-</t>
  </si>
  <si>
    <t>L_alagly_e</t>
  </si>
  <si>
    <t>L alanylglycine C5H10N2O3</t>
  </si>
  <si>
    <t>btd_RR_e</t>
  </si>
  <si>
    <t>R R  2 3 Butanediol C4H10O2</t>
  </si>
  <si>
    <t>mg2_e</t>
  </si>
  <si>
    <t>Magnesium</t>
  </si>
  <si>
    <t>Larab_e</t>
  </si>
  <si>
    <t>Alpha L Arabinan C15H24O12</t>
  </si>
  <si>
    <t>ptrc_e</t>
  </si>
  <si>
    <t>Putrescine</t>
  </si>
  <si>
    <t>Lcyst_e</t>
  </si>
  <si>
    <t>L-Cysteate</t>
  </si>
  <si>
    <t>3hcinnm_e</t>
  </si>
  <si>
    <t>3-hydroxycinnamic acid</t>
  </si>
  <si>
    <t>5aop_e</t>
  </si>
  <si>
    <t>5-Amino-4-oxopentanoate</t>
  </si>
  <si>
    <t>fe2_e</t>
  </si>
  <si>
    <t>Fe2+</t>
  </si>
  <si>
    <t>abt__L_e</t>
  </si>
  <si>
    <t>L Arabinitol C5H12O5</t>
  </si>
  <si>
    <t>3hpp_e</t>
  </si>
  <si>
    <t>3-Hydroxypropanoate</t>
  </si>
  <si>
    <t>5fthf_e</t>
  </si>
  <si>
    <t>5-Formyltetrahydrofolate</t>
  </si>
  <si>
    <t>cu2_e</t>
  </si>
  <si>
    <t>Copper</t>
  </si>
  <si>
    <t>ac_e</t>
  </si>
  <si>
    <t>Acetate</t>
  </si>
  <si>
    <t>3hpppn_e</t>
  </si>
  <si>
    <t>3-(3-hydroxy-phenyl)propionate</t>
  </si>
  <si>
    <t>3hoxpac_e</t>
  </si>
  <si>
    <t>3 Hydroxyphenylacetic acid C8H8O3</t>
  </si>
  <si>
    <t>8aonn_e</t>
  </si>
  <si>
    <t>8-Amino-7-oxononanoate</t>
  </si>
  <si>
    <t>k_e</t>
  </si>
  <si>
    <t>Potassium</t>
  </si>
  <si>
    <t>acac_e</t>
  </si>
  <si>
    <t>Acetoacetate</t>
  </si>
  <si>
    <t>no3_e</t>
  </si>
  <si>
    <t>Nitrate</t>
  </si>
  <si>
    <t>acgam_e</t>
  </si>
  <si>
    <t>N-Acetyl-D-glucosamine</t>
  </si>
  <si>
    <t>ade_e</t>
  </si>
  <si>
    <t>Adenine</t>
  </si>
  <si>
    <t>fe3_e</t>
  </si>
  <si>
    <t>Fe3+</t>
  </si>
  <si>
    <t>acmana_e</t>
  </si>
  <si>
    <t>N-Acetyl-D-mannosamine</t>
  </si>
  <si>
    <t>4hoxpacd_e</t>
  </si>
  <si>
    <t>4-Hydroxyphenylacetaldehyde</t>
  </si>
  <si>
    <t>adn_e</t>
  </si>
  <si>
    <t>Adenosine</t>
  </si>
  <si>
    <t>mobd_e</t>
  </si>
  <si>
    <t>Molybdate</t>
  </si>
  <si>
    <t>acnam_e</t>
  </si>
  <si>
    <t>N-Acetylneuraminate</t>
  </si>
  <si>
    <t>5dglcn_e</t>
  </si>
  <si>
    <t>5-Dehydro-D-gluconate</t>
  </si>
  <si>
    <t>alltt_e</t>
  </si>
  <si>
    <t>Allantoate</t>
  </si>
  <si>
    <t>ni2_e</t>
  </si>
  <si>
    <t>Nickel</t>
  </si>
  <si>
    <t>actn__R_e</t>
  </si>
  <si>
    <t xml:space="preserve"> R  Acetoin C4H8O2</t>
  </si>
  <si>
    <t>alltn_e</t>
  </si>
  <si>
    <t>Allantoin</t>
  </si>
  <si>
    <t>na1_e</t>
  </si>
  <si>
    <t>Sodium</t>
  </si>
  <si>
    <t>LalaDglu_e</t>
  </si>
  <si>
    <t>L-alanine-D-glutamate</t>
  </si>
  <si>
    <t>Ammonia</t>
  </si>
  <si>
    <t>cynt_e</t>
  </si>
  <si>
    <t>Cyanate</t>
  </si>
  <si>
    <t>LalaDgluMdap_e</t>
  </si>
  <si>
    <t>L-alanine-D-glutamate-meso-2,6-diaminoheptanedioate</t>
  </si>
  <si>
    <t>4hphac_e</t>
  </si>
  <si>
    <t>4-Hydroxyphenylacetate</t>
  </si>
  <si>
    <t>btn_e</t>
  </si>
  <si>
    <t>Biotin</t>
  </si>
  <si>
    <t>akg_e</t>
  </si>
  <si>
    <t>2-Oxoglutarate</t>
  </si>
  <si>
    <t>LalaDgluMdapDala_e</t>
  </si>
  <si>
    <t>L-alanine-D-glutamate-meso-2,6-diaminoheptanedioate-D-alanine</t>
  </si>
  <si>
    <t>4hthr_e</t>
  </si>
  <si>
    <t>4-Hydroxy-L-threonine</t>
  </si>
  <si>
    <t>chol_e</t>
  </si>
  <si>
    <t>Choline</t>
  </si>
  <si>
    <t>Orthophosphate</t>
  </si>
  <si>
    <t>ala_B_e</t>
  </si>
  <si>
    <t>Beta-Alanine</t>
  </si>
  <si>
    <t>LalaLglu_e</t>
  </si>
  <si>
    <t>L-alanine-L-glutamate</t>
  </si>
  <si>
    <t>cytd_e</t>
  </si>
  <si>
    <t>Cytidine</t>
  </si>
  <si>
    <t>photon410_e</t>
  </si>
  <si>
    <t>photon (400nm-420nm)</t>
  </si>
  <si>
    <t>ala__D_e</t>
  </si>
  <si>
    <t>D-Alanine</t>
  </si>
  <si>
    <t>csn_e</t>
  </si>
  <si>
    <t>Cytosine</t>
  </si>
  <si>
    <t>photon430_e</t>
  </si>
  <si>
    <t>photon (420nm-440nm)</t>
  </si>
  <si>
    <t>ala_L_Thr__L_e</t>
  </si>
  <si>
    <t>Ala L Thr L C7H14N2O4</t>
  </si>
  <si>
    <t>6apa_e</t>
  </si>
  <si>
    <t>6 Aminopenicillanic acid C8H12N2O3S</t>
  </si>
  <si>
    <t>gal_e</t>
  </si>
  <si>
    <t>D-Galactose</t>
  </si>
  <si>
    <t>photon450_e</t>
  </si>
  <si>
    <t>photon (440nm-460nm)</t>
  </si>
  <si>
    <t>ala_L_asp__L_e</t>
  </si>
  <si>
    <t>Ala L asp L C7H11N2O5</t>
  </si>
  <si>
    <t>acald_e</t>
  </si>
  <si>
    <t>Acetaldehyde</t>
  </si>
  <si>
    <t>AEP_e</t>
  </si>
  <si>
    <t>2-Aminoethylphosphonate</t>
  </si>
  <si>
    <t>lac__D_e</t>
  </si>
  <si>
    <t>D-Lactate</t>
  </si>
  <si>
    <t>photon470_e</t>
  </si>
  <si>
    <t>photon (460nm-480nm)</t>
  </si>
  <si>
    <t>ala__L_e</t>
  </si>
  <si>
    <t>L-Alanine</t>
  </si>
  <si>
    <t>acgal_e</t>
  </si>
  <si>
    <t>N-Acetyl-D-galactosamine</t>
  </si>
  <si>
    <t>man_e</t>
  </si>
  <si>
    <t>D-Mannose</t>
  </si>
  <si>
    <t>photon490_e</t>
  </si>
  <si>
    <t>photon (480nm-500nm)</t>
  </si>
  <si>
    <t>ala_L_gln__L_e</t>
  </si>
  <si>
    <t>Ala Gln C8H15N3O4</t>
  </si>
  <si>
    <t>acgal1p_e</t>
  </si>
  <si>
    <t>N-Acetyl-D-galactosamine 1-phosphate</t>
  </si>
  <si>
    <t>epist_e</t>
  </si>
  <si>
    <t>Episterol C28H46O</t>
  </si>
  <si>
    <t>photon510_e</t>
  </si>
  <si>
    <t>photon (500nm-520nm)</t>
  </si>
  <si>
    <t>ala_L_glu__L_e</t>
  </si>
  <si>
    <t>Ala L glu L C8H13N2O5</t>
  </si>
  <si>
    <t>ergst_e</t>
  </si>
  <si>
    <t>Ergosterol C28H44O</t>
  </si>
  <si>
    <t>photon530_e</t>
  </si>
  <si>
    <t>photon (520nm-540nm)</t>
  </si>
  <si>
    <t>ala_L_his__L_e</t>
  </si>
  <si>
    <t>Ala His C9H14N4O3</t>
  </si>
  <si>
    <t>acgam1p_e</t>
  </si>
  <si>
    <t>N-Acetyl-D-glucosamine 1-phosphate</t>
  </si>
  <si>
    <t>etha_e</t>
  </si>
  <si>
    <t>Ethanolamine</t>
  </si>
  <si>
    <t>photon550_e</t>
  </si>
  <si>
    <t>photon (540nm-560nm)</t>
  </si>
  <si>
    <t>ala_L_leu__L_e</t>
  </si>
  <si>
    <t>Ala Leu C9H18N2O3</t>
  </si>
  <si>
    <t>fecost_e</t>
  </si>
  <si>
    <t>Fecosterol C28H46O</t>
  </si>
  <si>
    <t>photon570_e</t>
  </si>
  <si>
    <t>photon (560nm-580nm)</t>
  </si>
  <si>
    <t>alaala_e</t>
  </si>
  <si>
    <t>D-Alanyl-D-alanine</t>
  </si>
  <si>
    <t>acmum_e</t>
  </si>
  <si>
    <t>N-Acetylmuramate</t>
  </si>
  <si>
    <t>fol_e</t>
  </si>
  <si>
    <t>Folate</t>
  </si>
  <si>
    <t>photon590_e</t>
  </si>
  <si>
    <t>photon (580nm-600nm)</t>
  </si>
  <si>
    <t>gthrd_e</t>
  </si>
  <si>
    <t>Reduced glutathione</t>
  </si>
  <si>
    <t>photon610_e</t>
  </si>
  <si>
    <t>photon (600nm-620nm)</t>
  </si>
  <si>
    <t>amp_e</t>
  </si>
  <si>
    <t>AMP</t>
  </si>
  <si>
    <t>acolipa_e</t>
  </si>
  <si>
    <t>4-Amino-4-deoxy-L-arabinose modified core oligosaccharide lipid A</t>
  </si>
  <si>
    <t>g3pi_e</t>
  </si>
  <si>
    <t>Sn-Glycero-3-phospho-1-inositol</t>
  </si>
  <si>
    <t>photon630_e</t>
  </si>
  <si>
    <t>photon (620nm-640nm)</t>
  </si>
  <si>
    <t>antim_e</t>
  </si>
  <si>
    <t>Antimonite Sb</t>
  </si>
  <si>
    <t>acser_e</t>
  </si>
  <si>
    <t>O-Acetyl-L-serine</t>
  </si>
  <si>
    <t>g3pc_e</t>
  </si>
  <si>
    <t>Sn-Glycero-3-phosphocholine</t>
  </si>
  <si>
    <t>photon650_e</t>
  </si>
  <si>
    <t>photon (640nm-660nm)</t>
  </si>
  <si>
    <t>arab__D_e</t>
  </si>
  <si>
    <t>D Arabinose C5H10O5</t>
  </si>
  <si>
    <t>glyc_e</t>
  </si>
  <si>
    <t>Glycerol</t>
  </si>
  <si>
    <t>photon670_e</t>
  </si>
  <si>
    <t>photon (660nm-680nm)</t>
  </si>
  <si>
    <t>arab__L_e</t>
  </si>
  <si>
    <t>L-Arabinose</t>
  </si>
  <si>
    <t>gly_e</t>
  </si>
  <si>
    <t>Glycine</t>
  </si>
  <si>
    <t>photon690_e</t>
  </si>
  <si>
    <t>photon (680nm-700nm)</t>
  </si>
  <si>
    <t>arbt_e</t>
  </si>
  <si>
    <t>Arbutin</t>
  </si>
  <si>
    <t>adocbl_e</t>
  </si>
  <si>
    <t>Adenosylcobalamin</t>
  </si>
  <si>
    <t>gua_e</t>
  </si>
  <si>
    <t>Guanine</t>
  </si>
  <si>
    <t>meoh_e</t>
  </si>
  <si>
    <t>Methanol</t>
  </si>
  <si>
    <t>ag_e</t>
  </si>
  <si>
    <t>Silver</t>
  </si>
  <si>
    <t>inost_e</t>
  </si>
  <si>
    <t>Myo-Inositol</t>
  </si>
  <si>
    <t>cl_e</t>
  </si>
  <si>
    <t>Chloride</t>
  </si>
  <si>
    <t>argp_e</t>
  </si>
  <si>
    <t>L Arginine phosphate C6H14N4O5P</t>
  </si>
  <si>
    <t>agm_e</t>
  </si>
  <si>
    <t>Agmatine</t>
  </si>
  <si>
    <t>iamac_e</t>
  </si>
  <si>
    <t>Isoamyl acetate C7H14O2</t>
  </si>
  <si>
    <t>(R)-Lactate</t>
  </si>
  <si>
    <t>arsenb_e</t>
  </si>
  <si>
    <t>ARSENOBETAINE C5H11AsO2</t>
  </si>
  <si>
    <t>for_e</t>
  </si>
  <si>
    <t>Formate</t>
  </si>
  <si>
    <t>arsna_e</t>
  </si>
  <si>
    <t>Arsenate AsHO4</t>
  </si>
  <si>
    <t>acon_C_e</t>
  </si>
  <si>
    <t>Cis-Aconitate</t>
  </si>
  <si>
    <t>glu__L_e</t>
  </si>
  <si>
    <t>L-Glutamate</t>
  </si>
  <si>
    <t>arsni2_e</t>
  </si>
  <si>
    <t>Arsenite AsH3O3</t>
  </si>
  <si>
    <t>asn__L_e</t>
  </si>
  <si>
    <t>L-Asparagine</t>
  </si>
  <si>
    <t>asp__L_e</t>
  </si>
  <si>
    <t>L-Aspartate</t>
  </si>
  <si>
    <t>crn_e</t>
  </si>
  <si>
    <t>L-Carnitine</t>
  </si>
  <si>
    <t>f6p_e</t>
  </si>
  <si>
    <t>D-Fructose 6-phosphate</t>
  </si>
  <si>
    <t>bilea_e</t>
  </si>
  <si>
    <t>Bile acid C24H39O5</t>
  </si>
  <si>
    <t>all__D_e</t>
  </si>
  <si>
    <t>D-Allose</t>
  </si>
  <si>
    <t>cys__L_e</t>
  </si>
  <si>
    <t>L-Cysteine</t>
  </si>
  <si>
    <t xml:space="preserve"> R R  2 3 Butanediol C4H10O2</t>
  </si>
  <si>
    <t>glyclt_e</t>
  </si>
  <si>
    <t>Glycolate</t>
  </si>
  <si>
    <t>buts_e</t>
  </si>
  <si>
    <t>Butanesulfonate C4H9O3S</t>
  </si>
  <si>
    <t>pyr_e</t>
  </si>
  <si>
    <t>Pyruvate</t>
  </si>
  <si>
    <t>anhgm_e</t>
  </si>
  <si>
    <t>N-Acetyl-D-glucosamine(anhydrous)N-Acetylmuramic acid</t>
  </si>
  <si>
    <t>airs_e</t>
  </si>
  <si>
    <t>Aminoimidazole-riboside</t>
  </si>
  <si>
    <t>his__L_e</t>
  </si>
  <si>
    <t>L-Histidine</t>
  </si>
  <si>
    <t>acglu_e</t>
  </si>
  <si>
    <t>N-Acetyl-L-glutamate</t>
  </si>
  <si>
    <t>cbl2_e</t>
  </si>
  <si>
    <t>Cbl2 c</t>
  </si>
  <si>
    <t>ile__L_e</t>
  </si>
  <si>
    <t>L-Isoleucine</t>
  </si>
  <si>
    <t>hom__L_e</t>
  </si>
  <si>
    <t>L-Homoserine</t>
  </si>
  <si>
    <t>cd2_e</t>
  </si>
  <si>
    <t>Cadmium</t>
  </si>
  <si>
    <t>lac__L_e</t>
  </si>
  <si>
    <t>L-Lactate</t>
  </si>
  <si>
    <t>4hpro__LT_e</t>
  </si>
  <si>
    <t>trans-4-Hydroxy-L-proline</t>
  </si>
  <si>
    <t>cellb_e</t>
  </si>
  <si>
    <t>Cellobiose</t>
  </si>
  <si>
    <t>arbtn_e</t>
  </si>
  <si>
    <t>Aerobactin minus Fe3</t>
  </si>
  <si>
    <t>cgly_e</t>
  </si>
  <si>
    <t>Cys-Gly</t>
  </si>
  <si>
    <t>arbtn_fe3_e</t>
  </si>
  <si>
    <t>Aerobactin</t>
  </si>
  <si>
    <t>lys__L_e</t>
  </si>
  <si>
    <t>L-Lysine</t>
  </si>
  <si>
    <t>phe__L_e</t>
  </si>
  <si>
    <t>L-Phenylalanine</t>
  </si>
  <si>
    <t>met__L_e</t>
  </si>
  <si>
    <t>L-Methionine</t>
  </si>
  <si>
    <t>val__L_e</t>
  </si>
  <si>
    <t>L-Valine</t>
  </si>
  <si>
    <t>chols_e</t>
  </si>
  <si>
    <t>Choline sulfate</t>
  </si>
  <si>
    <t>ascb__L_e</t>
  </si>
  <si>
    <t>L-Ascorbate</t>
  </si>
  <si>
    <t>chor_e</t>
  </si>
  <si>
    <t>Chorismate</t>
  </si>
  <si>
    <t>pro__L_e</t>
  </si>
  <si>
    <t>L-Proline</t>
  </si>
  <si>
    <t>succ_e</t>
  </si>
  <si>
    <t>Succinate</t>
  </si>
  <si>
    <t>cit_e</t>
  </si>
  <si>
    <t>Citrate</t>
  </si>
  <si>
    <t>aso3_e</t>
  </si>
  <si>
    <t>Arsenite</t>
  </si>
  <si>
    <t>ser__L_e</t>
  </si>
  <si>
    <t>L-Serine</t>
  </si>
  <si>
    <t>citr__L_e</t>
  </si>
  <si>
    <t>L-Citrulline</t>
  </si>
  <si>
    <t>thr__L_e</t>
  </si>
  <si>
    <t>L-Threonine</t>
  </si>
  <si>
    <t>myo-Inositol</t>
  </si>
  <si>
    <t>cmp_e</t>
  </si>
  <si>
    <t>CMP</t>
  </si>
  <si>
    <t>trp__L_e</t>
  </si>
  <si>
    <t>L-Tryptophan</t>
  </si>
  <si>
    <t>glx_e</t>
  </si>
  <si>
    <t>Glyoxylate</t>
  </si>
  <si>
    <t>but_e</t>
  </si>
  <si>
    <t>Butyrate (n-C4:0)</t>
  </si>
  <si>
    <t>tyr__L_e</t>
  </si>
  <si>
    <t>L-Tyrosine</t>
  </si>
  <si>
    <t>Co2+</t>
  </si>
  <si>
    <t>butso3_e</t>
  </si>
  <si>
    <t>Butanesulfonate</t>
  </si>
  <si>
    <t>lanost_e</t>
  </si>
  <si>
    <t>Lanosterol C30H50O</t>
  </si>
  <si>
    <t>etoh_e</t>
  </si>
  <si>
    <t>Ethanol</t>
  </si>
  <si>
    <t>cro4_e</t>
  </si>
  <si>
    <t>Chromate</t>
  </si>
  <si>
    <t>cbi_e</t>
  </si>
  <si>
    <t>Cobinamide</t>
  </si>
  <si>
    <t>nac_e</t>
  </si>
  <si>
    <t>Nicotinate</t>
  </si>
  <si>
    <t>cbl1_e</t>
  </si>
  <si>
    <t>Cob(I)alamin</t>
  </si>
  <si>
    <t>orn_e</t>
  </si>
  <si>
    <t>Ornithine</t>
  </si>
  <si>
    <t>ctbt_e</t>
  </si>
  <si>
    <t>Crotonobetaine</t>
  </si>
  <si>
    <t>pnto__R_e</t>
  </si>
  <si>
    <t>(R)-Pantothenate</t>
  </si>
  <si>
    <t>Cu2+</t>
  </si>
  <si>
    <t>cyst__L_e</t>
  </si>
  <si>
    <t>L-Cystathionine</t>
  </si>
  <si>
    <t>chtbs_e</t>
  </si>
  <si>
    <t>N,N-diacetylchitobiose</t>
  </si>
  <si>
    <t>amet_e</t>
  </si>
  <si>
    <t>S-Adenosyl-L-methionine</t>
  </si>
  <si>
    <t>dad_2_e</t>
  </si>
  <si>
    <t>Deoxyadenosine</t>
  </si>
  <si>
    <t>mmet_e</t>
  </si>
  <si>
    <t>S-Methyl-L-methionine</t>
  </si>
  <si>
    <t>dcyt_e</t>
  </si>
  <si>
    <t>Deoxycytidine</t>
  </si>
  <si>
    <t>cm_e</t>
  </si>
  <si>
    <t>Chloramphenicol</t>
  </si>
  <si>
    <t>dextrin_e</t>
  </si>
  <si>
    <t>Dextrin C12H20O10</t>
  </si>
  <si>
    <t>dha_e</t>
  </si>
  <si>
    <t>Dihydroxyacetone</t>
  </si>
  <si>
    <t>sprm_e</t>
  </si>
  <si>
    <t>Spermine C10H30N4</t>
  </si>
  <si>
    <t>djenk_e</t>
  </si>
  <si>
    <t>Djenkolate C7H14N2O4S2</t>
  </si>
  <si>
    <t>drib_e</t>
  </si>
  <si>
    <t>Deoxyribose C5H10O4</t>
  </si>
  <si>
    <t>colipa_e</t>
  </si>
  <si>
    <t>Core oligosaccharide lipid A</t>
  </si>
  <si>
    <t>so3_e</t>
  </si>
  <si>
    <t>Sulfite</t>
  </si>
  <si>
    <t>dtmp_e</t>
  </si>
  <si>
    <t>DTMP</t>
  </si>
  <si>
    <t>colipap_e</t>
  </si>
  <si>
    <t>Core oligosaccharide lipid A diphosphate</t>
  </si>
  <si>
    <t>taur_e</t>
  </si>
  <si>
    <t>Taurine</t>
  </si>
  <si>
    <t>ectoine_e</t>
  </si>
  <si>
    <t>Ectoine C6H12N2O2</t>
  </si>
  <si>
    <t>cpgn_e</t>
  </si>
  <si>
    <t>Coprogen</t>
  </si>
  <si>
    <t>ura_e</t>
  </si>
  <si>
    <t>Uracil</t>
  </si>
  <si>
    <t>cpgn_un_e</t>
  </si>
  <si>
    <t>Coprogen unloaded (no Fe(III))</t>
  </si>
  <si>
    <t>urea_e</t>
  </si>
  <si>
    <t>Urea</t>
  </si>
  <si>
    <t>eths_e</t>
  </si>
  <si>
    <t>Ethanesulfonate C2H5O3S</t>
  </si>
  <si>
    <t>uri_e</t>
  </si>
  <si>
    <t>Uridine</t>
  </si>
  <si>
    <t>crn__D_e</t>
  </si>
  <si>
    <t>D-Carnitine</t>
  </si>
  <si>
    <t>mal__L_e</t>
  </si>
  <si>
    <t>L-Malate</t>
  </si>
  <si>
    <t>cu_e</t>
  </si>
  <si>
    <t>Cu+</t>
  </si>
  <si>
    <t>dgsn_e</t>
  </si>
  <si>
    <t>Deoxyguanosine</t>
  </si>
  <si>
    <t>din_e</t>
  </si>
  <si>
    <t>Deoxyinosine</t>
  </si>
  <si>
    <t>ferrich_e</t>
  </si>
  <si>
    <t>Ferrichrome C24H38FeN9O11</t>
  </si>
  <si>
    <t>cyan_e</t>
  </si>
  <si>
    <t>Hydrogen cyanide</t>
  </si>
  <si>
    <t>duri_e</t>
  </si>
  <si>
    <t>Deoxyuridine</t>
  </si>
  <si>
    <t>ferxa_e</t>
  </si>
  <si>
    <t>Ferroxamine C25H46FeN6O8</t>
  </si>
  <si>
    <t>3c3hmp_e</t>
  </si>
  <si>
    <t>3-Carboxy-3-hydroxy-4-methylpentanoate</t>
  </si>
  <si>
    <t>cys__D_e</t>
  </si>
  <si>
    <t>D-Cysteine</t>
  </si>
  <si>
    <t>4abz_e</t>
  </si>
  <si>
    <t>4-Aminobenzoate</t>
  </si>
  <si>
    <t>dann_e</t>
  </si>
  <si>
    <t>7,8-Diaminononanoate</t>
  </si>
  <si>
    <t>fum_e</t>
  </si>
  <si>
    <t>Fumarate</t>
  </si>
  <si>
    <t>xan_e</t>
  </si>
  <si>
    <t>Xanthine</t>
  </si>
  <si>
    <t>g1p_e</t>
  </si>
  <si>
    <t>D-Glucose 1-phosphate</t>
  </si>
  <si>
    <t>damp_e</t>
  </si>
  <si>
    <t>DAMP</t>
  </si>
  <si>
    <t>g6p_e</t>
  </si>
  <si>
    <t>D-Glucose 6-phosphate</t>
  </si>
  <si>
    <t>dca_e</t>
  </si>
  <si>
    <t>Decanoate (n-C10:0)</t>
  </si>
  <si>
    <t>pap_e</t>
  </si>
  <si>
    <t>Adenosine 3,5-bisphosphate</t>
  </si>
  <si>
    <t>dcmp_e</t>
  </si>
  <si>
    <t>DCMP</t>
  </si>
  <si>
    <t>tre_e</t>
  </si>
  <si>
    <t>Trehalose</t>
  </si>
  <si>
    <t>galctr__D_e</t>
  </si>
  <si>
    <t>D Galactarate C6H8O8</t>
  </si>
  <si>
    <t>gam6p_e</t>
  </si>
  <si>
    <t>D-Glucosamine 6-phosphate</t>
  </si>
  <si>
    <t>galt_e</t>
  </si>
  <si>
    <t>Galactitol</t>
  </si>
  <si>
    <t>ddca_e</t>
  </si>
  <si>
    <t>Dodecanoate (n-C12:0)</t>
  </si>
  <si>
    <t>Bicarbonate</t>
  </si>
  <si>
    <t>galur_e</t>
  </si>
  <si>
    <t>D-Galacturonate</t>
  </si>
  <si>
    <t>dgmp_e</t>
  </si>
  <si>
    <t>DGMP</t>
  </si>
  <si>
    <t>gam_e</t>
  </si>
  <si>
    <t>D-Glucosamine</t>
  </si>
  <si>
    <t>gbbtn_e</t>
  </si>
  <si>
    <t>Gamma-butyrobetaine</t>
  </si>
  <si>
    <t>dimp_e</t>
  </si>
  <si>
    <t>DIMP</t>
  </si>
  <si>
    <t>sbt__D_e</t>
  </si>
  <si>
    <t>D-Sorbitol</t>
  </si>
  <si>
    <t>cysi__L_e</t>
  </si>
  <si>
    <t>L-Cystine</t>
  </si>
  <si>
    <t>rib__D_e</t>
  </si>
  <si>
    <t>D-Ribose</t>
  </si>
  <si>
    <t>glcn__D_e</t>
  </si>
  <si>
    <t>D Gluconate C6H11O7</t>
  </si>
  <si>
    <t>dms_e</t>
  </si>
  <si>
    <t>Dimethyl sulfide</t>
  </si>
  <si>
    <t>xyl__D_e</t>
  </si>
  <si>
    <t>D-Xylose</t>
  </si>
  <si>
    <t>glcr_e</t>
  </si>
  <si>
    <t>D-Glucarate</t>
  </si>
  <si>
    <t>dmso_e</t>
  </si>
  <si>
    <t>Dimethyl sulfoxide</t>
  </si>
  <si>
    <t>glcur_e</t>
  </si>
  <si>
    <t>D-Glucuronate</t>
  </si>
  <si>
    <t>dopa_e</t>
  </si>
  <si>
    <t>Dopamine</t>
  </si>
  <si>
    <t>doxrbcn_e</t>
  </si>
  <si>
    <t>Doxorubicin</t>
  </si>
  <si>
    <t>dttp_e</t>
  </si>
  <si>
    <t>DTTP</t>
  </si>
  <si>
    <t>glu__D_e</t>
  </si>
  <si>
    <t>D-Glutamate</t>
  </si>
  <si>
    <t>dump_e</t>
  </si>
  <si>
    <t>DUMP</t>
  </si>
  <si>
    <t>ttdca_e</t>
  </si>
  <si>
    <t>Tetradecanoate (n-C14:0)</t>
  </si>
  <si>
    <t>gly_asn__L_e</t>
  </si>
  <si>
    <t>Gly asn L C6H11N3O4</t>
  </si>
  <si>
    <t>eca4colipa_e</t>
  </si>
  <si>
    <t>(enterobacterial common antigen)x4 core oligosaccharide lipid A</t>
  </si>
  <si>
    <t>gly_asp__L_e</t>
  </si>
  <si>
    <t>Gly asp L C6H9N2O5</t>
  </si>
  <si>
    <t>enlipa_e</t>
  </si>
  <si>
    <t>Phosphoethanolamine KDO(2)-lipid (A)</t>
  </si>
  <si>
    <t>gthox_e</t>
  </si>
  <si>
    <t>Oxidized glutathione</t>
  </si>
  <si>
    <t>enter_e</t>
  </si>
  <si>
    <t>Enterochelin</t>
  </si>
  <si>
    <t>gcald_e</t>
  </si>
  <si>
    <t>Glycolaldehyde</t>
  </si>
  <si>
    <t>gly_gln__L_e</t>
  </si>
  <si>
    <t>Gly Gln C7H13N3O4</t>
  </si>
  <si>
    <t>gly_glu__L_e</t>
  </si>
  <si>
    <t>Gly glu L C7H11N2O5</t>
  </si>
  <si>
    <t>ethso3_e</t>
  </si>
  <si>
    <t>Ethanesulfonate</t>
  </si>
  <si>
    <t>gsn_e</t>
  </si>
  <si>
    <t>Guanosine</t>
  </si>
  <si>
    <t>gly_met__L_e</t>
  </si>
  <si>
    <t>Gly Met C7H14N2O3S</t>
  </si>
  <si>
    <t>hdca_e</t>
  </si>
  <si>
    <t>Hexadecanoate (n-C16:0)</t>
  </si>
  <si>
    <t>gly_pro__L_e</t>
  </si>
  <si>
    <t>Gly pro L C7H12N2O3</t>
  </si>
  <si>
    <t>hdcea_e</t>
  </si>
  <si>
    <t>Hexadecenoate (n-C16:1)</t>
  </si>
  <si>
    <t>glyb_e</t>
  </si>
  <si>
    <t>Glycine betaine</t>
  </si>
  <si>
    <t>fald_e</t>
  </si>
  <si>
    <t>Formaldehyde</t>
  </si>
  <si>
    <t>hxan_e</t>
  </si>
  <si>
    <t>Hypoxanthine</t>
  </si>
  <si>
    <t>glyc3p_e</t>
  </si>
  <si>
    <t>Glycerol 3-phosphate</t>
  </si>
  <si>
    <t>ins_e</t>
  </si>
  <si>
    <t>Inosine</t>
  </si>
  <si>
    <t>iamoh_e</t>
  </si>
  <si>
    <t>Isoamyl alcohol C5H12O</t>
  </si>
  <si>
    <t>fe3dcit_e</t>
  </si>
  <si>
    <t>Fe(III)dicitrate</t>
  </si>
  <si>
    <t>abt_e</t>
  </si>
  <si>
    <t>glycogen_e</t>
  </si>
  <si>
    <t>Glycogen</t>
  </si>
  <si>
    <t>fe3dhbzs_e</t>
  </si>
  <si>
    <t>Ferric 2,3-dihydroxybenzoylserine</t>
  </si>
  <si>
    <t>gmp_e</t>
  </si>
  <si>
    <t>GMP</t>
  </si>
  <si>
    <t>fe3hox_e</t>
  </si>
  <si>
    <t>Fe(III)hydroxamate</t>
  </si>
  <si>
    <t>sbt__L_e</t>
  </si>
  <si>
    <t>L Sorbitol C6H14O6</t>
  </si>
  <si>
    <t>fe3hox_un_e</t>
  </si>
  <si>
    <t>Fe(III)hydoxamate, unloaded</t>
  </si>
  <si>
    <t>dxyl_e</t>
  </si>
  <si>
    <t>1-deoxy-D-xylulose</t>
  </si>
  <si>
    <t>fecrm_e</t>
  </si>
  <si>
    <t>Ferrichrome</t>
  </si>
  <si>
    <t>srb__L_e</t>
  </si>
  <si>
    <t>L Sorbose C6H12O6</t>
  </si>
  <si>
    <t>fecrm_un_e</t>
  </si>
  <si>
    <t>Ferrichrome minus Fe(III)</t>
  </si>
  <si>
    <t>feenter_e</t>
  </si>
  <si>
    <t>Fe-enterobactin</t>
  </si>
  <si>
    <t>nmn_e</t>
  </si>
  <si>
    <t>NMN</t>
  </si>
  <si>
    <t>h2o2_e</t>
  </si>
  <si>
    <t>Hydrogen peroxide</t>
  </si>
  <si>
    <t>feoxam_e</t>
  </si>
  <si>
    <t>Ferroxamine</t>
  </si>
  <si>
    <t>o2_e</t>
  </si>
  <si>
    <t>O2</t>
  </si>
  <si>
    <t>feoxam_un_e</t>
  </si>
  <si>
    <t>Ferroxamine minus Fe(3)</t>
  </si>
  <si>
    <t>ocdca_e</t>
  </si>
  <si>
    <t>Octadecanoate (n-C18:0)</t>
  </si>
  <si>
    <t>octa_e</t>
  </si>
  <si>
    <t>Octanoate (n-C8:0)</t>
  </si>
  <si>
    <t>hexs_e</t>
  </si>
  <si>
    <t>Hexanesulfonate C6H13O3S</t>
  </si>
  <si>
    <t>oaa_e</t>
  </si>
  <si>
    <t>Oxaloacetate</t>
  </si>
  <si>
    <t>hg2_e</t>
  </si>
  <si>
    <t>Hg2+</t>
  </si>
  <si>
    <t>frulys_e</t>
  </si>
  <si>
    <t>Fructoselysine</t>
  </si>
  <si>
    <t>fruur_e</t>
  </si>
  <si>
    <t>D-Fructuronate</t>
  </si>
  <si>
    <t>thymd_e</t>
  </si>
  <si>
    <t>Thymidine</t>
  </si>
  <si>
    <t>hqn_e</t>
  </si>
  <si>
    <t>Hydroquinone</t>
  </si>
  <si>
    <t>fuc__L_e</t>
  </si>
  <si>
    <t>L-Fucose</t>
  </si>
  <si>
    <t>xtsn_e</t>
  </si>
  <si>
    <t>Xanthosine</t>
  </si>
  <si>
    <t>xylt_e</t>
  </si>
  <si>
    <t>Xylitol C5H12O5</t>
  </si>
  <si>
    <t>icit_e</t>
  </si>
  <si>
    <t>Isocitrate</t>
  </si>
  <si>
    <t>fusa_e</t>
  </si>
  <si>
    <t>Fusidic acid</t>
  </si>
  <si>
    <t>m1405_e</t>
  </si>
  <si>
    <t>14-demethyllanosterol</t>
  </si>
  <si>
    <t>ergtetrol_e</t>
  </si>
  <si>
    <t>Ergosta 5 7 22 24  28  tetraen 3beta ol C28H42O</t>
  </si>
  <si>
    <t>g3pe_e</t>
  </si>
  <si>
    <t>Sn-Glycero-3-phosphoethanolamine</t>
  </si>
  <si>
    <t>hxa_e</t>
  </si>
  <si>
    <t>Hexanoate (n-C6:0)</t>
  </si>
  <si>
    <t>istnt_e</t>
  </si>
  <si>
    <t>Isethionate C2H5O4S</t>
  </si>
  <si>
    <t>g3pg_e</t>
  </si>
  <si>
    <t>Glycerophosphoglycerol</t>
  </si>
  <si>
    <t>ocdcea_e</t>
  </si>
  <si>
    <t>Octadecenoate (n-C18:1)</t>
  </si>
  <si>
    <t>raffin_e</t>
  </si>
  <si>
    <t>Raffinose C18H32O16</t>
  </si>
  <si>
    <t>g3ps_e</t>
  </si>
  <si>
    <t>Glycerophosphoserine</t>
  </si>
  <si>
    <t>melib_e</t>
  </si>
  <si>
    <t>Melibiose</t>
  </si>
  <si>
    <t>lanth_e</t>
  </si>
  <si>
    <t>Lanthionine C6H12N2O4S</t>
  </si>
  <si>
    <t>foam_e</t>
  </si>
  <si>
    <t>Formamide</t>
  </si>
  <si>
    <t>lcts_e</t>
  </si>
  <si>
    <t>Lactose</t>
  </si>
  <si>
    <t>mnl_e</t>
  </si>
  <si>
    <t>D-Mannitol</t>
  </si>
  <si>
    <t>gal_bD_e</t>
  </si>
  <si>
    <t>Beta D-Galactose</t>
  </si>
  <si>
    <t>m1826_e</t>
  </si>
  <si>
    <t>erythritol</t>
  </si>
  <si>
    <t>lipt_e</t>
  </si>
  <si>
    <t>Lipoate C8H13O2S2</t>
  </si>
  <si>
    <t>gal1p_e</t>
  </si>
  <si>
    <t>Alpha-D-Galactose 1-phosphate</t>
  </si>
  <si>
    <t>galct__D_e</t>
  </si>
  <si>
    <t>D-Galactarate</t>
  </si>
  <si>
    <t>madg_e</t>
  </si>
  <si>
    <t>Alpha Methyl D glucoside C7H14O6</t>
  </si>
  <si>
    <t>galctn__D_e</t>
  </si>
  <si>
    <t>D-Galactonate</t>
  </si>
  <si>
    <t>mal__D_e</t>
  </si>
  <si>
    <t>D-Malate</t>
  </si>
  <si>
    <t>galctn__L_e</t>
  </si>
  <si>
    <t>L-Galactonate</t>
  </si>
  <si>
    <t>malt_e</t>
  </si>
  <si>
    <t>Maltose</t>
  </si>
  <si>
    <t>malttr_e</t>
  </si>
  <si>
    <t>Maltotriose</t>
  </si>
  <si>
    <t>man1p_e</t>
  </si>
  <si>
    <t>D-Mannose 1-phosphate</t>
  </si>
  <si>
    <t>man6p_e</t>
  </si>
  <si>
    <t>D-Mannose 6-phosphate</t>
  </si>
  <si>
    <t>gdp_e</t>
  </si>
  <si>
    <t>GDP</t>
  </si>
  <si>
    <t>mbdg_e</t>
  </si>
  <si>
    <t>Beta Methylglucoside C7H14O6</t>
  </si>
  <si>
    <t>glcn_e</t>
  </si>
  <si>
    <t>D-Gluconate</t>
  </si>
  <si>
    <t>met__D_e</t>
  </si>
  <si>
    <t>D-Methionine</t>
  </si>
  <si>
    <t>met_L_ala__L_e</t>
  </si>
  <si>
    <t>Met L ala L C8H16N2O3S</t>
  </si>
  <si>
    <t>glcur1p_e</t>
  </si>
  <si>
    <t>D-Glucuronate 1-phosphate</t>
  </si>
  <si>
    <t>galam_e</t>
  </si>
  <si>
    <t>D Galactosamine C6H13NO5</t>
  </si>
  <si>
    <t>metox__R_e</t>
  </si>
  <si>
    <t>L methionine R oxide C5H11NO3S</t>
  </si>
  <si>
    <t>metox_e</t>
  </si>
  <si>
    <t>L Methionine S oxide C5H11NO3S</t>
  </si>
  <si>
    <t>glyald_e</t>
  </si>
  <si>
    <t>D-Glyceraldehyde</t>
  </si>
  <si>
    <t>Mn2+</t>
  </si>
  <si>
    <t>glyc__R_e</t>
  </si>
  <si>
    <t>(R)-Glycerate</t>
  </si>
  <si>
    <t>mops_e</t>
  </si>
  <si>
    <t>MOPS C7H14NO4S</t>
  </si>
  <si>
    <t>glyc2p_e</t>
  </si>
  <si>
    <t>Glycerol 2-phosphate</t>
  </si>
  <si>
    <t>mso3_e</t>
  </si>
  <si>
    <t>Methanesulfonate</t>
  </si>
  <si>
    <t>Ammonium</t>
  </si>
  <si>
    <t>no2_e</t>
  </si>
  <si>
    <t>Nitrite</t>
  </si>
  <si>
    <t>gtp_e</t>
  </si>
  <si>
    <t>GTP</t>
  </si>
  <si>
    <t>orn__L_e</t>
  </si>
  <si>
    <t>L Ornithine C5H13N2O2</t>
  </si>
  <si>
    <t>pala_e</t>
  </si>
  <si>
    <t>Palatinose C12H22O11</t>
  </si>
  <si>
    <t>h2_e</t>
  </si>
  <si>
    <t>H2</t>
  </si>
  <si>
    <t>pep_e</t>
  </si>
  <si>
    <t>Phosphoenolpyruvate</t>
  </si>
  <si>
    <t>h2s_e</t>
  </si>
  <si>
    <t>Hydrogen sulfide</t>
  </si>
  <si>
    <t>hacolipa_e</t>
  </si>
  <si>
    <t>Hepta-acylated core oligosaccharide lipid A (E. coli)</t>
  </si>
  <si>
    <t>ppa_e</t>
  </si>
  <si>
    <t>Propionate (n-C3:0)</t>
  </si>
  <si>
    <t>halipa_e</t>
  </si>
  <si>
    <t>Hepta-acylated KDO(2)-lipid (A)</t>
  </si>
  <si>
    <t>ppi_e</t>
  </si>
  <si>
    <t>Diphosphate</t>
  </si>
  <si>
    <t>prolb_e</t>
  </si>
  <si>
    <t>Proline betaine C7H13NO2</t>
  </si>
  <si>
    <t>pser__D_e</t>
  </si>
  <si>
    <t>D-O-Phosphoserine</t>
  </si>
  <si>
    <t>pser__L_e</t>
  </si>
  <si>
    <t>O-Phospho-L-serine</t>
  </si>
  <si>
    <t>pur_e</t>
  </si>
  <si>
    <t>Puromycin C22H30N7O5</t>
  </si>
  <si>
    <t>idon__L_e</t>
  </si>
  <si>
    <t>L-Idonate</t>
  </si>
  <si>
    <t>guln__L_e</t>
  </si>
  <si>
    <t>L-gulonate</t>
  </si>
  <si>
    <t>imp_e</t>
  </si>
  <si>
    <t>IMP</t>
  </si>
  <si>
    <t>rmn_e</t>
  </si>
  <si>
    <t>L-Rhamnose</t>
  </si>
  <si>
    <t>indole_e</t>
  </si>
  <si>
    <t>Indole</t>
  </si>
  <si>
    <t>salcn_e</t>
  </si>
  <si>
    <t>Salicin</t>
  </si>
  <si>
    <t>ser__D_e</t>
  </si>
  <si>
    <t>D-Serine</t>
  </si>
  <si>
    <t>isetac_e</t>
  </si>
  <si>
    <t>Isethionic acid</t>
  </si>
  <si>
    <t>kdo2lipid4_e</t>
  </si>
  <si>
    <t>KDO(2)-lipid IV(A)</t>
  </si>
  <si>
    <t>starch_e</t>
  </si>
  <si>
    <t>Starch C12H20O10</t>
  </si>
  <si>
    <t>lipa_e</t>
  </si>
  <si>
    <t>KDO(2)-lipid (A)</t>
  </si>
  <si>
    <t>sula_e</t>
  </si>
  <si>
    <t>Sulfoacetate C2H2O5S</t>
  </si>
  <si>
    <t>lipa_cold_e</t>
  </si>
  <si>
    <t>Cold adapted KDO(2)-lipid (A)</t>
  </si>
  <si>
    <t>lipoate_e</t>
  </si>
  <si>
    <t>Lipoate</t>
  </si>
  <si>
    <t>thiog_e</t>
  </si>
  <si>
    <t>Thioglycolate C2H3O2S</t>
  </si>
  <si>
    <t>lyx__L_e</t>
  </si>
  <si>
    <t>L-Lyxose</t>
  </si>
  <si>
    <t>thym_e</t>
  </si>
  <si>
    <t>Thymine</t>
  </si>
  <si>
    <t>tmp_e</t>
  </si>
  <si>
    <t>Tmp</t>
  </si>
  <si>
    <t>malthx_e</t>
  </si>
  <si>
    <t>Maltohexaose</t>
  </si>
  <si>
    <t>maltpt_e</t>
  </si>
  <si>
    <t>Maltopentaose</t>
  </si>
  <si>
    <t>ump_e</t>
  </si>
  <si>
    <t>UMP</t>
  </si>
  <si>
    <t>maltttr_e</t>
  </si>
  <si>
    <t>Maltotetraose</t>
  </si>
  <si>
    <t>urate_e</t>
  </si>
  <si>
    <t>Urate</t>
  </si>
  <si>
    <t>manglyc_e</t>
  </si>
  <si>
    <t>2(alpha-D-Mannosyl)-D-glycerate</t>
  </si>
  <si>
    <t>metsox_R__L_e</t>
  </si>
  <si>
    <t>L-methionine-R-sulfoxide</t>
  </si>
  <si>
    <t>metsox_S__L_e</t>
  </si>
  <si>
    <t>L-Methionine Sulfoxide</t>
  </si>
  <si>
    <t>mincyc_e</t>
  </si>
  <si>
    <t>Minocycline</t>
  </si>
  <si>
    <t>minohp_e</t>
  </si>
  <si>
    <t>Myo-Inositol hexakisphosphate</t>
  </si>
  <si>
    <t>n2o_e</t>
  </si>
  <si>
    <t>Nitrous oxide</t>
  </si>
  <si>
    <t>no_e</t>
  </si>
  <si>
    <t>Nitric oxide</t>
  </si>
  <si>
    <t>novbcn_e</t>
  </si>
  <si>
    <t>Novobiocin</t>
  </si>
  <si>
    <t>o16a4colipa_e</t>
  </si>
  <si>
    <t>(O16 antigen)x4 core oligosaccharide lipid A</t>
  </si>
  <si>
    <t>o2s_e</t>
  </si>
  <si>
    <t>Superoxide anion</t>
  </si>
  <si>
    <t>orot_e</t>
  </si>
  <si>
    <t>Orotate</t>
  </si>
  <si>
    <t>pacald_e</t>
  </si>
  <si>
    <t>Phenylacetaldehyde</t>
  </si>
  <si>
    <t>peamn_e</t>
  </si>
  <si>
    <t>Phenethylamine</t>
  </si>
  <si>
    <t>pheme_e</t>
  </si>
  <si>
    <t>Protoheme</t>
  </si>
  <si>
    <t>ppal_e</t>
  </si>
  <si>
    <t>Propanal</t>
  </si>
  <si>
    <t>pppn_e</t>
  </si>
  <si>
    <t>Phenylpropanoate</t>
  </si>
  <si>
    <t>ppt_e</t>
  </si>
  <si>
    <t>Phosphonate</t>
  </si>
  <si>
    <t>progly_e</t>
  </si>
  <si>
    <t>L-Prolinylglycine</t>
  </si>
  <si>
    <t>psclys_e</t>
  </si>
  <si>
    <t>Psicoselysine</t>
  </si>
  <si>
    <t>pydam_e</t>
  </si>
  <si>
    <t>Pyridoxamine</t>
  </si>
  <si>
    <t>pydx_e</t>
  </si>
  <si>
    <t>Pyridoxal</t>
  </si>
  <si>
    <t>pydxn_e</t>
  </si>
  <si>
    <t>Pyridoxine</t>
  </si>
  <si>
    <t>pac_e</t>
  </si>
  <si>
    <t>Phenylacetic acid</t>
  </si>
  <si>
    <t>quin_e</t>
  </si>
  <si>
    <t>Quinate</t>
  </si>
  <si>
    <t>r5p_e</t>
  </si>
  <si>
    <t>Alpha-D-Ribose 5-phosphate</t>
  </si>
  <si>
    <t>rfamp_e</t>
  </si>
  <si>
    <t>Rifampin</t>
  </si>
  <si>
    <t>peng_e</t>
  </si>
  <si>
    <t>Penicillin G C16H18N2O4S</t>
  </si>
  <si>
    <t>sel_e</t>
  </si>
  <si>
    <t>Selenate</t>
  </si>
  <si>
    <t>skm_e</t>
  </si>
  <si>
    <t>Shikimate</t>
  </si>
  <si>
    <t>slnt_e</t>
  </si>
  <si>
    <t>Selenite</t>
  </si>
  <si>
    <t>so2_e</t>
  </si>
  <si>
    <t>Sulfur dioxide</t>
  </si>
  <si>
    <t>sulfac_e</t>
  </si>
  <si>
    <t>Sulfoacetate</t>
  </si>
  <si>
    <t>tartr__D_e</t>
  </si>
  <si>
    <t>D-tartrate</t>
  </si>
  <si>
    <t>tartr__L_e</t>
  </si>
  <si>
    <t>L-tartrate</t>
  </si>
  <si>
    <t>tcynt_e</t>
  </si>
  <si>
    <t>Thiocyanate</t>
  </si>
  <si>
    <t>thrp_e</t>
  </si>
  <si>
    <t>L-Threonine O-3-phosphate</t>
  </si>
  <si>
    <t>tma_e</t>
  </si>
  <si>
    <t>Trimethylamine</t>
  </si>
  <si>
    <t>rnam_e</t>
  </si>
  <si>
    <t>N Ribosylnicotinamide C11H15N2O5</t>
  </si>
  <si>
    <t>tmao_e</t>
  </si>
  <si>
    <t>Trimethylamine N-oxide</t>
  </si>
  <si>
    <t>salchs2_e</t>
  </si>
  <si>
    <t>Salmochelin-S2</t>
  </si>
  <si>
    <t>salchs2fe_e</t>
  </si>
  <si>
    <t>Salmochelin-S2-Fe-III</t>
  </si>
  <si>
    <t>salchs4_e</t>
  </si>
  <si>
    <t>Salmochelin-S4</t>
  </si>
  <si>
    <t>tsul_e</t>
  </si>
  <si>
    <t>Thiosulfate</t>
  </si>
  <si>
    <t>salchs4fe_e</t>
  </si>
  <si>
    <t>Salmochelin-S4-Fe-III</t>
  </si>
  <si>
    <t>salchsx_e</t>
  </si>
  <si>
    <t>Salmochelin-SX</t>
  </si>
  <si>
    <t>ttdcea_e</t>
  </si>
  <si>
    <t>Tetradecenoate (n-C14:1)</t>
  </si>
  <si>
    <t>ttrcyc_e</t>
  </si>
  <si>
    <t>Tetracycline</t>
  </si>
  <si>
    <t>tungs_e</t>
  </si>
  <si>
    <t>Tungstate</t>
  </si>
  <si>
    <t>tym_e</t>
  </si>
  <si>
    <t>Tyramine</t>
  </si>
  <si>
    <t>tyrp_e</t>
  </si>
  <si>
    <t>Phosphotyrosine</t>
  </si>
  <si>
    <t>uacgam_e</t>
  </si>
  <si>
    <t>UDP-N-acetyl-D-glucosamine</t>
  </si>
  <si>
    <t>udpacgal_e</t>
  </si>
  <si>
    <t>UDP-N-acetyl-D-galactosamine</t>
  </si>
  <si>
    <t>udpg_e</t>
  </si>
  <si>
    <t>UDPglucose</t>
  </si>
  <si>
    <t>udpgal_e</t>
  </si>
  <si>
    <t>UDPgalactose</t>
  </si>
  <si>
    <t>udpglcur_e</t>
  </si>
  <si>
    <t>UDP-D-glucuronate</t>
  </si>
  <si>
    <t>tag__D_e</t>
  </si>
  <si>
    <t>D-Tagatose</t>
  </si>
  <si>
    <t>xmp_e</t>
  </si>
  <si>
    <t>Xanthosine 5-phosphate</t>
  </si>
  <si>
    <t>tcb_e</t>
  </si>
  <si>
    <t>Tricarballylate</t>
  </si>
  <si>
    <t>xylu__L_e</t>
  </si>
  <si>
    <t>L-Xylulose</t>
  </si>
  <si>
    <t>tet_e</t>
  </si>
  <si>
    <t>Tetrathionate</t>
  </si>
  <si>
    <t>Reaction Name</t>
  </si>
  <si>
    <t>Metabolite</t>
  </si>
  <si>
    <t>lb</t>
  </si>
  <si>
    <t>ub</t>
  </si>
  <si>
    <t>Flux</t>
  </si>
  <si>
    <t>Rxn Index</t>
  </si>
  <si>
    <t>Unfeasible</t>
  </si>
  <si>
    <r>
      <t>i</t>
    </r>
    <r>
      <rPr>
        <b/>
        <sz val="9"/>
        <color rgb="FF000000"/>
        <rFont val="Arial"/>
        <family val="2"/>
      </rPr>
      <t>JB785</t>
    </r>
  </si>
  <si>
    <t>Monoculture</t>
  </si>
  <si>
    <t>Coculture</t>
  </si>
  <si>
    <t>talB</t>
  </si>
  <si>
    <t>Gene</t>
  </si>
  <si>
    <t>Subsystem</t>
  </si>
  <si>
    <t>atpC</t>
  </si>
  <si>
    <t>phoE</t>
  </si>
  <si>
    <t>thrC</t>
  </si>
  <si>
    <t>TP</t>
  </si>
  <si>
    <t>TN</t>
  </si>
  <si>
    <t>Growth predictions statistics</t>
  </si>
  <si>
    <t>FN</t>
  </si>
  <si>
    <t>FP</t>
  </si>
  <si>
    <t>Indetermined</t>
  </si>
  <si>
    <t>Experimental phenotype on glucose</t>
  </si>
  <si>
    <t>Standard name</t>
  </si>
  <si>
    <t>True positive (TP)</t>
  </si>
  <si>
    <t>True negative (TN)</t>
  </si>
  <si>
    <t>False positive (FP)</t>
  </si>
  <si>
    <t>False negative (FN)</t>
  </si>
  <si>
    <t>Accuracy</t>
  </si>
  <si>
    <t>Sensitivity</t>
  </si>
  <si>
    <t>Specificity</t>
  </si>
  <si>
    <t>Positive predicted value</t>
  </si>
  <si>
    <t>Negative predicted value</t>
  </si>
  <si>
    <t>Matthews correlation coefficient</t>
  </si>
  <si>
    <r>
      <t xml:space="preserve">E. coli </t>
    </r>
    <r>
      <rPr>
        <b/>
        <sz val="11"/>
        <color theme="1"/>
        <rFont val="Arial"/>
        <family val="2"/>
      </rPr>
      <t>K-12</t>
    </r>
  </si>
  <si>
    <t>Alanine, aspartate and glutamate metabolism</t>
  </si>
  <si>
    <t>Phenylalanine, tyrosine and tryptophan biosynthesis</t>
  </si>
  <si>
    <t>Cofactor and prosthetic group biosynthesis</t>
  </si>
  <si>
    <t>Valine, leucine and isoleucine metabolism</t>
  </si>
  <si>
    <t>Transport, inner membrane</t>
  </si>
  <si>
    <t>Pentose phosphate pathway</t>
  </si>
  <si>
    <t>Heterotroph specific subsystems</t>
  </si>
  <si>
    <t>Transport, outer membrane</t>
  </si>
  <si>
    <t>Possitive predicted rescue rate</t>
  </si>
  <si>
    <t>Phototroph</t>
  </si>
  <si>
    <t>Heterotroph</t>
  </si>
  <si>
    <t>Flux heterotroph</t>
  </si>
  <si>
    <t>Flux phototroph</t>
  </si>
  <si>
    <t>Metabolic exchange by KO</t>
  </si>
  <si>
    <r>
      <t>Growth predictions (h</t>
    </r>
    <r>
      <rPr>
        <b/>
        <vertAlign val="superscript"/>
        <sz val="11"/>
        <color theme="1"/>
        <rFont val="Arial"/>
        <family val="2"/>
      </rPr>
      <t>-1</t>
    </r>
    <r>
      <rPr>
        <b/>
        <sz val="11"/>
        <color theme="1"/>
        <rFont val="Arial"/>
        <family val="2"/>
      </rPr>
      <t>)</t>
    </r>
  </si>
  <si>
    <t>ADNtex_A</t>
  </si>
  <si>
    <t>ADNtex_D</t>
  </si>
  <si>
    <t>ASNLtex_A</t>
  </si>
  <si>
    <t>ASNtex_D</t>
  </si>
  <si>
    <t>ARGtex_A</t>
  </si>
  <si>
    <t>ARGtex_D</t>
  </si>
  <si>
    <t>CO2tex_A</t>
  </si>
  <si>
    <t>CO2tex_D</t>
  </si>
  <si>
    <t>ETOHtex_A</t>
  </si>
  <si>
    <t>ETOHtex_D</t>
  </si>
  <si>
    <t>COBALT2tex_A</t>
  </si>
  <si>
    <t>COBALT2tex_D</t>
  </si>
  <si>
    <t>FORtex_A</t>
  </si>
  <si>
    <t>FORtex_D</t>
  </si>
  <si>
    <t>GLULtex_A</t>
  </si>
  <si>
    <t>GLUtex_D</t>
  </si>
  <si>
    <t>FE3tex_A</t>
  </si>
  <si>
    <t>FE3tex_D</t>
  </si>
  <si>
    <t>GLYCtex_A</t>
  </si>
  <si>
    <t>GLYCtex_D</t>
  </si>
  <si>
    <t>F6Ptex_A</t>
  </si>
  <si>
    <t>F6Ptex_D</t>
  </si>
  <si>
    <t>H2Otex_A</t>
  </si>
  <si>
    <t>H2Otex_D</t>
  </si>
  <si>
    <t>Htex_A</t>
  </si>
  <si>
    <t>Htex_D</t>
  </si>
  <si>
    <t>GLYCLTtex_A</t>
  </si>
  <si>
    <t>GLYCLTtex_D</t>
  </si>
  <si>
    <t>O2tex_A</t>
  </si>
  <si>
    <t>O2tex_D</t>
  </si>
  <si>
    <t>PYRtex_A</t>
  </si>
  <si>
    <t>PYRtex_D</t>
  </si>
  <si>
    <t>SERLtex_A</t>
  </si>
  <si>
    <t>SERtex_D</t>
  </si>
  <si>
    <t>ILELtex_A</t>
  </si>
  <si>
    <t>ILEtex_D</t>
  </si>
  <si>
    <t>SUCCtex_A</t>
  </si>
  <si>
    <t>SUCCtex_D</t>
  </si>
  <si>
    <t>NH4tex_A</t>
  </si>
  <si>
    <t>NH4tex_D</t>
  </si>
  <si>
    <t>THRLtex_A</t>
  </si>
  <si>
    <t>THRtex_D</t>
  </si>
  <si>
    <t>Ktex_A</t>
  </si>
  <si>
    <t>Ktex_D</t>
  </si>
  <si>
    <t>MG2tex_A</t>
  </si>
  <si>
    <t>MG2tex_D</t>
  </si>
  <si>
    <t>PHELtex_A</t>
  </si>
  <si>
    <t>PHEtex_D</t>
  </si>
  <si>
    <t>LEUtex_A</t>
  </si>
  <si>
    <t>LEUtex_D</t>
  </si>
  <si>
    <t>PItex_A</t>
  </si>
  <si>
    <t>PItex_D</t>
  </si>
  <si>
    <t>SO4tex_A</t>
  </si>
  <si>
    <t>SO4tex_D</t>
  </si>
  <si>
    <t>VALLtex_A</t>
  </si>
  <si>
    <t>VALtex_D</t>
  </si>
  <si>
    <t>EX_ca2_[smp]</t>
  </si>
  <si>
    <t xml:space="preserve">ca2_[smp]  &lt;=&gt; </t>
  </si>
  <si>
    <t>ca2_</t>
  </si>
  <si>
    <t>EX_h2o_[smp]</t>
  </si>
  <si>
    <t xml:space="preserve">h2o_[smp]  &lt;=&gt; </t>
  </si>
  <si>
    <t>h2o_</t>
  </si>
  <si>
    <t>EX_co2_[smp]</t>
  </si>
  <si>
    <t xml:space="preserve">co2_[smp]  &lt;=&gt; </t>
  </si>
  <si>
    <t>co2_</t>
  </si>
  <si>
    <t>EX_cl_[smp]</t>
  </si>
  <si>
    <t xml:space="preserve">cl_[smp]  &lt;=&gt; </t>
  </si>
  <si>
    <t>cl_</t>
  </si>
  <si>
    <t>EX_pi_[smp]</t>
  </si>
  <si>
    <t xml:space="preserve">pi_[smp]  &lt;=&gt; </t>
  </si>
  <si>
    <t>pi_</t>
  </si>
  <si>
    <t>EX_cobalt2_[smp]</t>
  </si>
  <si>
    <t xml:space="preserve">cobalt2_[smp]  &lt;=&gt; </t>
  </si>
  <si>
    <t>cobalt2_</t>
  </si>
  <si>
    <t>EX_h_[smp]</t>
  </si>
  <si>
    <t xml:space="preserve">h_[smp]  &lt;=&gt; </t>
  </si>
  <si>
    <t>h_</t>
  </si>
  <si>
    <t>EX_cu2_[smp]</t>
  </si>
  <si>
    <t xml:space="preserve">cu2_[smp]  &lt;=&gt; </t>
  </si>
  <si>
    <t>cu2_</t>
  </si>
  <si>
    <t>EX_nh4_[smp]</t>
  </si>
  <si>
    <t xml:space="preserve">nh4_[smp]  &lt;=&gt; </t>
  </si>
  <si>
    <t>nh4_</t>
  </si>
  <si>
    <t>EX_fe3_[smp]</t>
  </si>
  <si>
    <t xml:space="preserve">fe3_[smp]  &lt;=&gt; </t>
  </si>
  <si>
    <t>fe3_</t>
  </si>
  <si>
    <t>EX_k_[smp]</t>
  </si>
  <si>
    <t xml:space="preserve">k_[smp]  &lt;=&gt; </t>
  </si>
  <si>
    <t>k_</t>
  </si>
  <si>
    <t>EX_fe2_[smp]</t>
  </si>
  <si>
    <t xml:space="preserve">fe2_[smp]  &lt;=&gt; </t>
  </si>
  <si>
    <t>fe2_</t>
  </si>
  <si>
    <t>EX_na1_[smp]</t>
  </si>
  <si>
    <t xml:space="preserve">na1_[smp]  &lt;=&gt; </t>
  </si>
  <si>
    <t>na1_</t>
  </si>
  <si>
    <t>EX_so4_[smp]</t>
  </si>
  <si>
    <t xml:space="preserve">so4_[smp]  &lt;=&gt; </t>
  </si>
  <si>
    <t>so4_</t>
  </si>
  <si>
    <t>EX_hco3_[smp]</t>
  </si>
  <si>
    <t xml:space="preserve">hco3_[smp]  &lt;=&gt; </t>
  </si>
  <si>
    <t>hco3_</t>
  </si>
  <si>
    <t>EX_mg2_[smp]</t>
  </si>
  <si>
    <t xml:space="preserve">mg2_[smp]  &lt;=&gt; </t>
  </si>
  <si>
    <t>mg2_</t>
  </si>
  <si>
    <t>EX_mn2_[smp]</t>
  </si>
  <si>
    <t xml:space="preserve">mn2_[smp]  &lt;=&gt; </t>
  </si>
  <si>
    <t>mn2_</t>
  </si>
  <si>
    <t>EX_o2_[smp]</t>
  </si>
  <si>
    <t xml:space="preserve">o2_[smp]  &lt;=&gt; </t>
  </si>
  <si>
    <t>o2_</t>
  </si>
  <si>
    <t>EX_mobd_[smp]</t>
  </si>
  <si>
    <t xml:space="preserve">mobd_[smp]  &lt;=&gt; </t>
  </si>
  <si>
    <t>mobd_</t>
  </si>
  <si>
    <t>EX_zn2_[smp]</t>
  </si>
  <si>
    <t xml:space="preserve">zn2_[smp]  &lt;=&gt; </t>
  </si>
  <si>
    <t>zn2_</t>
  </si>
  <si>
    <t>EX_no3_[smp]</t>
  </si>
  <si>
    <t xml:space="preserve">no3_[smp]  &lt;=&gt; </t>
  </si>
  <si>
    <t>no3_</t>
  </si>
  <si>
    <t>EX_ni2_[smp]</t>
  </si>
  <si>
    <t xml:space="preserve">ni2_[smp]  &lt;=&gt; </t>
  </si>
  <si>
    <t>ni2_</t>
  </si>
  <si>
    <t>EX_photon410_[smp]</t>
  </si>
  <si>
    <t xml:space="preserve">photon410_[smp]  &lt;=&gt; </t>
  </si>
  <si>
    <t>photon410_</t>
  </si>
  <si>
    <t>EX_photon430_[smp]</t>
  </si>
  <si>
    <t xml:space="preserve">photon430_[smp]  &lt;=&gt; </t>
  </si>
  <si>
    <t>photon430_</t>
  </si>
  <si>
    <t>EX_photon450_[smp]</t>
  </si>
  <si>
    <t xml:space="preserve">photon450_[smp]  &lt;=&gt; </t>
  </si>
  <si>
    <t>photon450_</t>
  </si>
  <si>
    <t>EX_photon470_[smp]</t>
  </si>
  <si>
    <t xml:space="preserve">photon470_[smp]  &lt;=&gt; </t>
  </si>
  <si>
    <t>photon470_</t>
  </si>
  <si>
    <t>EX_photon490_[smp]</t>
  </si>
  <si>
    <t xml:space="preserve">photon490_[smp]  &lt;=&gt; </t>
  </si>
  <si>
    <t>photon490_</t>
  </si>
  <si>
    <t>EX_photon510_[smp]</t>
  </si>
  <si>
    <t xml:space="preserve">photon510_[smp]  &lt;=&gt; </t>
  </si>
  <si>
    <t>photon510_</t>
  </si>
  <si>
    <t>EX_photon530_[smp]</t>
  </si>
  <si>
    <t xml:space="preserve">photon530_[smp]  &lt;=&gt; </t>
  </si>
  <si>
    <t>photon530_</t>
  </si>
  <si>
    <t>EX_photon550_[smp]</t>
  </si>
  <si>
    <t xml:space="preserve">photon550_[smp]  &lt;=&gt; </t>
  </si>
  <si>
    <t>photon550_</t>
  </si>
  <si>
    <t>EX_photon570_[smp]</t>
  </si>
  <si>
    <t xml:space="preserve">photon570_[smp]  &lt;=&gt; </t>
  </si>
  <si>
    <t>photon570_</t>
  </si>
  <si>
    <t>EX_photon590_[smp]</t>
  </si>
  <si>
    <t xml:space="preserve">photon590_[smp]  &lt;=&gt; </t>
  </si>
  <si>
    <t>photon590_</t>
  </si>
  <si>
    <t>EX_photon610_[smp]</t>
  </si>
  <si>
    <t xml:space="preserve">photon610_[smp]  &lt;=&gt; </t>
  </si>
  <si>
    <t>photon610_</t>
  </si>
  <si>
    <t>EX_photon630_[smp]</t>
  </si>
  <si>
    <t xml:space="preserve">photon630_[smp]  &lt;=&gt; </t>
  </si>
  <si>
    <t>photon630_</t>
  </si>
  <si>
    <t>EX_photon650_[smp]</t>
  </si>
  <si>
    <t xml:space="preserve">photon650_[smp]  &lt;=&gt; </t>
  </si>
  <si>
    <t>photon650_</t>
  </si>
  <si>
    <t>EX_photon670_[smp]</t>
  </si>
  <si>
    <t xml:space="preserve">photon670_[smp]  &lt;=&gt; </t>
  </si>
  <si>
    <t>photon670_</t>
  </si>
  <si>
    <t>EX_photon690_[smp]</t>
  </si>
  <si>
    <t xml:space="preserve">photon690_[smp]  &lt;=&gt; </t>
  </si>
  <si>
    <t>photon690_</t>
  </si>
  <si>
    <t>EX_cit_[smp]</t>
  </si>
  <si>
    <t xml:space="preserve">cit_[smp]  &lt;=&gt; </t>
  </si>
  <si>
    <t>cit_</t>
  </si>
  <si>
    <t>EX_cbl1_[smp]</t>
  </si>
  <si>
    <t xml:space="preserve">cbl1_[smp]  &lt;=&gt; </t>
  </si>
  <si>
    <t>cbl1_</t>
  </si>
  <si>
    <t>EX_glc__D_[smp]</t>
  </si>
  <si>
    <t xml:space="preserve">glc__D_[smp]  &lt;=&gt; </t>
  </si>
  <si>
    <t>glc__D_</t>
  </si>
  <si>
    <t>EX_sel_[smp]</t>
  </si>
  <si>
    <t xml:space="preserve">sel_[smp]  &lt;=&gt; </t>
  </si>
  <si>
    <t>sel_</t>
  </si>
  <si>
    <t>EX_slnt_[smp]</t>
  </si>
  <si>
    <t xml:space="preserve">slnt_[smp]  &lt;=&gt; </t>
  </si>
  <si>
    <t>slnt_</t>
  </si>
  <si>
    <t>EX_tungs_[smp]</t>
  </si>
  <si>
    <t xml:space="preserve">tungs_[smp]  &lt;=&gt; </t>
  </si>
  <si>
    <t>tungs_</t>
  </si>
  <si>
    <t>B. subtilis</t>
  </si>
  <si>
    <t>Total exp expression</t>
  </si>
  <si>
    <t>Arginine and proline metabolism</t>
  </si>
  <si>
    <t>Biomass and maintenance functions</t>
  </si>
  <si>
    <t>Cell envelope biosynthesis</t>
  </si>
  <si>
    <t>Cofactor regeneration</t>
  </si>
  <si>
    <t>Cysteine and methionine metabolism</t>
  </si>
  <si>
    <t>Glycine, serine and threonine metabolism</t>
  </si>
  <si>
    <t>Glycolysis/gluconeogenesis</t>
  </si>
  <si>
    <t>Histidine metabolism</t>
  </si>
  <si>
    <t>Inorganic ion transport and metabolism</t>
  </si>
  <si>
    <t>Glutathione metabolism</t>
  </si>
  <si>
    <t>Murein biosynthesis</t>
  </si>
  <si>
    <t>One carbon pool by folate</t>
  </si>
  <si>
    <t>Photorespiration/glyoxylate degradation</t>
  </si>
  <si>
    <t>Phototroph specific subsystems</t>
  </si>
  <si>
    <t>Purine and pyrimidine biosynthesis</t>
  </si>
  <si>
    <t>Pyruvate metabolism/tca cycle</t>
  </si>
  <si>
    <t>Threonine and lysine metabolism</t>
  </si>
  <si>
    <t>Transport, carboxyzome</t>
  </si>
  <si>
    <t>Transport, thylakoid membrane</t>
  </si>
  <si>
    <t>RNA-seq monoculture</t>
  </si>
  <si>
    <t>RNA-seq coculture</t>
  </si>
  <si>
    <t>Predicted flux mono</t>
  </si>
  <si>
    <t>Predicted flux coculture</t>
  </si>
  <si>
    <t>Fold change RNA-seq</t>
  </si>
  <si>
    <t>Fold change predicted</t>
  </si>
  <si>
    <t>Total expression RNA-seq-Prediction</t>
  </si>
  <si>
    <t>Total expression prediction</t>
  </si>
  <si>
    <t>Heterotorphic partner</t>
  </si>
  <si>
    <r>
      <rPr>
        <i/>
        <sz val="12"/>
        <color theme="1"/>
        <rFont val="Calibri"/>
        <family val="2"/>
        <scheme val="minor"/>
      </rPr>
      <t>E. coli</t>
    </r>
    <r>
      <rPr>
        <sz val="12"/>
        <color theme="1"/>
        <rFont val="Calibri"/>
        <family val="2"/>
        <scheme val="minor"/>
      </rPr>
      <t xml:space="preserve"> K12</t>
    </r>
  </si>
  <si>
    <r>
      <rPr>
        <i/>
        <sz val="12"/>
        <color theme="1"/>
        <rFont val="Calibri"/>
        <family val="2"/>
        <scheme val="minor"/>
      </rPr>
      <t>E. coli</t>
    </r>
    <r>
      <rPr>
        <sz val="12"/>
        <color theme="1"/>
        <rFont val="Calibri"/>
        <family val="2"/>
        <scheme val="minor"/>
      </rPr>
      <t xml:space="preserve"> W</t>
    </r>
  </si>
  <si>
    <t>Y. lipolytica</t>
  </si>
  <si>
    <t>Lethal in S. elongatus</t>
  </si>
  <si>
    <t>Lethal in heterotroph</t>
  </si>
  <si>
    <t>206 (479rxns)</t>
  </si>
  <si>
    <t>350 (540rxns)</t>
  </si>
  <si>
    <t>**Organelles: cytoplasm (c), carboxysome (cx), endoplasmic reticulum (r), Golgi apparatus (g), liposome (l), periplasm (p), mitochondria (m), nucleus (n), peroxisome (x), thylakoid (t), and vacuole (v).</t>
  </si>
  <si>
    <r>
      <t xml:space="preserve">Table 1. Models characteristics. </t>
    </r>
    <r>
      <rPr>
        <sz val="8"/>
        <color rgb="FF000000"/>
        <rFont val="Arial"/>
        <family val="2"/>
      </rPr>
      <t>The first row contains the names of the models, each model can be simulated in different conditions, phototrophs’ models can be simulated in photoautotrophy (PA),  heterotrophy (H), and mixotrophy (M), the models for heterotrophs can be simulated in aerobic (A) and/or anaerobic (AN) conditions.</t>
    </r>
  </si>
  <si>
    <r>
      <t>i</t>
    </r>
    <r>
      <rPr>
        <b/>
        <sz val="6"/>
        <color rgb="FF000000"/>
        <rFont val="Arial"/>
        <family val="2"/>
      </rPr>
      <t>JB792</t>
    </r>
  </si>
  <si>
    <r>
      <t>i</t>
    </r>
    <r>
      <rPr>
        <b/>
        <sz val="6"/>
        <color rgb="FF000000"/>
        <rFont val="Arial"/>
        <family val="2"/>
      </rPr>
      <t>ECW1372</t>
    </r>
  </si>
  <si>
    <r>
      <t>i</t>
    </r>
    <r>
      <rPr>
        <b/>
        <sz val="6"/>
        <color rgb="FF000000"/>
        <rFont val="Arial"/>
        <family val="2"/>
      </rPr>
      <t>JO1366</t>
    </r>
  </si>
  <si>
    <r>
      <t>i</t>
    </r>
    <r>
      <rPr>
        <b/>
        <sz val="6"/>
        <color rgb="FF000000"/>
        <rFont val="Arial"/>
        <family val="2"/>
      </rPr>
      <t>YO844</t>
    </r>
  </si>
  <si>
    <r>
      <t>i</t>
    </r>
    <r>
      <rPr>
        <b/>
        <sz val="6"/>
        <color rgb="FF000000"/>
        <rFont val="Arial"/>
        <family val="2"/>
      </rPr>
      <t>Yali4</t>
    </r>
  </si>
  <si>
    <r>
      <t>i</t>
    </r>
    <r>
      <rPr>
        <b/>
        <sz val="6"/>
        <color theme="1"/>
        <rFont val="Arial"/>
        <family val="2"/>
      </rPr>
      <t>CZ-Se-EcW(2157)</t>
    </r>
  </si>
  <si>
    <r>
      <t>i</t>
    </r>
    <r>
      <rPr>
        <b/>
        <sz val="6"/>
        <color theme="1"/>
        <rFont val="Arial"/>
        <family val="2"/>
      </rPr>
      <t>CZ-Se-EcK-12(2152)</t>
    </r>
  </si>
  <si>
    <r>
      <t>i</t>
    </r>
    <r>
      <rPr>
        <b/>
        <sz val="6"/>
        <color theme="1"/>
        <rFont val="Arial"/>
        <family val="2"/>
      </rPr>
      <t>CZ-Se-Bs(1629)</t>
    </r>
  </si>
  <si>
    <r>
      <t>i</t>
    </r>
    <r>
      <rPr>
        <b/>
        <sz val="6"/>
        <color theme="1"/>
        <rFont val="Arial"/>
        <family val="2"/>
      </rPr>
      <t>CZ-Se-Yl(1686)</t>
    </r>
  </si>
  <si>
    <r>
      <t>Synechococcus elongatus</t>
    </r>
    <r>
      <rPr>
        <sz val="6"/>
        <color rgb="FF000000"/>
        <rFont val="Arial"/>
        <family val="2"/>
      </rPr>
      <t xml:space="preserve"> PCC7942</t>
    </r>
  </si>
  <si>
    <r>
      <t xml:space="preserve">E. coli </t>
    </r>
    <r>
      <rPr>
        <sz val="6"/>
        <color rgb="FF000000"/>
        <rFont val="Arial"/>
        <family val="2"/>
      </rPr>
      <t>W</t>
    </r>
  </si>
  <si>
    <r>
      <t xml:space="preserve">E. coli </t>
    </r>
    <r>
      <rPr>
        <sz val="6"/>
        <color rgb="FF000000"/>
        <rFont val="Arial"/>
        <family val="2"/>
      </rPr>
      <t>K-12 MG 1655</t>
    </r>
  </si>
  <si>
    <r>
      <t xml:space="preserve">S. elongatus – E. coli </t>
    </r>
    <r>
      <rPr>
        <sz val="6"/>
        <color theme="1"/>
        <rFont val="Arial"/>
        <family val="2"/>
      </rPr>
      <t>W</t>
    </r>
  </si>
  <si>
    <r>
      <t xml:space="preserve">S. elongatus – E. coli </t>
    </r>
    <r>
      <rPr>
        <sz val="6"/>
        <color theme="1"/>
        <rFont val="Arial"/>
        <family val="2"/>
      </rPr>
      <t>K-12</t>
    </r>
  </si>
  <si>
    <t>Lactate</t>
  </si>
  <si>
    <t>Standard error of all measurements is below 10% of the average observed concentration. Measurements obtained from independent samples</t>
  </si>
  <si>
    <t>Supplementary Table 1. Metabolic capabilities of heterotrophs and phototrophs.</t>
  </si>
  <si>
    <t>Supplementary Table 2. Constraints applied to the models</t>
  </si>
  <si>
    <t>A_BiorepC1</t>
  </si>
  <si>
    <t>Cyano1</t>
  </si>
  <si>
    <t>PCC 7942+cscB</t>
  </si>
  <si>
    <t>Silver Lab</t>
  </si>
  <si>
    <t>Synechococcus</t>
  </si>
  <si>
    <t>Golden, CO</t>
  </si>
  <si>
    <t>Cell culture</t>
  </si>
  <si>
    <t>B_BiorepC2</t>
  </si>
  <si>
    <t>Cyano2</t>
  </si>
  <si>
    <t>C_BiorepC3</t>
  </si>
  <si>
    <t>Cyano3</t>
  </si>
  <si>
    <t>D_BiorepCo1</t>
  </si>
  <si>
    <t>Coculture1</t>
  </si>
  <si>
    <t>S. elongatus+E. coli</t>
  </si>
  <si>
    <t>cscB/9637</t>
  </si>
  <si>
    <t>Synechococcus+Escherichia</t>
  </si>
  <si>
    <t>E_BiorepCo2</t>
  </si>
  <si>
    <t>Coculture2</t>
  </si>
  <si>
    <t>F_BiorepCo3</t>
  </si>
  <si>
    <t>Coculture3</t>
  </si>
  <si>
    <t>G_BiorepE1</t>
  </si>
  <si>
    <t>Ecoli1</t>
  </si>
  <si>
    <t>E. coli</t>
  </si>
  <si>
    <t>ATCC 9637</t>
  </si>
  <si>
    <t>Escherichia</t>
  </si>
  <si>
    <t>H_BiorepE2</t>
  </si>
  <si>
    <t>Ecoli2</t>
  </si>
  <si>
    <t>I_BiorepE3</t>
  </si>
  <si>
    <t>Ecoli3</t>
  </si>
  <si>
    <t>Sample Name</t>
  </si>
  <si>
    <t>Sample ID</t>
  </si>
  <si>
    <t>BioProjec</t>
  </si>
  <si>
    <t>Organism</t>
  </si>
  <si>
    <t>strain</t>
  </si>
  <si>
    <t>Isolate</t>
  </si>
  <si>
    <t>Complete Name</t>
  </si>
  <si>
    <t>Date</t>
  </si>
  <si>
    <t>Location</t>
  </si>
  <si>
    <t>Sample Type</t>
  </si>
  <si>
    <t>SUB5895590</t>
  </si>
  <si>
    <t>SUB5895591</t>
  </si>
  <si>
    <t>SUB5895592</t>
  </si>
  <si>
    <t>SUB5895593</t>
  </si>
  <si>
    <t>SUB5895594</t>
  </si>
  <si>
    <t>SUB5895595</t>
  </si>
  <si>
    <t>SUB5895596</t>
  </si>
  <si>
    <t>SUB5895597</t>
  </si>
  <si>
    <t>SUB5895598</t>
  </si>
  <si>
    <t>Reaction ID</t>
  </si>
  <si>
    <t xml:space="preserve">Subsystem/Metabolic </t>
  </si>
  <si>
    <t>ACACCT</t>
  </si>
  <si>
    <t>Acetyl-CoA:acetoacetyl-CoA transferase</t>
  </si>
  <si>
    <t>alternate carbon metabolism</t>
  </si>
  <si>
    <t>ALLK</t>
  </si>
  <si>
    <t>Allose kinase</t>
  </si>
  <si>
    <t>ALLPI</t>
  </si>
  <si>
    <t>Allose 6-phosphate isomerase</t>
  </si>
  <si>
    <t>ALLULPE</t>
  </si>
  <si>
    <t>Allulose 6-phosphate epimerase</t>
  </si>
  <si>
    <t>BUTCT</t>
  </si>
  <si>
    <t>Acetyl-CoA:butyrate-CoA transferase</t>
  </si>
  <si>
    <t>HXCT</t>
  </si>
  <si>
    <t>Acetyl-CoA:hexanoate-CoA transferase</t>
  </si>
  <si>
    <t>TDPDRE</t>
  </si>
  <si>
    <t>DTDP-4-dehydrorhamnose 3,5-epimerase</t>
  </si>
  <si>
    <t>cell envelope biosynthesis</t>
  </si>
  <si>
    <t>TDPDRR</t>
  </si>
  <si>
    <t>DTDP-4-dehydrorhamnose reductase</t>
  </si>
  <si>
    <t>UDPGALM</t>
  </si>
  <si>
    <t>UDPgalactopyranose mutase</t>
  </si>
  <si>
    <t>cofactor and prosthetic group biosynthesis</t>
  </si>
  <si>
    <t>GLUDC</t>
  </si>
  <si>
    <t>Glutamate Decarboxylase</t>
  </si>
  <si>
    <t>alanine, aspartate and glutamate metabolism</t>
  </si>
  <si>
    <t>FE3DCITabcpp</t>
  </si>
  <si>
    <t>Iron transport from ferric-dicitrate via ABC system (periplasm)</t>
  </si>
  <si>
    <t>inorganic ion transport and metabolism</t>
  </si>
  <si>
    <t>ECA4OALpp</t>
  </si>
  <si>
    <t>Enterobacterial common antigen (x4) O-antigen ligase (periplasm)</t>
  </si>
  <si>
    <t>lipopolysaccharide biosynthesis/recycling</t>
  </si>
  <si>
    <t>HEPT4</t>
  </si>
  <si>
    <t>Heptosyltransferase IV (LPS core synthesis)</t>
  </si>
  <si>
    <t>MOAT3C</t>
  </si>
  <si>
    <t>3-deoxy-D-manno-octulosonic acid transferase III (LPS core biosynthesis)</t>
  </si>
  <si>
    <t>O16A4Lpp</t>
  </si>
  <si>
    <t>O16 anitgen (x4) ligase (periplasm)</t>
  </si>
  <si>
    <t>O16AP1pp</t>
  </si>
  <si>
    <t>O16 antigen polymerase (periplasm)</t>
  </si>
  <si>
    <t>O16AP2pp</t>
  </si>
  <si>
    <t>O16AP3pp</t>
  </si>
  <si>
    <t>O16AUNDtpp</t>
  </si>
  <si>
    <t>O16 antigen (flippase, cytoplasm to periplasm)</t>
  </si>
  <si>
    <t>O16GALFT</t>
  </si>
  <si>
    <t>Galactofuranosyltransferase (LPS O16 antigen biosynthesis)</t>
  </si>
  <si>
    <t>O16GLCT1</t>
  </si>
  <si>
    <t>Glucosyltransferase I (LPS O16 antigen biosynthesis)</t>
  </si>
  <si>
    <t>RHAT1</t>
  </si>
  <si>
    <t>Rhamnosyltransferase I (LPS core biosynthesis)</t>
  </si>
  <si>
    <t>HCYSMT</t>
  </si>
  <si>
    <t>Homocysteine S-methyltransferase</t>
  </si>
  <si>
    <t>cysteine and methionine metabolism</t>
  </si>
  <si>
    <t>HCYSMT2</t>
  </si>
  <si>
    <t>Homocysteine Methyltransferase</t>
  </si>
  <si>
    <t>transport, inner membrane</t>
  </si>
  <si>
    <t>ASCBptspp</t>
  </si>
  <si>
    <t>L-ascorbate transport via PEP:Pyr PTS (periplasm)</t>
  </si>
  <si>
    <t>transport, outer membrane</t>
  </si>
  <si>
    <t>4ABUTD</t>
  </si>
  <si>
    <t>4-Aminobutyraldehyde:NAD+ oxidoreductase</t>
  </si>
  <si>
    <t>ALDD31</t>
  </si>
  <si>
    <t>Aminoacetaldehyde oxidation</t>
  </si>
  <si>
    <t>FFSD</t>
  </si>
  <si>
    <t>Beta-fructofuranosidase</t>
  </si>
  <si>
    <t>G3PCT</t>
  </si>
  <si>
    <t>Glycerol-3-phosphate cytidylyltransferase</t>
  </si>
  <si>
    <t>GLYALDDr</t>
  </si>
  <si>
    <t>IMACTD</t>
  </si>
  <si>
    <t>Imidazole acetaldeyde dehydrogenase</t>
  </si>
  <si>
    <t>NICRNS</t>
  </si>
  <si>
    <t>NMNHYD</t>
  </si>
  <si>
    <t>Nicotinamide ribonucleotide phosphohydrolase</t>
  </si>
  <si>
    <t>RAFH</t>
  </si>
  <si>
    <t>Raffinose hydrolyzing enzyme</t>
  </si>
  <si>
    <t>2hh24dd hydratase</t>
  </si>
  <si>
    <t>4 hydroxyphenylacetate catabolism</t>
  </si>
  <si>
    <t>4H2KPILY</t>
  </si>
  <si>
    <t>4h2kpi Lyase</t>
  </si>
  <si>
    <t>4HOXPACMOF</t>
  </si>
  <si>
    <t>4 hydroxyphenylacetate 3 monooxygenase FADH2</t>
  </si>
  <si>
    <t>CMCMSAD</t>
  </si>
  <si>
    <t>4 carboxy 2 hydroxymuconate 6 semialdehyde dehydrogenase</t>
  </si>
  <si>
    <t>CMHMI</t>
  </si>
  <si>
    <t>5 carboxymethyl 2 hydroxymuconate delta isomerase</t>
  </si>
  <si>
    <t>DHPDO</t>
  </si>
  <si>
    <t>3 4 dihydroxyphenylacetate 2 3 dioxygenase</t>
  </si>
  <si>
    <t>HPA3MO</t>
  </si>
  <si>
    <t>4 hydroxyphenylacetate 3 monooxygenase nadh</t>
  </si>
  <si>
    <t>OPTCCL</t>
  </si>
  <si>
    <t>5 carboxy 2 oxohept 3 enedioate decarboxylation</t>
  </si>
  <si>
    <t>GLXO1</t>
  </si>
  <si>
    <t>Extracellular exchange</t>
  </si>
  <si>
    <t>UAG4Ei_copy2</t>
  </si>
  <si>
    <t>UDP-N-acetylglucosamine 4-epimerase</t>
  </si>
  <si>
    <t>2HH24DDH1_copy1</t>
  </si>
  <si>
    <t>2HH24DDH1_copy2</t>
  </si>
  <si>
    <t>DHEDAA</t>
  </si>
  <si>
    <t>2,4-dihydroxyhept-2-ene-1,7-dioic acid aldolase</t>
  </si>
  <si>
    <t>CLB6PH</t>
  </si>
  <si>
    <t>Cellobiose hydrolase</t>
  </si>
  <si>
    <t>CLBH</t>
  </si>
  <si>
    <t>SALCNH</t>
  </si>
  <si>
    <t>Salicin hydrolase</t>
  </si>
  <si>
    <t>SUCR</t>
  </si>
  <si>
    <t>Sucrose hydrolyzing enzyme</t>
  </si>
  <si>
    <t>GALAMPTSpp</t>
  </si>
  <si>
    <t xml:space="preserve">D Galactosamine transport via PEPPyr  periplasm </t>
  </si>
  <si>
    <t>alternate carbon source</t>
  </si>
  <si>
    <t>RAFHpp</t>
  </si>
  <si>
    <t>Raffinose hydrolase</t>
  </si>
  <si>
    <t>3HOXPACt2pp</t>
  </si>
  <si>
    <t>HPA permease</t>
  </si>
  <si>
    <t>aromatic acid breakdown</t>
  </si>
  <si>
    <t>3HPAOX</t>
  </si>
  <si>
    <t>HPA monooxygenase</t>
  </si>
  <si>
    <t>4H3NPACAM</t>
  </si>
  <si>
    <t>4 hydroxy 3 nitrophenylacetate amidase</t>
  </si>
  <si>
    <t>OPETDC</t>
  </si>
  <si>
    <t>OPET decarboxylase</t>
  </si>
  <si>
    <t>HHDDI</t>
  </si>
  <si>
    <t>2-hydroxyhepta-2,4-diene-1,7-dioate isomerase</t>
  </si>
  <si>
    <t>extracellular exchange</t>
  </si>
  <si>
    <t>lipopolysaccharide biosynthesi  recycling</t>
  </si>
  <si>
    <t>GLCR1TRA1</t>
  </si>
  <si>
    <t xml:space="preserve">Glucosyltransferase I LPS R1 core synthesis </t>
  </si>
  <si>
    <t>GLCR1TRB1</t>
  </si>
  <si>
    <t>HEPKA2</t>
  </si>
  <si>
    <t xml:space="preserve">LPS heptose kinase II  LPS core synthesis </t>
  </si>
  <si>
    <t>HEPKB2</t>
  </si>
  <si>
    <t>UAG4Ei_copy1</t>
  </si>
  <si>
    <t>PENAM</t>
  </si>
  <si>
    <t>Penicillin Amidase</t>
  </si>
  <si>
    <t>penicillin breakdown</t>
  </si>
  <si>
    <t>purine and pyrimidine biosynthesis</t>
  </si>
  <si>
    <t>CLBtpp</t>
  </si>
  <si>
    <t>Cellobiose transport via permease</t>
  </si>
  <si>
    <t>transport outer membrane porin</t>
  </si>
  <si>
    <t>SALCtpp</t>
  </si>
  <si>
    <t>Salicin transport via permease</t>
  </si>
  <si>
    <t>SUCtpp</t>
  </si>
  <si>
    <t>Sucrose transport via permease</t>
  </si>
  <si>
    <t>CLBptspp</t>
  </si>
  <si>
    <t xml:space="preserve">Cellobiose transport via PEPPyr  periplasm </t>
  </si>
  <si>
    <t>SALCptspp</t>
  </si>
  <si>
    <t xml:space="preserve">Salicin transport via PEPPyr  periplasm </t>
  </si>
  <si>
    <t>ACGALptspp</t>
  </si>
  <si>
    <t>N-Acetyl-D-galactosamine transport via PEP:Pyr PTS  (periplasm)</t>
  </si>
  <si>
    <t>OHEDH</t>
  </si>
  <si>
    <t>2-oxo-hept-3-ene-1,7-dioate hydratase</t>
  </si>
  <si>
    <t>tyrosine metabolism</t>
  </si>
  <si>
    <t>valine, leucine and isoleucine metabolism</t>
  </si>
  <si>
    <t>Lysine degradation</t>
  </si>
  <si>
    <t>Oxidative phosphorilation</t>
  </si>
  <si>
    <t>Galactose metabolism</t>
  </si>
  <si>
    <t>Glycerophospholipid metabolism</t>
  </si>
  <si>
    <t>Glycolysis / Gluconeogenesis</t>
  </si>
  <si>
    <t>Histidine biosynthesis</t>
  </si>
  <si>
    <t>D-Glyceraldehyde dehydrogenase</t>
  </si>
  <si>
    <t>Nicotinate and nicotinamide metabolism</t>
  </si>
  <si>
    <t>Nicotinate D-ribonucleotide synthase (ATP)</t>
  </si>
  <si>
    <t>Starch and sucrose metabolism</t>
  </si>
  <si>
    <t>Ubiquinone and other terpenoid-quinone biosynthesis</t>
  </si>
  <si>
    <t>13PPDH2</t>
  </si>
  <si>
    <t>1,3-propanediol dehydrogenase</t>
  </si>
  <si>
    <t>AMMQT8_2</t>
  </si>
  <si>
    <t>S-adenosylmethione:2-demethylmenaquinone methyltransferase</t>
  </si>
  <si>
    <t>2DDARAA</t>
  </si>
  <si>
    <t>2-dehydro-3-deoxy-D-arabinonate Aldolase</t>
  </si>
  <si>
    <t>2DOXG6PP</t>
  </si>
  <si>
    <t>2 deoxyglucose 6 phosphatase</t>
  </si>
  <si>
    <t>2HESR</t>
  </si>
  <si>
    <t>2-hydroxyethyldisulfide reductase</t>
  </si>
  <si>
    <t>2HPTCOAT</t>
  </si>
  <si>
    <t>2-hydroxycyclohepta-1,4,6-triene-1-carboxyl-CoA thioesterase</t>
  </si>
  <si>
    <t>3HPADHi</t>
  </si>
  <si>
    <t>3-Hydroxypropanal Dehydrogenase</t>
  </si>
  <si>
    <t>3SLAR</t>
  </si>
  <si>
    <t>3-sulfolactaldehyde reductase</t>
  </si>
  <si>
    <t>5DKGR</t>
  </si>
  <si>
    <t>5-keto-D-gluconate 5-reductase</t>
  </si>
  <si>
    <t>6D6SFK</t>
  </si>
  <si>
    <t>6-deoxy-6-sulfofructose kinase</t>
  </si>
  <si>
    <t>URFGTT</t>
  </si>
  <si>
    <t>UDP-L-rhamnose:flavonol-3-O-D-glucoside L-rhamnosyltransferase</t>
  </si>
  <si>
    <t>6D6SPA</t>
  </si>
  <si>
    <t>6-deoxy-6-sulfofructose-1-phosphate aldolase</t>
  </si>
  <si>
    <t>ALKP</t>
  </si>
  <si>
    <t>Alkaline phosphatase</t>
  </si>
  <si>
    <t>ARMEPNS</t>
  </si>
  <si>
    <t>?-D-ribose 1-methylphosphonate 5-triphosphate synthase</t>
  </si>
  <si>
    <t>BGLA1</t>
  </si>
  <si>
    <t>6-phospho-beta-glucosidase</t>
  </si>
  <si>
    <t>CDGUNPD</t>
  </si>
  <si>
    <t>3,5-cyclic-nucleotide phosphodiesterase</t>
  </si>
  <si>
    <t>DMALRED</t>
  </si>
  <si>
    <t>(S)-Malate:(acceptor) oxidoreductase</t>
  </si>
  <si>
    <t>CHOLID</t>
  </si>
  <si>
    <t>7-?-hydroxysteroid dehydrogenase</t>
  </si>
  <si>
    <t>CPL</t>
  </si>
  <si>
    <t>Carbon-phosphorous lyase</t>
  </si>
  <si>
    <t>CURR</t>
  </si>
  <si>
    <t>NADPH-dependent curcumin reductase</t>
  </si>
  <si>
    <t>Valine-pyruvate aminotransferase</t>
  </si>
  <si>
    <t>DC6PDA</t>
  </si>
  <si>
    <t>Chito-oligosaccharide mono-deacetylase</t>
  </si>
  <si>
    <t>DHCURR</t>
  </si>
  <si>
    <t>NADPH-dependent dihydrocurcumin reductase</t>
  </si>
  <si>
    <t>DXYLTD</t>
  </si>
  <si>
    <t>D-xylonate dehydratase</t>
  </si>
  <si>
    <t>ACGAL6PI</t>
  </si>
  <si>
    <t>Galactosamine-6-phosphate isomerase</t>
  </si>
  <si>
    <t>E4PP</t>
  </si>
  <si>
    <t>Erythrose-4-phosphate phosphatase</t>
  </si>
  <si>
    <t>ALDD2x</t>
  </si>
  <si>
    <t>Aldehyde dehydrogenase (acetaldehyde, NAD)</t>
  </si>
  <si>
    <t>F1PP</t>
  </si>
  <si>
    <t>D-fructose 1-phosphate phosphatase</t>
  </si>
  <si>
    <t>GAPP</t>
  </si>
  <si>
    <t>Glyceraldehyde-3-phosphate phosphatase</t>
  </si>
  <si>
    <t>CHITPH</t>
  </si>
  <si>
    <t>Chitobiose-6-phosphate hydrolase</t>
  </si>
  <si>
    <t>GNP</t>
  </si>
  <si>
    <t>Phosphogluconate phosphatase</t>
  </si>
  <si>
    <t>HPACOAT</t>
  </si>
  <si>
    <t>Hydroxyphenylacetyl-CoA thioesterase</t>
  </si>
  <si>
    <t>HPYRP</t>
  </si>
  <si>
    <t>3-phosphohydroxypyruvate phosphatase</t>
  </si>
  <si>
    <t>DC6PH</t>
  </si>
  <si>
    <t>Diacetylchitobiose-6-phosphate hydrolase</t>
  </si>
  <si>
    <t>INOSTO</t>
  </si>
  <si>
    <t>Myo-Inositol:oxygen oxidoreductase</t>
  </si>
  <si>
    <t>MMM2</t>
  </si>
  <si>
    <t>Methylmalonyl-CoA mutase</t>
  </si>
  <si>
    <t>LKDRA</t>
  </si>
  <si>
    <t>2-keto-3-deoxy-L-rhamnonate aldolase</t>
  </si>
  <si>
    <t>MC6PH</t>
  </si>
  <si>
    <t>Monoacetylchitobiose-6-phosphate hydrolase</t>
  </si>
  <si>
    <t>TAG1PK</t>
  </si>
  <si>
    <t>D Tagatose 1 phosphate kinase</t>
  </si>
  <si>
    <t>METGLCUR</t>
  </si>
  <si>
    <t>1-O-Methyl-Beta-D-glucuronidase</t>
  </si>
  <si>
    <t>ACGAL6PISO</t>
  </si>
  <si>
    <t>D Galactosamine 6 phosphate isomerase</t>
  </si>
  <si>
    <t>PACOAT</t>
  </si>
  <si>
    <t>Phenylacetyl-CoA thioesterase</t>
  </si>
  <si>
    <t>GALAM6PISO</t>
  </si>
  <si>
    <t>N Acetyl D Galactosamine 6 phosphate isomerase</t>
  </si>
  <si>
    <t>PCNO</t>
  </si>
  <si>
    <t>Propanoyl-CoA:NADP+ 2-oxidoreductase</t>
  </si>
  <si>
    <t>PHDA</t>
  </si>
  <si>
    <t>Phenylhydantoinase</t>
  </si>
  <si>
    <t>PPDOy</t>
  </si>
  <si>
    <t>Propane-1,2-diol:NADP+ 1-oxidoreductase</t>
  </si>
  <si>
    <t>amino acid metabolism</t>
  </si>
  <si>
    <t>PRCPD</t>
  </si>
  <si>
    <t>5-phospho-?-D-ribosyl 1,2-cyclic phosphate phosphodiesterase</t>
  </si>
  <si>
    <t>RHMND</t>
  </si>
  <si>
    <t>L-rhamnonate dehydratase</t>
  </si>
  <si>
    <t>RPNTPH</t>
  </si>
  <si>
    <t>RPnTP hydrolase</t>
  </si>
  <si>
    <t>RU5PP</t>
  </si>
  <si>
    <t>Ribulose-5-Phosphate Phosphatase</t>
  </si>
  <si>
    <t>SQGH</t>
  </si>
  <si>
    <t>Sulfoquinovosidase</t>
  </si>
  <si>
    <t>SQVOSI</t>
  </si>
  <si>
    <t>Sulfoquinovose isomerase</t>
  </si>
  <si>
    <t>PROD3</t>
  </si>
  <si>
    <t>Proline dehydrogenase (q8)</t>
  </si>
  <si>
    <t>arginine and proline metabolism</t>
  </si>
  <si>
    <t>ACOAD1fr</t>
  </si>
  <si>
    <t>Acyl-CoA dehydrogenase (butanoyl-CoA)</t>
  </si>
  <si>
    <t>ACOXT</t>
  </si>
  <si>
    <t>Acetyl-CoA:oxalate CoA-transferase</t>
  </si>
  <si>
    <t>KDUI</t>
  </si>
  <si>
    <t>5-keto-4-deoxyuronate isomerase</t>
  </si>
  <si>
    <t>PUACGAMS</t>
  </si>
  <si>
    <t>Poly-?-1,6-N-acetyl-D-glucosamine synthase</t>
  </si>
  <si>
    <t>PROTRS</t>
  </si>
  <si>
    <t>Prolyl-tRNA synthetase</t>
  </si>
  <si>
    <t>SELCYSS</t>
  </si>
  <si>
    <t>Selenocysteine synthase</t>
  </si>
  <si>
    <t>UDPGPT</t>
  </si>
  <si>
    <t>Undecaprenyl-phosphate glucose phosphotransferase</t>
  </si>
  <si>
    <t>XYHDL</t>
  </si>
  <si>
    <t>?-D-xyloside xylohydrolase</t>
  </si>
  <si>
    <t>4ABZGLUH</t>
  </si>
  <si>
    <t>P-aminobenzoyl-glutamate hydrolase</t>
  </si>
  <si>
    <t>ACP1_FMN</t>
  </si>
  <si>
    <t>Acid phosphatase (FMN)</t>
  </si>
  <si>
    <t>ACP1p</t>
  </si>
  <si>
    <t>NACODA</t>
  </si>
  <si>
    <t>N-acetylornithine deacetylase</t>
  </si>
  <si>
    <t>CXSAMS</t>
  </si>
  <si>
    <t>Carboxy-S-adenosyl-L-methionine synthase</t>
  </si>
  <si>
    <t>PROD2</t>
  </si>
  <si>
    <t>Proline dehydrogenase</t>
  </si>
  <si>
    <t>UNK3</t>
  </si>
  <si>
    <t>2-keto-4-methylthiobutyrate transamination</t>
  </si>
  <si>
    <t>OMMBLHXy</t>
  </si>
  <si>
    <t>2-Octaprenyl-3-methyl-6-methoxy-1,4-benzoquinol hydroxylase (NADPHl)</t>
  </si>
  <si>
    <t>2PHACTE</t>
  </si>
  <si>
    <t>Phenylacetyl CoA thioesterase</t>
  </si>
  <si>
    <t>OMPHHXy</t>
  </si>
  <si>
    <t>2-octaprenyl-6-methoxyphenol hydroxylase (NADPH)</t>
  </si>
  <si>
    <t>34DHALDD</t>
  </si>
  <si>
    <t xml:space="preserve">Aldehyde dehydrogenase  3 4 dihydroxyphenylacetaldehyde  NAD </t>
  </si>
  <si>
    <t>OPHHXy</t>
  </si>
  <si>
    <t>2-Octaprenylphenol hydroxylase (NADPH)</t>
  </si>
  <si>
    <t>34PHACTE</t>
  </si>
  <si>
    <t>AI2K</t>
  </si>
  <si>
    <t>Autoinducer-2 kinase</t>
  </si>
  <si>
    <t>35PHACTE</t>
  </si>
  <si>
    <t>CYSTA</t>
  </si>
  <si>
    <t>Cysteine transaminase</t>
  </si>
  <si>
    <t>3NTYROXDApp</t>
  </si>
  <si>
    <t xml:space="preserve">3 Nitrotyramine oxygen oxidoreductase deaminating  flavin containing   periplasm </t>
  </si>
  <si>
    <t>METNA</t>
  </si>
  <si>
    <t>L-amino acid N-acyltransferase</t>
  </si>
  <si>
    <t>3PHACOAOR</t>
  </si>
  <si>
    <t>Phenylacetyl CoA oxygenase/reductase</t>
  </si>
  <si>
    <t>PAI2I</t>
  </si>
  <si>
    <t>Phospho-AI-2 isomerase</t>
  </si>
  <si>
    <t>3PHACTE</t>
  </si>
  <si>
    <t>PAI2T</t>
  </si>
  <si>
    <t>3-hydroxy-2,4-pentadione 5-phosphate thiolase</t>
  </si>
  <si>
    <t>4H3NALDD</t>
  </si>
  <si>
    <t xml:space="preserve">Aldehyde dehydrogenase  4 hydroxy 3 nitrophenylacetaldehyde  NAD </t>
  </si>
  <si>
    <t>4HTHRA</t>
  </si>
  <si>
    <t>4-hydroxy-L-threonine aldolase</t>
  </si>
  <si>
    <t>glycine, serine and threonine metabolism</t>
  </si>
  <si>
    <t>4HALDD</t>
  </si>
  <si>
    <t xml:space="preserve">Aldehyde dehydrogenase  4 hydroxyphenylacetaldehyde  NAD </t>
  </si>
  <si>
    <t>AHGDx</t>
  </si>
  <si>
    <t>(S)-alpha-hydroxyglutarate dehydrogenase</t>
  </si>
  <si>
    <t>4PHACTE</t>
  </si>
  <si>
    <t>ARHGDx</t>
  </si>
  <si>
    <t>(R)-alpha-hydroxyglutarate dehydrogenase</t>
  </si>
  <si>
    <t>SHGO</t>
  </si>
  <si>
    <t>S-2-hydroxyglutarate oxidase</t>
  </si>
  <si>
    <t>PACt1</t>
  </si>
  <si>
    <t>Phenylacetic acid transport via outer membrane porin</t>
  </si>
  <si>
    <t>G1PP</t>
  </si>
  <si>
    <t>Glucose-1-phosphatase</t>
  </si>
  <si>
    <t>glycolysis/gluconeogenesis</t>
  </si>
  <si>
    <t>PHACTE</t>
  </si>
  <si>
    <t>DHGLYH</t>
  </si>
  <si>
    <t>Dehydroglycine Hydratase</t>
  </si>
  <si>
    <t>glyoxylate metabolism</t>
  </si>
  <si>
    <t>heterotroph specific subsystems</t>
  </si>
  <si>
    <t>NADHPO</t>
  </si>
  <si>
    <t>NADH peroxidase</t>
  </si>
  <si>
    <t>TEO2M</t>
  </si>
  <si>
    <t>Tellurite methyltransferase</t>
  </si>
  <si>
    <t>AMPNTAT</t>
  </si>
  <si>
    <t>Aminoalkylphosphonate N-acetyltransferase</t>
  </si>
  <si>
    <t>CLtipp</t>
  </si>
  <si>
    <t>Chloride ion transport in via diffusion (periplasm)</t>
  </si>
  <si>
    <t>DHBSZ3FEabcpp</t>
  </si>
  <si>
    <t>23dhbsz3 Fe III transport via ABC system periplasm</t>
  </si>
  <si>
    <t>FE3DCITexs</t>
  </si>
  <si>
    <t>Dicitrate Fe(III) binding (spontaneous)</t>
  </si>
  <si>
    <t>HACD1i</t>
  </si>
  <si>
    <t>3-hydroxyacyl-CoA dehydrogenase (acetoacetyl-CoA)</t>
  </si>
  <si>
    <t>FE3DCITR5</t>
  </si>
  <si>
    <t>Ferric-dicitrate reductase via nadph</t>
  </si>
  <si>
    <t>HACD2i</t>
  </si>
  <si>
    <t>3-hydroxyacyl-CoA dehydrogenase (3-oxohexanoyl-CoA)</t>
  </si>
  <si>
    <t>HACD3i</t>
  </si>
  <si>
    <t>3-hydroxyacyl-CoA dehydrogenase (3-oxooctanoyl-CoA)</t>
  </si>
  <si>
    <t>HACD4i</t>
  </si>
  <si>
    <t>3-hydroxyacyl-CoA dehydrogenase (3-oxodecanoyl-CoA)</t>
  </si>
  <si>
    <t>FEENTERR4</t>
  </si>
  <si>
    <t>Fe-enterobactin reduction via nadph</t>
  </si>
  <si>
    <t>HACD5i</t>
  </si>
  <si>
    <t>3-hydroxyacyl-CoA dehydrogenase (3-oxododecanoyl-CoA)</t>
  </si>
  <si>
    <t>HACD6i</t>
  </si>
  <si>
    <t>3-hydroxyacyl-CoA dehydrogenase (3-oxotetradecanoyl-CoA)</t>
  </si>
  <si>
    <t>PItpp</t>
  </si>
  <si>
    <t>Phosphate export via facillated diffusion (periplasm)</t>
  </si>
  <si>
    <t>HACD7i</t>
  </si>
  <si>
    <t>3-hydroxyacyl-CoA dehydrogenase (3-oxohexadecanoyl-CoA)</t>
  </si>
  <si>
    <t>SELabcpp</t>
  </si>
  <si>
    <t>Selenatenate transport via ABC system (periplasm)</t>
  </si>
  <si>
    <t>HACD8i</t>
  </si>
  <si>
    <t>3-hydroxyacyl-CoA dehydrogenase (3-oxooctadecanoyl-CoA)</t>
  </si>
  <si>
    <t>SLNTabcpp</t>
  </si>
  <si>
    <t>Selenite ABC transporter (periplasm)</t>
  </si>
  <si>
    <t>UPLA4NT</t>
  </si>
  <si>
    <t>Undecaprenyl phosphate 4-amino-4-deoxy L-arabinose synthase</t>
  </si>
  <si>
    <t>3HBZCT</t>
  </si>
  <si>
    <t>3-hydroxybenzoyl-CoA thioesterase</t>
  </si>
  <si>
    <t>4HTHRS</t>
  </si>
  <si>
    <t>4-Hydroxy-L-threonine synthase</t>
  </si>
  <si>
    <t>ADOCBLPP</t>
  </si>
  <si>
    <t>Adenosylcobalamin phosphate phosphatase</t>
  </si>
  <si>
    <t>ADOCBLPS</t>
  </si>
  <si>
    <t>Adenosylcobalamin phosphate synthase</t>
  </si>
  <si>
    <t>DSCLCOCH</t>
  </si>
  <si>
    <t>Sirohydrochlorin cobaltochelatase</t>
  </si>
  <si>
    <t>MECDPDH2</t>
  </si>
  <si>
    <t>2C-methyl-D-erythritol 2,4 cyclodiphosphate dehydratase</t>
  </si>
  <si>
    <t>NMNR</t>
  </si>
  <si>
    <t>Nmn hydrolysis</t>
  </si>
  <si>
    <t>NPHS</t>
  </si>
  <si>
    <t>Naphthoate synthase</t>
  </si>
  <si>
    <t>OMMBLHX</t>
  </si>
  <si>
    <t>2-Octaprenyl-3-methyl-6-methoxy-1,4-benzoquinol hydroxylase</t>
  </si>
  <si>
    <t>OMPHHX</t>
  </si>
  <si>
    <t>2-octaprenyl-6-methoxyphenol hydroxylase</t>
  </si>
  <si>
    <t>OMPHHX3</t>
  </si>
  <si>
    <t>2-octaprenyl-6-methoxyphenol hydroxylase (anaerobic)</t>
  </si>
  <si>
    <t>OPHHX</t>
  </si>
  <si>
    <t>2-Octaprenylphenol hydroxylase</t>
  </si>
  <si>
    <t>RNMK</t>
  </si>
  <si>
    <t>Ribosylnicotinamide kinase</t>
  </si>
  <si>
    <t>NADHHR</t>
  </si>
  <si>
    <t>NADH hydratase</t>
  </si>
  <si>
    <t>metabolite repair</t>
  </si>
  <si>
    <t>THZPSN</t>
  </si>
  <si>
    <t>Thiazole phosphate synthesis</t>
  </si>
  <si>
    <t>NADHHS</t>
  </si>
  <si>
    <t>DHPTDCs</t>
  </si>
  <si>
    <t>4,5-dihydroxy-2,3-pentanedione cyclization (spontaneous)</t>
  </si>
  <si>
    <t>NADHXD</t>
  </si>
  <si>
    <t>NADHX dehydratase</t>
  </si>
  <si>
    <t>SCYSSL</t>
  </si>
  <si>
    <t xml:space="preserve">S-sulfo-L-cysteine sulfite lyase </t>
  </si>
  <si>
    <t>NADHXE</t>
  </si>
  <si>
    <t>NADHX epimerase</t>
  </si>
  <si>
    <t>NADPHHR</t>
  </si>
  <si>
    <t>NADPH hydratase</t>
  </si>
  <si>
    <t>AGMPTRCtpp</t>
  </si>
  <si>
    <t>Agmatine/putrescine antiporter (periplasm)</t>
  </si>
  <si>
    <t>NADPHHS</t>
  </si>
  <si>
    <t>NADPHXD</t>
  </si>
  <si>
    <t>NADPHX dehydratase</t>
  </si>
  <si>
    <t>NADPHXE</t>
  </si>
  <si>
    <t>NADPHX epimerase</t>
  </si>
  <si>
    <t>SLCYSS</t>
  </si>
  <si>
    <t>O-acetyl-L-serine sulfhydrylase</t>
  </si>
  <si>
    <t>ALR2x</t>
  </si>
  <si>
    <t>Aldose reductase (methylglyoxal) (nadh)</t>
  </si>
  <si>
    <t>methylglyoxal metabolism</t>
  </si>
  <si>
    <t>FLDR</t>
  </si>
  <si>
    <t>Flavodoxin reductase (NADPH)</t>
  </si>
  <si>
    <t>nitrogen metabolism</t>
  </si>
  <si>
    <t>UGCIAMH</t>
  </si>
  <si>
    <t>Ureidoglycine aminohydrolase</t>
  </si>
  <si>
    <t>UROCANH</t>
  </si>
  <si>
    <t>Urocanate hydratase</t>
  </si>
  <si>
    <t>histidine metabolism</t>
  </si>
  <si>
    <t>DMSOR2</t>
  </si>
  <si>
    <t>Dimethyl sulfoxide reductase (Demethylmenaquinol 8)</t>
  </si>
  <si>
    <t>oxidative phosphorylation</t>
  </si>
  <si>
    <t>DMSOR2pp</t>
  </si>
  <si>
    <t>Dimethyl sulfoxide reductase (Demethylmenaquinol 8) (periplasm)</t>
  </si>
  <si>
    <t>FE3DHBZSabcpp</t>
  </si>
  <si>
    <t>Ferric 2,3-dihydroxybenzoylserine transport via ABC system (periplasm)</t>
  </si>
  <si>
    <t>TMAOR2</t>
  </si>
  <si>
    <t>Trimethylamine N-oxide reductase (demethylmenaquinol 8)</t>
  </si>
  <si>
    <t>QUINDHyi</t>
  </si>
  <si>
    <t>Quinate dehydrogenase (NADP)</t>
  </si>
  <si>
    <t>phenylalanine, tyrosine and tryptophan biosynthesis</t>
  </si>
  <si>
    <t>CDPPH</t>
  </si>
  <si>
    <t>CDP phosphohydrolase</t>
  </si>
  <si>
    <t>SALCHS2FEabcpp</t>
  </si>
  <si>
    <t>Salmochelin s2 Fe III transport via ABC system periplasm</t>
  </si>
  <si>
    <t>CYTDK1</t>
  </si>
  <si>
    <t>ATP:cytidine 5-phosphotransferase</t>
  </si>
  <si>
    <t>SALCHS2FEexs</t>
  </si>
  <si>
    <t>Salmochelin s2 Fe III sequestration</t>
  </si>
  <si>
    <t>SALCHS4FEabcpp</t>
  </si>
  <si>
    <t xml:space="preserve">Salmochelin S4 Fe III transport via ABC system periplasm </t>
  </si>
  <si>
    <t>GMPS</t>
  </si>
  <si>
    <t>GMP synthase</t>
  </si>
  <si>
    <t>SALCHS4FEexs</t>
  </si>
  <si>
    <t xml:space="preserve">Salmochelin S4 Fe III binding spontaneous </t>
  </si>
  <si>
    <t>LDGUNPD</t>
  </si>
  <si>
    <t>Linear diguanylate phosphodiesterase</t>
  </si>
  <si>
    <t>SELtpp</t>
  </si>
  <si>
    <t>Selenate transport via proton symport (periplasm)</t>
  </si>
  <si>
    <t>NDP3</t>
  </si>
  <si>
    <t xml:space="preserve">Nucleoside diphosphatase  GDP </t>
  </si>
  <si>
    <t>SLNTtpp</t>
  </si>
  <si>
    <t>Selenite transport via proton symport (periplasm)</t>
  </si>
  <si>
    <t>NDP7</t>
  </si>
  <si>
    <t xml:space="preserve">Nucleoside diphosphatase  UDP </t>
  </si>
  <si>
    <t>PNSPA</t>
  </si>
  <si>
    <t>Purine Nucleoside Phorphoramidase</t>
  </si>
  <si>
    <t>PSURIK</t>
  </si>
  <si>
    <t>Pseudouridine kinase</t>
  </si>
  <si>
    <t>PYK2</t>
  </si>
  <si>
    <t>Pyruvate kinase(2)</t>
  </si>
  <si>
    <t>PYK3</t>
  </si>
  <si>
    <t>Pyruvate kinase(3)</t>
  </si>
  <si>
    <t>PYK4</t>
  </si>
  <si>
    <t>Pyruvate kinase(4)</t>
  </si>
  <si>
    <t>PYK6</t>
  </si>
  <si>
    <t>RE2954</t>
  </si>
  <si>
    <t>URIK1</t>
  </si>
  <si>
    <t xml:space="preserve">Uridine kinase  ATPUridine </t>
  </si>
  <si>
    <t>YUMPS</t>
  </si>
  <si>
    <t>YUMP synthetase</t>
  </si>
  <si>
    <t>ENLIPIDAt1ex</t>
  </si>
  <si>
    <t>Phosphoethanolamine lipid IVa transport via vector periplasm to extracellular</t>
  </si>
  <si>
    <t>lipopolysaccharide biosynthesirecycling</t>
  </si>
  <si>
    <t>ENLIPIDAt2ex</t>
  </si>
  <si>
    <t>23DOGULNt4pp</t>
  </si>
  <si>
    <t>Na+/ 2,3-Dioxo-L-gulonate symport (periplasm)</t>
  </si>
  <si>
    <t>GLCOAS</t>
  </si>
  <si>
    <t>Glutaryl-CoA synthetase</t>
  </si>
  <si>
    <t>lysine metabolism</t>
  </si>
  <si>
    <t>2DGLCptspp</t>
  </si>
  <si>
    <t>2-Deoxy-D-glucose transport via PEP:Pyr PTS (periplasm)</t>
  </si>
  <si>
    <t>OXPTNDH</t>
  </si>
  <si>
    <t>Glutarate-semialdehyde:NAD+ oxidoreductase</t>
  </si>
  <si>
    <t>4ABZGLUtr</t>
  </si>
  <si>
    <t>P-aminobenzoyl glutamate:H+ symporter</t>
  </si>
  <si>
    <t>PPRDNDH</t>
  </si>
  <si>
    <t>Piperideine dehydrogenase</t>
  </si>
  <si>
    <t>4HBZt3pp</t>
  </si>
  <si>
    <t>4-hydroxybenzoate transport out via antiporter</t>
  </si>
  <si>
    <t>AI2abcpp</t>
  </si>
  <si>
    <t>Autoinducer-2 ABC transporter</t>
  </si>
  <si>
    <t>6APAt1</t>
  </si>
  <si>
    <t>6 aminopenicillanic acid transport via outer membrane porin</t>
  </si>
  <si>
    <t>AI2tpp</t>
  </si>
  <si>
    <t>Quorum signal AI-2 exporter</t>
  </si>
  <si>
    <t>PENGt1</t>
  </si>
  <si>
    <t>Penicillin transport via outer membrane porin</t>
  </si>
  <si>
    <t>PHACOAOR</t>
  </si>
  <si>
    <t>CH4t2pp</t>
  </si>
  <si>
    <t>Methane Transport(periplasm)</t>
  </si>
  <si>
    <t>URIDK2r</t>
  </si>
  <si>
    <t>Uridylate kinase (dUMP)</t>
  </si>
  <si>
    <t>CHLt3pp</t>
  </si>
  <si>
    <t>Choline transport via proton antiport (periplasm)</t>
  </si>
  <si>
    <t>PFOR</t>
  </si>
  <si>
    <t>Pyruvate flavodoxin oxidoreductase</t>
  </si>
  <si>
    <t>pyruvate metabolism/tca cycle</t>
  </si>
  <si>
    <t>CHOLATEtpp</t>
  </si>
  <si>
    <t>Cholate transport via proton antiport</t>
  </si>
  <si>
    <t>CUt2pp</t>
  </si>
  <si>
    <t>Copper transport out via permease (no H+)</t>
  </si>
  <si>
    <t>CYSItpp</t>
  </si>
  <si>
    <t>Cystine efflux transport</t>
  </si>
  <si>
    <t>PSUDS</t>
  </si>
  <si>
    <t>Pseudouridylate synthase</t>
  </si>
  <si>
    <t>translation</t>
  </si>
  <si>
    <t>DHPStr</t>
  </si>
  <si>
    <t>2,3-dihydroxypropane 1-sulfonate transporter</t>
  </si>
  <si>
    <t>4HTHRtex</t>
  </si>
  <si>
    <t>4-hydroxy-L-threonine transport</t>
  </si>
  <si>
    <t>transport</t>
  </si>
  <si>
    <t>CHITOBpts</t>
  </si>
  <si>
    <t>Chitobiose transport via PTS</t>
  </si>
  <si>
    <t>FADt</t>
  </si>
  <si>
    <t>FAD transporter, periplasm</t>
  </si>
  <si>
    <t>DDCAt2pp</t>
  </si>
  <si>
    <t>Dodecanoate transport via proton symport</t>
  </si>
  <si>
    <t>FMNt</t>
  </si>
  <si>
    <t>FMN transporter, periplasm</t>
  </si>
  <si>
    <t>Ftpp</t>
  </si>
  <si>
    <t>F- efflux transport</t>
  </si>
  <si>
    <t>FUMt1pp</t>
  </si>
  <si>
    <t>Fumarate transport via diffusion in (periplasm)</t>
  </si>
  <si>
    <t>GULNLtex</t>
  </si>
  <si>
    <t>L-gulonate transport</t>
  </si>
  <si>
    <t>HDCAt2pp</t>
  </si>
  <si>
    <t>Hexadecanoate transport via proton symport</t>
  </si>
  <si>
    <t>INOSTtpp</t>
  </si>
  <si>
    <t>Myo-inositol transport</t>
  </si>
  <si>
    <t>INSTt2</t>
  </si>
  <si>
    <t>Inositol transport in via proton symport</t>
  </si>
  <si>
    <t>LEUt4rpp</t>
  </si>
  <si>
    <t>L-leucine transport in via sodium symport</t>
  </si>
  <si>
    <t>GSNt3pp</t>
  </si>
  <si>
    <t>Guanosine transport out via proton antiport (periplasm)</t>
  </si>
  <si>
    <t>OCDCAt2pp</t>
  </si>
  <si>
    <t>Octadecanoate transport via proton symport</t>
  </si>
  <si>
    <t>ILEt3pp</t>
  </si>
  <si>
    <t>L-isoleucine transport out via proton antiport (periplasm)</t>
  </si>
  <si>
    <t>OCDCEAt2pp</t>
  </si>
  <si>
    <t>Octadecenoate transport via proton symport</t>
  </si>
  <si>
    <t>INSt3pp</t>
  </si>
  <si>
    <t>Inosine transport out via proton antiport (perisplasm)</t>
  </si>
  <si>
    <t>RNAMtpp</t>
  </si>
  <si>
    <t>Nicotinamide riboside transport</t>
  </si>
  <si>
    <t>LEUt3pp</t>
  </si>
  <si>
    <t>L-leucine transport out via proton antiport (periplasm)</t>
  </si>
  <si>
    <t>TCBt2ex</t>
  </si>
  <si>
    <t>Tricarballylate transport into periplasm</t>
  </si>
  <si>
    <t>MEPNabcpp</t>
  </si>
  <si>
    <t>Methylpshophonic acid abc transporter</t>
  </si>
  <si>
    <t>TTDCAt2pp</t>
  </si>
  <si>
    <t>Tetradecanoate transport via proton symport</t>
  </si>
  <si>
    <t>METGLCURt2pp</t>
  </si>
  <si>
    <t>1-O-methyl-Beta-D-glucuronate transport via proton symport (periplasm)</t>
  </si>
  <si>
    <t>SALCHS4FEtonex</t>
  </si>
  <si>
    <t xml:space="preserve">Salmochelin S4 Fe III transport via ton system extracellular </t>
  </si>
  <si>
    <t>transport outer membrane</t>
  </si>
  <si>
    <t>METt3pp</t>
  </si>
  <si>
    <t>L-methionine tranport out via proton antiport (periplasm)</t>
  </si>
  <si>
    <t>2PGtex</t>
  </si>
  <si>
    <t xml:space="preserve">D Glycerate 2 phosphate transport via diffusion extracellular to periplasm </t>
  </si>
  <si>
    <t>MN2tipp</t>
  </si>
  <si>
    <t>Manganese transport in via permease (no H+)</t>
  </si>
  <si>
    <t>3hoxpactex</t>
  </si>
  <si>
    <t xml:space="preserve">3 hydroxyphenylacetic acid transport via diffusion extracellular to periplasm </t>
  </si>
  <si>
    <t>PHEtipp</t>
  </si>
  <si>
    <t>L-phenylalanine transport out (periplasm)</t>
  </si>
  <si>
    <t>3PGtex</t>
  </si>
  <si>
    <t xml:space="preserve">3 Phospho D glycerate transport via diffusion extracellular to periplasm </t>
  </si>
  <si>
    <t>PSURItpp</t>
  </si>
  <si>
    <t>Pseudouridine transport via permease</t>
  </si>
  <si>
    <t>ACONCtex</t>
  </si>
  <si>
    <t xml:space="preserve">Cisaconitat transport via diffusion extracellular to periplasm </t>
  </si>
  <si>
    <t>PUACGAMtr</t>
  </si>
  <si>
    <t>Transport of poly-?-1,6-N-acetyl-D-glucosamine (poly-?-1,6-N-acetyl-D-glucosamine synthase)</t>
  </si>
  <si>
    <t>AEPtex</t>
  </si>
  <si>
    <t xml:space="preserve">AEP transport via diffusion extracellular to periplasm </t>
  </si>
  <si>
    <t>SERtpp</t>
  </si>
  <si>
    <t>L-serine export via facilitated transport</t>
  </si>
  <si>
    <t>AIRStex</t>
  </si>
  <si>
    <t xml:space="preserve">Aminoimidazole riboside transport via diffusion extracellular to periplasm </t>
  </si>
  <si>
    <t>SQtr</t>
  </si>
  <si>
    <t>Sulfoquinovose transporter</t>
  </si>
  <si>
    <t>SUCCt1pp</t>
  </si>
  <si>
    <t>Succinate transport via diffusion in (periplasm)</t>
  </si>
  <si>
    <t>DRIBtex</t>
  </si>
  <si>
    <t xml:space="preserve">Deoxyribose transport via diffusion extracellular to periplasm </t>
  </si>
  <si>
    <t>FOAMtex</t>
  </si>
  <si>
    <t xml:space="preserve">Formamide transport via diffusion extracellular to periplasm </t>
  </si>
  <si>
    <t>GALAMtex</t>
  </si>
  <si>
    <t xml:space="preserve">D Galactosamine transport transport via diffusion extracellular to periplasm </t>
  </si>
  <si>
    <t>TRPtipp</t>
  </si>
  <si>
    <t>L-tryptophan transport out (periplasm)</t>
  </si>
  <si>
    <t>ICITtex</t>
  </si>
  <si>
    <t xml:space="preserve">Citrate transport via diffusion extracellular to periplasm </t>
  </si>
  <si>
    <t>TYRtipp</t>
  </si>
  <si>
    <t>L-tyrosine transport out (periplasm)</t>
  </si>
  <si>
    <t>OAAtex</t>
  </si>
  <si>
    <t xml:space="preserve">Oxaloacetate transport via diffusion extracellular to periplasm </t>
  </si>
  <si>
    <t>RAFFtex</t>
  </si>
  <si>
    <t xml:space="preserve">Raffinose transport transport via diffusion extracellular to periplasm </t>
  </si>
  <si>
    <t>URATEtpp</t>
  </si>
  <si>
    <t>Uric acid transporter</t>
  </si>
  <si>
    <t>SALCHSXtex</t>
  </si>
  <si>
    <t xml:space="preserve">Salmochelin SX via diffusion extracellular to periplasm </t>
  </si>
  <si>
    <t>URAtpp</t>
  </si>
  <si>
    <t>Uracil export via facillitated diffusion (periplasm)</t>
  </si>
  <si>
    <t>SALCNtex</t>
  </si>
  <si>
    <t xml:space="preserve">Salicin transport transport via diffusion extracellular to periplasm </t>
  </si>
  <si>
    <t>VALt3pp</t>
  </si>
  <si>
    <t>L-valine transport out via proton antiport (periplasm)</t>
  </si>
  <si>
    <t>2DGLCtex</t>
  </si>
  <si>
    <t>2-Deoxy-D-glucose transport via diffusion (extracellular)</t>
  </si>
  <si>
    <t>4ABZGLUtex</t>
  </si>
  <si>
    <t>P-aminobenzoyl glutamate transport via diffusion (extracellular to periplasm)</t>
  </si>
  <si>
    <t>TAGtex</t>
  </si>
  <si>
    <t xml:space="preserve">D Tagatose transport via diffusion extracellular to periplasm </t>
  </si>
  <si>
    <t>AI2tex</t>
  </si>
  <si>
    <t>Ai2 transport, outer membrane</t>
  </si>
  <si>
    <t>TETtex</t>
  </si>
  <si>
    <t xml:space="preserve">Tetrathionate transport via diffusion extracellular to periplasm </t>
  </si>
  <si>
    <t>CH4tex</t>
  </si>
  <si>
    <t>Methane Transport(extracellular via diffusion)</t>
  </si>
  <si>
    <t>4HOXPACt2pp</t>
  </si>
  <si>
    <t xml:space="preserve">4 hydroxyphenylacetate transport in via proton symport periplasm </t>
  </si>
  <si>
    <t>CS1tex</t>
  </si>
  <si>
    <t>Cesium transport via diffusion</t>
  </si>
  <si>
    <t>4HTHRtrpp</t>
  </si>
  <si>
    <t>DHPStex</t>
  </si>
  <si>
    <t>2,3-dihydroxypropane 1-sulfonate transport via diffusion</t>
  </si>
  <si>
    <t>FADtex</t>
  </si>
  <si>
    <t>FAD transport, outer membrane</t>
  </si>
  <si>
    <t>AIRStpp</t>
  </si>
  <si>
    <t xml:space="preserve">Aminoimidazole riboside facilitated transport periplasm </t>
  </si>
  <si>
    <t>FMNtex</t>
  </si>
  <si>
    <t>FMN transport, outer membrane</t>
  </si>
  <si>
    <t>Ftex</t>
  </si>
  <si>
    <t>Fluoride transport via diffusion</t>
  </si>
  <si>
    <t>ASNabcpp</t>
  </si>
  <si>
    <t>L-asparagine transport via ABC system (periplasm)</t>
  </si>
  <si>
    <t>MEPNtex</t>
  </si>
  <si>
    <t>Methylphosphonic acid transport via diffusion (extracellular to periplasm)</t>
  </si>
  <si>
    <t>METGLCURtex</t>
  </si>
  <si>
    <t>1-O-methyl-Beta-D-glucuronate via diffusion (extracellular)</t>
  </si>
  <si>
    <t>PSURItex</t>
  </si>
  <si>
    <t>Pseudouridine transport via diffusion (extracellular to periplasm)</t>
  </si>
  <si>
    <t>SQtex</t>
  </si>
  <si>
    <t>Sulphoquinovose transport via diffusion</t>
  </si>
  <si>
    <t>CYSIabcpp</t>
  </si>
  <si>
    <t xml:space="preserve">L cystine uptake via ABC system periplasm </t>
  </si>
  <si>
    <t>URATEtex</t>
  </si>
  <si>
    <t>Uric acid transport</t>
  </si>
  <si>
    <t>DARBabcpp</t>
  </si>
  <si>
    <t>D-arabinose transport via ABC system (periplasm)</t>
  </si>
  <si>
    <t>VPAMTr</t>
  </si>
  <si>
    <t>DARBt2rpp</t>
  </si>
  <si>
    <t>D-arabinose transport via proton symport (periplasm)</t>
  </si>
  <si>
    <t>DARBt3ipp</t>
  </si>
  <si>
    <t>D-arabinose transport via proton antiport (periplasm)</t>
  </si>
  <si>
    <t>OAAt2_2pp</t>
  </si>
  <si>
    <t xml:space="preserve">Oxaloacetate transport via proton symport 2 H  periplasm </t>
  </si>
  <si>
    <t>SUCCt3pp</t>
  </si>
  <si>
    <t>Succinate transport out via proton antiport (periplasm)</t>
  </si>
  <si>
    <t>TARTRtpp</t>
  </si>
  <si>
    <t xml:space="preserve">Tartrate facilitated transport periplasm </t>
  </si>
  <si>
    <t>DARBtex</t>
  </si>
  <si>
    <t>D-arabinose transport via diffusion (extracellular to periplasm)</t>
  </si>
  <si>
    <t>HPAtex</t>
  </si>
  <si>
    <t>4-hydroxyphenylacetate transport via diffusion (extracellular to periplasm)</t>
  </si>
  <si>
    <t>TRPTA</t>
  </si>
  <si>
    <t>Tryptophan transaminase</t>
  </si>
  <si>
    <t>tryptophan metabolism</t>
  </si>
  <si>
    <t>Butanal</t>
  </si>
  <si>
    <r>
      <t>i</t>
    </r>
    <r>
      <rPr>
        <sz val="10"/>
        <color theme="1"/>
        <rFont val="Arial"/>
        <family val="2"/>
      </rPr>
      <t>CZ-Se-EcW(2157)</t>
    </r>
  </si>
  <si>
    <r>
      <t>i</t>
    </r>
    <r>
      <rPr>
        <sz val="10"/>
        <color theme="1"/>
        <rFont val="Arial"/>
        <family val="2"/>
      </rPr>
      <t>CZ-Se-EcK-12(2152)</t>
    </r>
  </si>
  <si>
    <r>
      <t>i</t>
    </r>
    <r>
      <rPr>
        <sz val="10"/>
        <color theme="1"/>
        <rFont val="Arial"/>
        <family val="2"/>
      </rPr>
      <t>CZ-Se-Bs(1629)</t>
    </r>
  </si>
  <si>
    <r>
      <t>i</t>
    </r>
    <r>
      <rPr>
        <sz val="10"/>
        <color theme="1"/>
        <rFont val="Arial"/>
        <family val="2"/>
      </rPr>
      <t>CZ-Se-Yl(1686)</t>
    </r>
  </si>
  <si>
    <t>Molecular weight</t>
  </si>
  <si>
    <t>Supplementary Table 3. Metabolites production parameters by SPC</t>
  </si>
  <si>
    <r>
      <t xml:space="preserve">Supplementary Table 4. Unique metabolic capabilities in </t>
    </r>
    <r>
      <rPr>
        <b/>
        <i/>
        <sz val="11"/>
        <color theme="1"/>
        <rFont val="Arial"/>
        <family val="2"/>
      </rPr>
      <t>E. coli</t>
    </r>
    <r>
      <rPr>
        <b/>
        <sz val="11"/>
        <color theme="1"/>
        <rFont val="Arial"/>
        <family val="2"/>
      </rPr>
      <t xml:space="preserve"> K-12 and </t>
    </r>
    <r>
      <rPr>
        <b/>
        <i/>
        <sz val="11"/>
        <color theme="1"/>
        <rFont val="Arial"/>
        <family val="2"/>
      </rPr>
      <t xml:space="preserve">E. coli </t>
    </r>
    <r>
      <rPr>
        <b/>
        <sz val="11"/>
        <color theme="1"/>
        <rFont val="Arial"/>
        <family val="2"/>
      </rPr>
      <t xml:space="preserve">W </t>
    </r>
  </si>
  <si>
    <t>All except Se-EcK-12</t>
  </si>
  <si>
    <r>
      <t>S. elongatus cscB</t>
    </r>
    <r>
      <rPr>
        <b/>
        <i/>
        <vertAlign val="superscript"/>
        <sz val="9"/>
        <color theme="1"/>
        <rFont val="Arial"/>
        <family val="2"/>
      </rPr>
      <t>+</t>
    </r>
    <r>
      <rPr>
        <b/>
        <i/>
        <sz val="9"/>
        <color theme="1"/>
        <rFont val="Arial"/>
        <family val="2"/>
      </rPr>
      <t xml:space="preserve"> Essential genes</t>
    </r>
  </si>
  <si>
    <t>Essential under mono- and coculture conditions</t>
  </si>
  <si>
    <t>Essential only under coculture conditions</t>
  </si>
  <si>
    <t>Se-Bs, Se-EcW, Se-Yl</t>
  </si>
  <si>
    <t>Commond in all SPCs, 326</t>
  </si>
  <si>
    <t>Se-Bs and Se-Yl, 23</t>
  </si>
  <si>
    <t>Commond in all SPCs, 72</t>
  </si>
  <si>
    <t>Se-Bs and Se-Yl, 35</t>
  </si>
  <si>
    <t>Synpcc7942_1448</t>
  </si>
  <si>
    <t>Synpcc7942_1029</t>
  </si>
  <si>
    <t>Synpcc7942_2409</t>
  </si>
  <si>
    <t>Synpcc7942_0113</t>
  </si>
  <si>
    <t>Synpcc7942_0284</t>
  </si>
  <si>
    <t>Synpcc7942_0808</t>
  </si>
  <si>
    <t>Synpcc7942_0903</t>
  </si>
  <si>
    <t>Synpcc7942_0156</t>
  </si>
  <si>
    <t>Synpcc7942_0285</t>
  </si>
  <si>
    <t>Synpcc7942_0596</t>
  </si>
  <si>
    <t>Synpcc7942_2090</t>
  </si>
  <si>
    <t>Synpcc7942_0224</t>
  </si>
  <si>
    <t>Synpcc7942_0413</t>
  </si>
  <si>
    <t>Synpcc7942_2561</t>
  </si>
  <si>
    <t>Synpcc7942_2434</t>
  </si>
  <si>
    <t>Synpcc7942_0225</t>
  </si>
  <si>
    <t>Synpcc7942_0538</t>
  </si>
  <si>
    <t>Synpcc7942_1225</t>
  </si>
  <si>
    <t>Synpcc7942_0139</t>
  </si>
  <si>
    <t>Synpcc7942_0294</t>
  </si>
  <si>
    <t>Synpcc7942_0584</t>
  </si>
  <si>
    <t>Synpcc7942_1597</t>
  </si>
  <si>
    <t>Synpcc7942_0626</t>
  </si>
  <si>
    <t>Synpcc7942_0322</t>
  </si>
  <si>
    <t>Synpcc7942_0604</t>
  </si>
  <si>
    <t>Synpcc7942_0777</t>
  </si>
  <si>
    <t>Synpcc7942_0428</t>
  </si>
  <si>
    <t>Synpcc7942_0323</t>
  </si>
  <si>
    <t>Synpcc7942_0977</t>
  </si>
  <si>
    <t>Synpcc7942_2062</t>
  </si>
  <si>
    <t>Synpcc7942_0881</t>
  </si>
  <si>
    <t>Synpcc7942_0330</t>
  </si>
  <si>
    <t>Synpcc7942_1106</t>
  </si>
  <si>
    <t>Synpcc7942_1086</t>
  </si>
  <si>
    <t>Synpcc7942_2475</t>
  </si>
  <si>
    <t>Synpcc7942_0331</t>
  </si>
  <si>
    <t>Synpcc7942_1180</t>
  </si>
  <si>
    <t>Synpcc7942_2136</t>
  </si>
  <si>
    <t>Synpcc7942_1440</t>
  </si>
  <si>
    <t>Synpcc7942_0332</t>
  </si>
  <si>
    <t>Synpcc7942_1181</t>
  </si>
  <si>
    <t>Synpcc7942_0775</t>
  </si>
  <si>
    <t>Synpcc7942_2548</t>
  </si>
  <si>
    <t>Synpcc7942_0333</t>
  </si>
  <si>
    <t>Synpcc7942_1182</t>
  </si>
  <si>
    <t>Synpcc7942_0320</t>
  </si>
  <si>
    <t>Synpcc7942_1898</t>
  </si>
  <si>
    <t>Synpcc7942_0334</t>
  </si>
  <si>
    <t>Synpcc7942_1343</t>
  </si>
  <si>
    <t>Synpcc7942_2518</t>
  </si>
  <si>
    <t>Synpcc7942_1505</t>
  </si>
  <si>
    <t>Synpcc7942_0335</t>
  </si>
  <si>
    <t>Synpcc7942_1344</t>
  </si>
  <si>
    <t>Synpcc7942_2545</t>
  </si>
  <si>
    <t>Synpcc7942_0639</t>
  </si>
  <si>
    <t>Synpcc7942_0336</t>
  </si>
  <si>
    <t>Synpcc7942_1345</t>
  </si>
  <si>
    <t>Synpcc7942_0925</t>
  </si>
  <si>
    <t>Synpcc7942_0009</t>
  </si>
  <si>
    <t>Synpcc7942_0337</t>
  </si>
  <si>
    <t>Synpcc7942_1346</t>
  </si>
  <si>
    <t>Synpcc7942_1455</t>
  </si>
  <si>
    <t>Synpcc7942_2445</t>
  </si>
  <si>
    <t>Synpcc7942_0343</t>
  </si>
  <si>
    <t>Synpcc7942_1415</t>
  </si>
  <si>
    <t>Synpcc7942_0264</t>
  </si>
  <si>
    <t>Synpcc7942_2441</t>
  </si>
  <si>
    <t>Synpcc7942_0407</t>
  </si>
  <si>
    <t>Synpcc7942_1421</t>
  </si>
  <si>
    <t>Synpcc7942_0894</t>
  </si>
  <si>
    <t>Synpcc7942_2443</t>
  </si>
  <si>
    <t>Synpcc7942_0424</t>
  </si>
  <si>
    <t>Synpcc7942_1422</t>
  </si>
  <si>
    <t>Synpcc7942_0288</t>
  </si>
  <si>
    <t>Synpcc7942_2444</t>
  </si>
  <si>
    <t>Synpcc7942_0456</t>
  </si>
  <si>
    <t>Synpcc7942_1423</t>
  </si>
  <si>
    <t>Synpcc7942_0861</t>
  </si>
  <si>
    <t>Synpcc7942_2442</t>
  </si>
  <si>
    <t>Synpcc7942_0475</t>
  </si>
  <si>
    <t>Synpcc7942_1424</t>
  </si>
  <si>
    <t>Synpcc7942_0930</t>
  </si>
  <si>
    <t>Synpcc7942_1719</t>
  </si>
  <si>
    <t>Synpcc7942_0511</t>
  </si>
  <si>
    <t>Synpcc7942_1425</t>
  </si>
  <si>
    <t>Synpcc7942_1808</t>
  </si>
  <si>
    <t>Synpcc7942_2252</t>
  </si>
  <si>
    <t>Synpcc7942_0535</t>
  </si>
  <si>
    <t>Synpcc7942_1426</t>
  </si>
  <si>
    <t>Synpcc7942_0684</t>
  </si>
  <si>
    <t>Synpcc7942_2514</t>
  </si>
  <si>
    <t>Synpcc7942_0654</t>
  </si>
  <si>
    <t>Synpcc7942_1427</t>
  </si>
  <si>
    <t>Synpcc7942_0093</t>
  </si>
  <si>
    <t>Synpcc7942_0655</t>
  </si>
  <si>
    <t>Synpcc7942_1447</t>
  </si>
  <si>
    <t>Synpcc7942_1512</t>
  </si>
  <si>
    <t>Synpcc7942_0656</t>
  </si>
  <si>
    <t>Synpcc7942_1743</t>
  </si>
  <si>
    <t>Synpcc7942_1030</t>
  </si>
  <si>
    <t>Synpcc7942_0696</t>
  </si>
  <si>
    <t>Synpcc7942_1908</t>
  </si>
  <si>
    <t>Synpcc7942_1449</t>
  </si>
  <si>
    <t>Synpcc7942_0697</t>
  </si>
  <si>
    <t>Synpcc7942_1982</t>
  </si>
  <si>
    <t>Synpcc7942_1831</t>
  </si>
  <si>
    <t>Synpcc7942_0699</t>
  </si>
  <si>
    <t>Synpcc7942_2091</t>
  </si>
  <si>
    <t>Synpcc7942_2503</t>
  </si>
  <si>
    <t>Synpcc7942_0801</t>
  </si>
  <si>
    <t>Synpcc7942_2092</t>
  </si>
  <si>
    <t>Synpcc7942_0091</t>
  </si>
  <si>
    <t>Synpcc7942_0920</t>
  </si>
  <si>
    <t>Synpcc7942_2093</t>
  </si>
  <si>
    <t>Synpcc7942_0489</t>
  </si>
  <si>
    <t>Synpcc7942_1002</t>
  </si>
  <si>
    <t>Synpcc7942_2094</t>
  </si>
  <si>
    <t>Synpcc7942_1609</t>
  </si>
  <si>
    <t>Synpcc7942_1038</t>
  </si>
  <si>
    <t>Synpcc7942_2234</t>
  </si>
  <si>
    <t>Synpcc7942_1428</t>
  </si>
  <si>
    <t>Synpcc7942_1116</t>
  </si>
  <si>
    <t>Synpcc7942_2257</t>
  </si>
  <si>
    <t>Synpcc7942_0923</t>
  </si>
  <si>
    <t>Synpcc7942_1174</t>
  </si>
  <si>
    <t>Synpcc7942_2487</t>
  </si>
  <si>
    <t>Synpcc7942_0290</t>
  </si>
  <si>
    <t>Synpcc7942_1175</t>
  </si>
  <si>
    <t>Synpcc7942_2613</t>
  </si>
  <si>
    <t>Synpcc7942_2143</t>
  </si>
  <si>
    <t>Synpcc7942_1176</t>
  </si>
  <si>
    <t>Synpcc7942_0411</t>
  </si>
  <si>
    <t>Synpcc7942_1177</t>
  </si>
  <si>
    <t>Synpcc7942_1519</t>
  </si>
  <si>
    <t>Synpcc7942_1231</t>
  </si>
  <si>
    <t>Synpcc7942_1335</t>
  </si>
  <si>
    <t>Synpcc7942_1232</t>
  </si>
  <si>
    <t>Synpcc7942_1151</t>
  </si>
  <si>
    <t>Synpcc7942_1249</t>
  </si>
  <si>
    <t>Synpcc7942_0560</t>
  </si>
  <si>
    <t>Synpcc7942_1250</t>
  </si>
  <si>
    <t>Synpcc7942_2341</t>
  </si>
  <si>
    <t>Synpcc7942_1261</t>
  </si>
  <si>
    <t>Synpcc7942_1639</t>
  </si>
  <si>
    <t>Synpcc7942_1322</t>
  </si>
  <si>
    <t>Synpcc7942_0206</t>
  </si>
  <si>
    <t>Synpcc7942_1443</t>
  </si>
  <si>
    <t>Synpcc7942_0262</t>
  </si>
  <si>
    <t>Synpcc7942_1478</t>
  </si>
  <si>
    <t>Synpcc7942_0097</t>
  </si>
  <si>
    <t>Synpcc7942_1479</t>
  </si>
  <si>
    <t>Synpcc7942_1566</t>
  </si>
  <si>
    <t>Synpcc7942_1637</t>
  </si>
  <si>
    <t>Synpcc7942_1003</t>
  </si>
  <si>
    <t>Synpcc7942_1678</t>
  </si>
  <si>
    <t>Synpcc7942_0400</t>
  </si>
  <si>
    <t>Synpcc7942_1679</t>
  </si>
  <si>
    <t>Synpcc7942_1021</t>
  </si>
  <si>
    <t>Synpcc7942_1705</t>
  </si>
  <si>
    <t>Synpcc7942_2454</t>
  </si>
  <si>
    <t>Synpcc7942_1742</t>
  </si>
  <si>
    <t>Synpcc7942_1366</t>
  </si>
  <si>
    <t>Synpcc7942_1882</t>
  </si>
  <si>
    <t>Synpcc7942_1858</t>
  </si>
  <si>
    <t>Synpcc7942_1912a</t>
  </si>
  <si>
    <t>Synpcc7942_1057</t>
  </si>
  <si>
    <t>Synpcc7942_1962</t>
  </si>
  <si>
    <t>Synpcc7942_1973</t>
  </si>
  <si>
    <t>Synpcc7942_1197</t>
  </si>
  <si>
    <t>Synpcc7942_2010</t>
  </si>
  <si>
    <t>Synpcc7942_1964</t>
  </si>
  <si>
    <t>Synpcc7942_2016</t>
  </si>
  <si>
    <t>Synpcc7942_2029</t>
  </si>
  <si>
    <t>Synpcc7942_0396</t>
  </si>
  <si>
    <t>Synpcc7942_2048</t>
  </si>
  <si>
    <t>Synpcc7942_0578</t>
  </si>
  <si>
    <t>Synpcc7942_2049</t>
  </si>
  <si>
    <t>Synpcc7942_1191</t>
  </si>
  <si>
    <t>Synpcc7942_2245</t>
  </si>
  <si>
    <t>Synpcc7942_0190</t>
  </si>
  <si>
    <t>Synpcc7942_2315</t>
  </si>
  <si>
    <t>Synpcc7942_0660</t>
  </si>
  <si>
    <t>Synpcc7942_2316</t>
  </si>
  <si>
    <t>Synpcc7942_1457</t>
  </si>
  <si>
    <t>Synpcc7942_2321</t>
  </si>
  <si>
    <t>Synpcc7942_2057</t>
  </si>
  <si>
    <t>Synpcc7942_2331</t>
  </si>
  <si>
    <t>Synpcc7942_1454</t>
  </si>
  <si>
    <t>Synpcc7942_2332</t>
  </si>
  <si>
    <t>Synpcc7942_0073</t>
  </si>
  <si>
    <t>Synpcc7942_2342</t>
  </si>
  <si>
    <t>Synpcc7942_1847</t>
  </si>
  <si>
    <t>Synpcc7942_2343</t>
  </si>
  <si>
    <t>Synpcc7942_0315</t>
  </si>
  <si>
    <t>Synpcc7942_2426</t>
  </si>
  <si>
    <t>Synpcc7942_0454</t>
  </si>
  <si>
    <t>Synpcc7942_2478</t>
  </si>
  <si>
    <t>Synpcc7942_1983</t>
  </si>
  <si>
    <t>Synpcc7942_2497</t>
  </si>
  <si>
    <t>Synpcc7942_2375</t>
  </si>
  <si>
    <t>Synpcc7942_2513</t>
  </si>
  <si>
    <t>Synpcc7942_1608</t>
  </si>
  <si>
    <t>Synpcc7942_0776</t>
  </si>
  <si>
    <t>Synpcc7942_2522</t>
  </si>
  <si>
    <t>Synpcc7942_1984</t>
  </si>
  <si>
    <t>Synpcc7942_2381</t>
  </si>
  <si>
    <t>Synpcc7942_1848</t>
  </si>
  <si>
    <t>Synpcc7942_0232</t>
  </si>
  <si>
    <t>Synpcc7942_0944</t>
  </si>
  <si>
    <t>Synpcc7942_1096</t>
  </si>
  <si>
    <t>Synpcc7942_0990</t>
  </si>
  <si>
    <t>Synpcc7942_2362</t>
  </si>
  <si>
    <t>Synpcc7942_2000</t>
  </si>
  <si>
    <t>Synpcc7942_1435</t>
  </si>
  <si>
    <t>Synpcc7942_0125</t>
  </si>
  <si>
    <t>Synpcc7942_2569</t>
  </si>
  <si>
    <t>Synpcc7942_0105</t>
  </si>
  <si>
    <t>Synpcc7942_0504</t>
  </si>
  <si>
    <t>Synpcc7942_1667</t>
  </si>
  <si>
    <t>Synpcc7942_2303</t>
  </si>
  <si>
    <t>Synpcc7942_0711</t>
  </si>
  <si>
    <t>Synpcc7942_2122</t>
  </si>
  <si>
    <t>Synpcc7942_2058</t>
  </si>
  <si>
    <t>Synpcc7942_2188</t>
  </si>
  <si>
    <t>Synpcc7942_0537</t>
  </si>
  <si>
    <t>Synpcc7942_0126</t>
  </si>
  <si>
    <t>Synpcc7942_1740</t>
  </si>
  <si>
    <t>Synpcc7942_1792</t>
  </si>
  <si>
    <t>Synpcc7942_1441</t>
  </si>
  <si>
    <t>Synpcc7942_0534</t>
  </si>
  <si>
    <t>Synpcc7942_0932</t>
  </si>
  <si>
    <t>Synpcc7942_1552</t>
  </si>
  <si>
    <t>Synpcc7942_0292</t>
  </si>
  <si>
    <t>Synpcc7942_0212</t>
  </si>
  <si>
    <t>Synpcc7942_0849</t>
  </si>
  <si>
    <t>Synpcc7942_1083</t>
  </si>
  <si>
    <t>Synpcc7942_0681</t>
  </si>
  <si>
    <t>Synpcc7942_0070</t>
  </si>
  <si>
    <t>Synpcc7942_2268</t>
  </si>
  <si>
    <t>Synpcc7942_0851</t>
  </si>
  <si>
    <t>Synpcc7942_1020</t>
  </si>
  <si>
    <t>Synpcc7942_1855</t>
  </si>
  <si>
    <t>Synpcc7942_0385</t>
  </si>
  <si>
    <t>Synpcc7942_0670</t>
  </si>
  <si>
    <t>Synpcc7942_0203</t>
  </si>
  <si>
    <t>Synpcc7942_1186</t>
  </si>
  <si>
    <t>Synpcc7942_0295</t>
  </si>
  <si>
    <t>Synpcc7942_0273</t>
  </si>
  <si>
    <t>Synpcc7942_2439</t>
  </si>
  <si>
    <t>Synpcc7942_2272</t>
  </si>
  <si>
    <t>Synpcc7942_0618</t>
  </si>
  <si>
    <t>Synpcc7942_1268</t>
  </si>
  <si>
    <t>Synpcc7942_1854</t>
  </si>
  <si>
    <t>Synpcc7942_1595</t>
  </si>
  <si>
    <t>Synpcc7942_1956</t>
  </si>
  <si>
    <t>Synpcc7942_1379</t>
  </si>
  <si>
    <t>Synpcc7942_2564</t>
  </si>
  <si>
    <t>Synpcc7942_2312</t>
  </si>
  <si>
    <t>Synpcc7942_1372</t>
  </si>
  <si>
    <t>Synpcc7942_1099</t>
  </si>
  <si>
    <t>Synpcc7942_2508</t>
  </si>
  <si>
    <t>Synpcc7942_1995</t>
  </si>
  <si>
    <t>Synpcc7942_0929</t>
  </si>
  <si>
    <t>Synpcc7942_1881</t>
  </si>
  <si>
    <t>Synpcc7942_1001</t>
  </si>
  <si>
    <t>Synpcc7942_0430</t>
  </si>
  <si>
    <t>Synpcc7942_2506</t>
  </si>
  <si>
    <t>Synpcc7942_1229</t>
  </si>
  <si>
    <t>Synpcc7942_1927</t>
  </si>
  <si>
    <t>Synpcc7942_1432</t>
  </si>
  <si>
    <t>Synpcc7942_1513</t>
  </si>
  <si>
    <t>Synpcc7942_2244</t>
  </si>
  <si>
    <t>Synpcc7942_2393</t>
  </si>
  <si>
    <t>Synpcc7942_2463</t>
  </si>
  <si>
    <t>Synpcc7942_0488</t>
  </si>
  <si>
    <t>Synpcc7942_0486</t>
  </si>
  <si>
    <t>Synpcc7942_1194</t>
  </si>
  <si>
    <t>Synpcc7942_0441</t>
  </si>
  <si>
    <t>Synpcc7942_0506</t>
  </si>
  <si>
    <t>Synpcc7942_1624</t>
  </si>
  <si>
    <t>Synpcc7942_1850</t>
  </si>
  <si>
    <t>Synpcc7942_2501</t>
  </si>
  <si>
    <t>Synpcc7942_1907</t>
  </si>
  <si>
    <t>Synpcc7942_2567</t>
  </si>
  <si>
    <t>Synpcc7942_0576</t>
  </si>
  <si>
    <t>Synpcc7942_0310</t>
  </si>
  <si>
    <t>Synpcc7942_1359</t>
  </si>
  <si>
    <t>Synpcc7942_2600</t>
  </si>
  <si>
    <t>Synpcc7942_0439</t>
  </si>
  <si>
    <t>Synpcc7942_1741</t>
  </si>
  <si>
    <t>Synpcc7942_0713</t>
  </si>
  <si>
    <t>Synpcc7942_1309</t>
  </si>
  <si>
    <t>Synpcc7942_0853</t>
  </si>
  <si>
    <t>Synpcc7942_1269</t>
  </si>
  <si>
    <t>Synpcc7942_0813</t>
  </si>
  <si>
    <t>Synpcc7942_0783</t>
  </si>
  <si>
    <t>Synpcc7942_0715</t>
  </si>
  <si>
    <t>Synpcc7942_0927</t>
  </si>
  <si>
    <t>Synpcc7942_1371</t>
  </si>
  <si>
    <t>Synpcc7942_0004</t>
  </si>
  <si>
    <t>Synpcc7942_0191</t>
  </si>
  <si>
    <t>Synpcc7942_0271</t>
  </si>
  <si>
    <t>Synpcc7942_0597</t>
  </si>
  <si>
    <t>Synpcc7942_1456</t>
  </si>
  <si>
    <t>Synpcc7942_2379</t>
  </si>
  <si>
    <t>Synpcc7942_0967</t>
  </si>
  <si>
    <t>Synpcc7942_0804</t>
  </si>
  <si>
    <t>Synpcc7942_0152</t>
  </si>
  <si>
    <t>Synpcc7942_0579</t>
  </si>
  <si>
    <t>Synpcc7942_1967</t>
  </si>
  <si>
    <t>Synpcc7942_0915</t>
  </si>
  <si>
    <t>Synpcc7942_2132</t>
  </si>
  <si>
    <t>Synpcc7942_0951</t>
  </si>
  <si>
    <t>Synpcc7942_0939</t>
  </si>
  <si>
    <t>Synpcc7942_1170</t>
  </si>
  <si>
    <t>Synpcc7942_0211</t>
  </si>
  <si>
    <t>Synpcc7942_0408</t>
  </si>
  <si>
    <t>Synpcc7942_2007</t>
  </si>
  <si>
    <t>Synpcc7942_0021</t>
  </si>
  <si>
    <t>Synpcc7942_0003</t>
  </si>
  <si>
    <t>Synpcc7942_0819</t>
  </si>
  <si>
    <t>Synpcc7942_0818</t>
  </si>
  <si>
    <t>Synpcc7942_1852</t>
  </si>
  <si>
    <t>Synpcc7942_0189</t>
  </si>
  <si>
    <t>Synpcc7942_0492</t>
  </si>
  <si>
    <t>Synpcc7942_1851</t>
  </si>
  <si>
    <t>Synpcc7942_2467</t>
  </si>
  <si>
    <t>Synpcc7942_2592</t>
  </si>
  <si>
    <t>Synpcc7942_1734</t>
  </si>
  <si>
    <t>Synpcc7942_2113</t>
  </si>
  <si>
    <t>Synpcc7942_0628</t>
  </si>
  <si>
    <t>Synpcc7942_0137</t>
  </si>
  <si>
    <t>Synpcc7942_0525</t>
  </si>
  <si>
    <t>Synpcc7942_2123</t>
  </si>
  <si>
    <t>Synpcc7942_2213</t>
  </si>
  <si>
    <t>Synpcc7942_0272</t>
  </si>
  <si>
    <t>Synpcc7942_0040</t>
  </si>
  <si>
    <t>Synpcc7942_1825</t>
  </si>
  <si>
    <t>Synpcc7942_1406</t>
  </si>
  <si>
    <t>Synpcc7942_2588</t>
  </si>
  <si>
    <t>Synpcc7942_2055</t>
  </si>
  <si>
    <t>Synpcc7942_1744</t>
  </si>
  <si>
    <t>Synpcc7942_0645</t>
  </si>
  <si>
    <t>Synpcc7942_1484</t>
  </si>
  <si>
    <t>Synpcc7942_2084</t>
  </si>
  <si>
    <t>Synpcc7942_1853</t>
  </si>
  <si>
    <t>Synpcc7942_1109</t>
  </si>
  <si>
    <t>Synpcc7942_1044</t>
  </si>
  <si>
    <t>Synpcc7942_1954</t>
  </si>
  <si>
    <t>Synpcc7942_0986</t>
  </si>
  <si>
    <t>Synpcc7942_0583</t>
  </si>
  <si>
    <t>Synpcc7942_2274</t>
  </si>
  <si>
    <t>Synpcc7942_2137</t>
  </si>
  <si>
    <t>Synpcc7942_1829</t>
  </si>
  <si>
    <t>Synpcc7942_0394</t>
  </si>
  <si>
    <t>Synpcc7942_2361</t>
  </si>
  <si>
    <t>Synpcc7942_2201</t>
  </si>
  <si>
    <t>Synpcc7942_0019</t>
  </si>
  <si>
    <t>Synpcc7942_1334</t>
  </si>
  <si>
    <t>Synpcc7942_1841</t>
  </si>
  <si>
    <t>Synpcc7942_1992</t>
  </si>
  <si>
    <t>Synpcc7942_0370</t>
  </si>
  <si>
    <t>Synpcc7942_1915</t>
  </si>
  <si>
    <t>Synpcc7942_0674</t>
  </si>
  <si>
    <t>Synpcc7942_2406</t>
  </si>
  <si>
    <t>Synpcc7942_1929</t>
  </si>
  <si>
    <t>Synpcc7942_1058</t>
  </si>
  <si>
    <t>Synpcc7942_0603</t>
  </si>
  <si>
    <t>Synpcc7942_2087</t>
  </si>
  <si>
    <t>Synpcc7942_1481</t>
  </si>
  <si>
    <t>Synpcc7942_0543</t>
  </si>
  <si>
    <t>Synpcc7942_1993</t>
  </si>
  <si>
    <t>Synpcc7942_1994</t>
  </si>
  <si>
    <t>Synpcc7942_0608</t>
  </si>
  <si>
    <t>Synpcc7942_1794</t>
  </si>
  <si>
    <t>Synpcc7942_2310</t>
  </si>
  <si>
    <t>Synpcc7942_1184</t>
  </si>
  <si>
    <t>Synpcc7942_1819</t>
  </si>
  <si>
    <t>Synpcc7942_1918</t>
  </si>
  <si>
    <t>Synpcc7942_1596</t>
  </si>
  <si>
    <t>Synpcc7942_1738</t>
  </si>
  <si>
    <t>Synpcc7942_0158</t>
  </si>
  <si>
    <t>Synpcc7942_0827</t>
  </si>
  <si>
    <t>Synpcc7942_0029</t>
  </si>
  <si>
    <t>Synpcc7942_0028</t>
  </si>
  <si>
    <t>Synpcc7942_0027</t>
  </si>
  <si>
    <t>Synpcc7942_0031</t>
  </si>
  <si>
    <t>Synpcc7942_0030</t>
  </si>
  <si>
    <t>Synpcc7942_1735</t>
  </si>
  <si>
    <t>Synpcc7942_1737</t>
  </si>
  <si>
    <t>Synpcc7942_0450</t>
  </si>
  <si>
    <t>Synpcc7942_0419</t>
  </si>
  <si>
    <t>Synpcc7942_1736</t>
  </si>
  <si>
    <t>Synpcc7942_0345</t>
  </si>
  <si>
    <t>Synpcc7942_2353</t>
  </si>
  <si>
    <t>Synpcc7942_1342</t>
  </si>
  <si>
    <t>Synpcc7942_1700</t>
  </si>
  <si>
    <t>Synpcc7942_1594</t>
  </si>
  <si>
    <t>Synpcc7942_1593</t>
  </si>
  <si>
    <t>Synpcc7942_0118</t>
  </si>
  <si>
    <t>Synpcc7942_2117</t>
  </si>
  <si>
    <t>Synpcc7942_2322</t>
  </si>
  <si>
    <t>Synpcc7942_2570</t>
  </si>
  <si>
    <t>Synpcc7942_1142</t>
  </si>
  <si>
    <t>Synpcc7942_0449</t>
  </si>
  <si>
    <t>Synpcc7942_0018</t>
  </si>
  <si>
    <t>Synpcc7942_2457</t>
  </si>
  <si>
    <t>Synpcc7942_1959</t>
  </si>
  <si>
    <t>Synpcc7942_1662</t>
  </si>
  <si>
    <t>Synpcc7942_1577</t>
  </si>
  <si>
    <t>Synpcc7942_1308</t>
  </si>
  <si>
    <t>Synpcc7942_1293</t>
  </si>
  <si>
    <t>Synpcc7942_2064</t>
  </si>
  <si>
    <t>Synpcc7942_2263</t>
  </si>
  <si>
    <t>Synpcc7942_0830</t>
  </si>
  <si>
    <t>Synpcc7942_1313</t>
  </si>
  <si>
    <t>Synpcc7942_2606</t>
  </si>
  <si>
    <t>Synpcc7942_1920</t>
  </si>
  <si>
    <t>Synpcc7942_2437</t>
  </si>
  <si>
    <t>Synpcc7942_2415</t>
  </si>
  <si>
    <t>Synpcc7942_0876</t>
  </si>
  <si>
    <t>Synpcc7942_0587</t>
  </si>
  <si>
    <t>Synpcc7942_0680</t>
  </si>
  <si>
    <t>Synpcc7942_2291</t>
  </si>
  <si>
    <t>Synpcc7942_2289</t>
  </si>
  <si>
    <t>Synpcc7942_2288</t>
  </si>
  <si>
    <t>Synpcc7942_2290</t>
  </si>
  <si>
    <t>Synpcc7942_0552</t>
  </si>
  <si>
    <t>Synpcc7942_0281</t>
  </si>
  <si>
    <t>Synpcc7942_1651</t>
  </si>
  <si>
    <t>Synpcc7942_1884</t>
  </si>
  <si>
    <t>Synpcc7942_2026</t>
  </si>
  <si>
    <t>Synpcc7942_2028</t>
  </si>
  <si>
    <t>Synpcc7942_2025</t>
  </si>
  <si>
    <t>Synpcc7942_2339</t>
  </si>
  <si>
    <t>Synpcc7942_2027</t>
  </si>
  <si>
    <t>Synpcc7942_2286</t>
  </si>
  <si>
    <t>Synpcc7942_2287</t>
  </si>
  <si>
    <t>Synpcc7942_0082</t>
  </si>
  <si>
    <t>Synpcc7942_1902</t>
  </si>
  <si>
    <t>Synpcc7942_1887</t>
  </si>
  <si>
    <t>Synpcc7942_1901</t>
  </si>
  <si>
    <t>Synpcc7942_1903</t>
  </si>
  <si>
    <t>Synpcc7942_1126</t>
  </si>
  <si>
    <t>Synpcc7942_1244</t>
  </si>
  <si>
    <t>Synpcc7942_2041</t>
  </si>
  <si>
    <t>Synpcc7942_2611</t>
  </si>
  <si>
    <t>Synpcc7942_0135</t>
  </si>
  <si>
    <t>Synpcc7942_1005</t>
  </si>
  <si>
    <t>Synpcc7942_1407</t>
  </si>
  <si>
    <t>Synpcc7942_0912</t>
  </si>
  <si>
    <t>Synpcc7942_0405</t>
  </si>
  <si>
    <t>Synpcc7942_0194</t>
  </si>
  <si>
    <t>Synpcc7942_0001</t>
  </si>
  <si>
    <t>Synpcc7942_0094</t>
  </si>
  <si>
    <t>Synpcc7942_0570</t>
  </si>
  <si>
    <t>Synpcc7942_2199</t>
  </si>
  <si>
    <t>Synpcc7942_2610</t>
  </si>
  <si>
    <r>
      <rPr>
        <b/>
        <i/>
        <sz val="11"/>
        <color theme="1"/>
        <rFont val="Calibri"/>
        <family val="2"/>
        <scheme val="minor"/>
      </rPr>
      <t xml:space="preserve">E. coli </t>
    </r>
    <r>
      <rPr>
        <b/>
        <sz val="11"/>
        <color theme="1"/>
        <rFont val="Calibri"/>
        <family val="2"/>
        <scheme val="minor"/>
      </rPr>
      <t>K12</t>
    </r>
  </si>
  <si>
    <r>
      <rPr>
        <b/>
        <i/>
        <sz val="11"/>
        <color theme="1"/>
        <rFont val="Calibri"/>
        <family val="2"/>
        <scheme val="minor"/>
      </rPr>
      <t xml:space="preserve">E. coli </t>
    </r>
    <r>
      <rPr>
        <b/>
        <sz val="11"/>
        <color theme="1"/>
        <rFont val="Calibri"/>
        <family val="2"/>
        <scheme val="minor"/>
      </rPr>
      <t>W</t>
    </r>
  </si>
  <si>
    <t>BSU01780</t>
  </si>
  <si>
    <t>b0003</t>
  </si>
  <si>
    <t>BSU04740</t>
  </si>
  <si>
    <t>BSU06420</t>
  </si>
  <si>
    <t>b0522</t>
  </si>
  <si>
    <t>BSU06430</t>
  </si>
  <si>
    <t>b0523</t>
  </si>
  <si>
    <t>BSU06440</t>
  </si>
  <si>
    <t>BSU06450</t>
  </si>
  <si>
    <t>b1131</t>
  </si>
  <si>
    <t>BSU06460</t>
  </si>
  <si>
    <t>b1136</t>
  </si>
  <si>
    <t>BSU06470</t>
  </si>
  <si>
    <t>b2476</t>
  </si>
  <si>
    <t>BSU06480</t>
  </si>
  <si>
    <t>BSU06490</t>
  </si>
  <si>
    <t>b3608</t>
  </si>
  <si>
    <t>BSU06500</t>
  </si>
  <si>
    <t>b3729</t>
  </si>
  <si>
    <t>BSU06530</t>
  </si>
  <si>
    <t>BSU10020</t>
  </si>
  <si>
    <t>b3771</t>
  </si>
  <si>
    <t>BSU21870</t>
  </si>
  <si>
    <t>BSU22370</t>
  </si>
  <si>
    <t>b4177</t>
  </si>
  <si>
    <t>BSU22830</t>
  </si>
  <si>
    <t>BSU23070</t>
  </si>
  <si>
    <t>BSU27900</t>
  </si>
  <si>
    <t>BSU28290</t>
  </si>
  <si>
    <t>BSU32240</t>
  </si>
  <si>
    <t>BSU32250</t>
  </si>
  <si>
    <t>BSU36510</t>
  </si>
  <si>
    <t>BSU40420</t>
  </si>
  <si>
    <t>ECW_m0003</t>
  </si>
  <si>
    <t>NP_075434</t>
  </si>
  <si>
    <t>ECW_m0004</t>
  </si>
  <si>
    <t>NP_075438</t>
  </si>
  <si>
    <t>ECW_m0593</t>
  </si>
  <si>
    <t>NP_075443</t>
  </si>
  <si>
    <t>ECW_m0594</t>
  </si>
  <si>
    <t>YALI0A02915g</t>
  </si>
  <si>
    <t>ECW_m1038</t>
  </si>
  <si>
    <t>YALI0A14784g</t>
  </si>
  <si>
    <t>ECW_m1239</t>
  </si>
  <si>
    <t>YALI0A14806g</t>
  </si>
  <si>
    <t>ECW_m1244</t>
  </si>
  <si>
    <t>YALI0A17468g</t>
  </si>
  <si>
    <t>ECW_m2827</t>
  </si>
  <si>
    <t>YALI0B01540g</t>
  </si>
  <si>
    <t>ECW_m3887</t>
  </si>
  <si>
    <t>YALI0B06941g</t>
  </si>
  <si>
    <t>ECW_m4032</t>
  </si>
  <si>
    <t>YALI0B15304g</t>
  </si>
  <si>
    <t>ECW_m4069</t>
  </si>
  <si>
    <t>YALI0B17336g</t>
  </si>
  <si>
    <t>ECW_m4070</t>
  </si>
  <si>
    <t>YALI0B17402g</t>
  </si>
  <si>
    <t>ECW_m4073</t>
  </si>
  <si>
    <t>YALI0B20438g</t>
  </si>
  <si>
    <t>ECW_m4539</t>
  </si>
  <si>
    <t>YALI0B23188g</t>
  </si>
  <si>
    <t>YALI0C00253g</t>
  </si>
  <si>
    <t>YALI0C12210g</t>
  </si>
  <si>
    <t>YALI0C23408g</t>
  </si>
  <si>
    <t>YALI0D01089g</t>
  </si>
  <si>
    <t>YALI0D03135g</t>
  </si>
  <si>
    <t>YALI0D09273g</t>
  </si>
  <si>
    <t>YALI0D11374g</t>
  </si>
  <si>
    <t>YALI0D11704g</t>
  </si>
  <si>
    <t>YALI0D13596g</t>
  </si>
  <si>
    <t>YALI0D18568g</t>
  </si>
  <si>
    <t>YALI0D23397g</t>
  </si>
  <si>
    <t>YALI0E10144g</t>
  </si>
  <si>
    <t>YALI0E12628g</t>
  </si>
  <si>
    <t>YALI0E16709g</t>
  </si>
  <si>
    <t>YALI0E19723g</t>
  </si>
  <si>
    <t>YALI0E28963g</t>
  </si>
  <si>
    <t>YALI0E29667g</t>
  </si>
  <si>
    <t>YALI0E33033g</t>
  </si>
  <si>
    <t>YALI0E34037g</t>
  </si>
  <si>
    <t>YALI0F01771g</t>
  </si>
  <si>
    <t>YALI0F03201g</t>
  </si>
  <si>
    <t>YALI0F03567g</t>
  </si>
  <si>
    <t>YALI0F04103g</t>
  </si>
  <si>
    <t>YALI0F04114g</t>
  </si>
  <si>
    <t>YALI0F06468g</t>
  </si>
  <si>
    <t>YALI0F08613g</t>
  </si>
  <si>
    <t>YALI0F09966g</t>
  </si>
  <si>
    <t>YALI0F13453g</t>
  </si>
  <si>
    <t>YALI0F21010g</t>
  </si>
  <si>
    <t>YALI0F23221g</t>
  </si>
  <si>
    <t>YALI0F24673g</t>
  </si>
  <si>
    <t>YALI0F30019g</t>
  </si>
  <si>
    <t xml:space="preserve">Heterotrophic genes switching phenotypes </t>
  </si>
  <si>
    <t>Essential in monoculture but not essential in coculture</t>
  </si>
  <si>
    <t>List of essential genes by condition and SPC</t>
  </si>
  <si>
    <t>Total</t>
  </si>
  <si>
    <t>Coculture (μM)</t>
  </si>
  <si>
    <t>Acetone</t>
  </si>
  <si>
    <t>2-oxoglutarate</t>
  </si>
  <si>
    <t>4-hydroxybenzoate</t>
  </si>
  <si>
    <t>Isobutyrate</t>
  </si>
  <si>
    <t>Pantothenate</t>
  </si>
  <si>
    <t>Propylene glycol</t>
  </si>
  <si>
    <t>Proline</t>
  </si>
  <si>
    <t>Tyrosine</t>
  </si>
  <si>
    <t>D-arabinose</t>
  </si>
  <si>
    <t>D-fructose</t>
  </si>
  <si>
    <t>D-fructose-6-phosphate</t>
  </si>
  <si>
    <t>D-glucose</t>
  </si>
  <si>
    <t>D-glucose-6-phosphate</t>
  </si>
  <si>
    <t>D-mannitol</t>
  </si>
  <si>
    <t>3-phosphoglyceric acid</t>
  </si>
  <si>
    <t>D-ribose-5-phosphate</t>
  </si>
  <si>
    <t>Extracellular</t>
  </si>
  <si>
    <t>Intracellular</t>
  </si>
  <si>
    <t>Coculture (Z-score)</t>
  </si>
  <si>
    <t>NMR</t>
  </si>
  <si>
    <t>GC-MS</t>
  </si>
  <si>
    <t>*Glycolate</t>
  </si>
  <si>
    <t>*Acetoacetate</t>
  </si>
  <si>
    <t>NF</t>
  </si>
  <si>
    <t>D-ribose</t>
  </si>
  <si>
    <t>L-threonine</t>
  </si>
  <si>
    <t>L-valine</t>
  </si>
  <si>
    <t>L-glutamic acid</t>
  </si>
  <si>
    <t>L-serine</t>
  </si>
  <si>
    <t>L-aspartic acid</t>
  </si>
  <si>
    <t>Predicted metabolites not detected in NMR and GC-MS: L-arganine, L-isoleucine, L-phenylalanine, and homoserine</t>
  </si>
  <si>
    <t xml:space="preserve">Supplementary Table 7. Expression analysis </t>
  </si>
  <si>
    <t>Supplementary Table 8. Gene essentiallity results</t>
  </si>
  <si>
    <t>Supplementary Table 8.1 Overall gene essentiallity results</t>
  </si>
  <si>
    <t>Supplementary Table 9. Genes with different role in monoculture and in the community</t>
  </si>
  <si>
    <t>Clustergram of NMR metabolite data</t>
  </si>
  <si>
    <t>Clustergram of GC-MS metabolite data</t>
  </si>
  <si>
    <t>Alternate measured compound</t>
  </si>
  <si>
    <t>Predicted</t>
  </si>
  <si>
    <t>Exchanged</t>
  </si>
  <si>
    <t>Se-EcK-12</t>
  </si>
  <si>
    <t>Production flux</t>
  </si>
  <si>
    <t>akg</t>
  </si>
  <si>
    <t>g3pg</t>
  </si>
  <si>
    <t>4hbz</t>
  </si>
  <si>
    <t>ac_</t>
  </si>
  <si>
    <t>aact</t>
  </si>
  <si>
    <t>ade</t>
  </si>
  <si>
    <t>arab</t>
  </si>
  <si>
    <t>fru_</t>
  </si>
  <si>
    <t>f6p_</t>
  </si>
  <si>
    <t>glc</t>
  </si>
  <si>
    <t>g6p</t>
  </si>
  <si>
    <t>mnl</t>
  </si>
  <si>
    <t>rib_</t>
  </si>
  <si>
    <t>r5p</t>
  </si>
  <si>
    <t>etoh</t>
  </si>
  <si>
    <t>for</t>
  </si>
  <si>
    <t>glyc</t>
  </si>
  <si>
    <t>gly_</t>
  </si>
  <si>
    <t>but_</t>
  </si>
  <si>
    <t>asp_</t>
  </si>
  <si>
    <t>glu_</t>
  </si>
  <si>
    <t>ser_</t>
  </si>
  <si>
    <t>thr_</t>
  </si>
  <si>
    <t>val_</t>
  </si>
  <si>
    <t>meoh_</t>
  </si>
  <si>
    <t>pnto</t>
  </si>
  <si>
    <t>pro</t>
  </si>
  <si>
    <t>pyr</t>
  </si>
  <si>
    <t>glyclt</t>
  </si>
  <si>
    <t>succ_</t>
  </si>
  <si>
    <t>sucr_</t>
  </si>
  <si>
    <t>tyr</t>
  </si>
  <si>
    <t>lac</t>
  </si>
  <si>
    <t>S. elongatus cscB+</t>
  </si>
  <si>
    <t>Citric acid</t>
  </si>
  <si>
    <t>cit</t>
  </si>
  <si>
    <t>*Metabolites predicted to be exchanged</t>
  </si>
  <si>
    <t>In bold metabolites confirmed experimentally with higher production in coculure</t>
  </si>
  <si>
    <t>Community</t>
  </si>
  <si>
    <t>Model ID</t>
  </si>
  <si>
    <t xml:space="preserve">Model </t>
  </si>
  <si>
    <t>E. coli K-12 MG 1655</t>
  </si>
  <si>
    <t>S. elongatus - E. coli W</t>
  </si>
  <si>
    <t>S. elongatus - E. coli K-12 MG 1655</t>
  </si>
  <si>
    <t>S. elongatus - Bacillus subtilis</t>
  </si>
  <si>
    <t>S. elongatus - Yarrowia lipolytica</t>
  </si>
  <si>
    <r>
      <t>i</t>
    </r>
    <r>
      <rPr>
        <sz val="10"/>
        <color rgb="FF000000"/>
        <rFont val="Arial"/>
        <family val="2"/>
      </rPr>
      <t>ECW1372</t>
    </r>
  </si>
  <si>
    <r>
      <t>i</t>
    </r>
    <r>
      <rPr>
        <sz val="10"/>
        <color rgb="FF000000"/>
        <rFont val="Arial"/>
        <family val="2"/>
      </rPr>
      <t>ML1515</t>
    </r>
  </si>
  <si>
    <r>
      <t>i</t>
    </r>
    <r>
      <rPr>
        <sz val="10"/>
        <color rgb="FF000000"/>
        <rFont val="Arial"/>
        <family val="2"/>
      </rPr>
      <t>YO844</t>
    </r>
  </si>
  <si>
    <r>
      <t>i</t>
    </r>
    <r>
      <rPr>
        <sz val="10"/>
        <color rgb="FF000000"/>
        <rFont val="Arial"/>
        <family val="2"/>
      </rPr>
      <t>Yali4</t>
    </r>
  </si>
  <si>
    <t>Yp,x</t>
  </si>
  <si>
    <t>Formaldehyde was not produced by any of the strains under monoculture conditions</t>
  </si>
  <si>
    <t>Average growth rate (1/h)</t>
  </si>
  <si>
    <t>Average production rate (mmol/gDW h)</t>
  </si>
  <si>
    <t>Phase planes of metabolite production by all SPCs</t>
  </si>
  <si>
    <r>
      <t xml:space="preserve">E. coli </t>
    </r>
    <r>
      <rPr>
        <b/>
        <sz val="10"/>
        <color rgb="FF000000"/>
        <rFont val="Arial"/>
        <family val="2"/>
      </rPr>
      <t>K-12</t>
    </r>
    <r>
      <rPr>
        <b/>
        <i/>
        <sz val="10"/>
        <color rgb="FF000000"/>
        <rFont val="Arial"/>
        <family val="2"/>
      </rPr>
      <t xml:space="preserve"> </t>
    </r>
    <r>
      <rPr>
        <b/>
        <sz val="10"/>
        <color rgb="FF000000"/>
        <rFont val="Arial"/>
        <family val="2"/>
      </rPr>
      <t>(μM)</t>
    </r>
  </si>
  <si>
    <r>
      <t>S. elongatus</t>
    </r>
    <r>
      <rPr>
        <b/>
        <sz val="10"/>
        <color rgb="FF000000"/>
        <rFont val="Arial"/>
        <family val="2"/>
      </rPr>
      <t xml:space="preserve"> (μM)</t>
    </r>
  </si>
  <si>
    <r>
      <t xml:space="preserve">E. coli </t>
    </r>
    <r>
      <rPr>
        <b/>
        <sz val="10"/>
        <color rgb="FF000000"/>
        <rFont val="Arial"/>
        <family val="2"/>
      </rPr>
      <t>K-12 (Z-score)</t>
    </r>
  </si>
  <si>
    <r>
      <t xml:space="preserve">S. elongatus </t>
    </r>
    <r>
      <rPr>
        <b/>
        <sz val="10"/>
        <color rgb="FF000000"/>
        <rFont val="Arial"/>
        <family val="2"/>
      </rPr>
      <t>(Z-score)</t>
    </r>
  </si>
  <si>
    <r>
      <t xml:space="preserve">E. coli </t>
    </r>
    <r>
      <rPr>
        <b/>
        <sz val="10"/>
        <color rgb="FF000000"/>
        <rFont val="Arial"/>
        <family val="2"/>
      </rPr>
      <t>K-12</t>
    </r>
    <r>
      <rPr>
        <b/>
        <i/>
        <sz val="10"/>
        <color rgb="FF000000"/>
        <rFont val="Arial"/>
        <family val="2"/>
      </rPr>
      <t xml:space="preserve"> </t>
    </r>
    <r>
      <rPr>
        <b/>
        <sz val="10"/>
        <color rgb="FF000000"/>
        <rFont val="Arial"/>
        <family val="2"/>
      </rPr>
      <t>(Z-score)</t>
    </r>
  </si>
  <si>
    <r>
      <t>S. elongatus</t>
    </r>
    <r>
      <rPr>
        <b/>
        <sz val="10"/>
        <color rgb="FF000000"/>
        <rFont val="Arial"/>
        <family val="2"/>
      </rPr>
      <t xml:space="preserve"> (Z-score)</t>
    </r>
  </si>
  <si>
    <t>Supplementary Table 6. RNA-seq metadata</t>
  </si>
  <si>
    <t>Supplementary Table 5. Measurements of intracellular and extracellular metabolites by NMR and GC-MS</t>
  </si>
  <si>
    <t>Color code of the yield is given by metabolite considering all yields under monoculture and coculture</t>
  </si>
  <si>
    <r>
      <t>Unique in E. coli K-12 (</t>
    </r>
    <r>
      <rPr>
        <b/>
        <i/>
        <sz val="11"/>
        <color theme="1"/>
        <rFont val="Calibri"/>
        <family val="2"/>
        <scheme val="minor"/>
      </rPr>
      <t>i</t>
    </r>
    <r>
      <rPr>
        <b/>
        <sz val="11"/>
        <color theme="1"/>
        <rFont val="Calibri"/>
        <family val="2"/>
        <scheme val="minor"/>
      </rPr>
      <t>ML1515)</t>
    </r>
  </si>
  <si>
    <r>
      <t>Unique in E. coli W (</t>
    </r>
    <r>
      <rPr>
        <b/>
        <i/>
        <sz val="11"/>
        <color theme="1"/>
        <rFont val="Calibri"/>
        <family val="2"/>
        <scheme val="minor"/>
      </rPr>
      <t>i</t>
    </r>
    <r>
      <rPr>
        <b/>
        <sz val="11"/>
        <color theme="1"/>
        <rFont val="Calibri"/>
        <family val="2"/>
        <scheme val="minor"/>
      </rPr>
      <t>ECW1372)</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</si>
</sst>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
    <numFmt numFmtId="166" formatCode="0.000000"/>
  </numFmts>
  <fonts count="50" x14ac:knownFonts="1">
    <font>
      <sz val="11"/>
      <color theme="1"/>
      <name val="Calibri"/>
      <family val="2"/>
      <scheme val="minor"/>
    </font>
    <font>
      <b/>
      <sz val="9"/>
      <color rgb="FF000000"/>
      <name val="Arial"/>
      <family val="2"/>
    </font>
    <font>
      <b/>
      <i/>
      <sz val="9"/>
      <color rgb="FF000000"/>
      <name val="Arial"/>
      <family val="2"/>
    </font>
    <font>
      <sz val="8"/>
      <color rgb="FF000000"/>
      <name val="Arial"/>
      <family val="2"/>
    </font>
    <font>
      <b/>
      <sz val="9"/>
      <color theme="1"/>
      <name val="Arial"/>
      <family val="2"/>
    </font>
    <font>
      <sz val="9"/>
      <color theme="1"/>
      <name val="Arial"/>
      <family val="2"/>
    </font>
    <font>
      <sz val="9"/>
      <color rgb="FF000000"/>
      <name val="Arial"/>
      <family val="2"/>
    </font>
    <font>
      <sz val="10"/>
      <color theme="1"/>
      <name val="Arial"/>
      <family val="2"/>
    </font>
    <font>
      <b/>
      <sz val="10"/>
      <color theme="1"/>
      <name val="Arial"/>
      <family val="2"/>
    </font>
    <font>
      <b/>
      <sz val="9"/>
      <name val="Arial"/>
      <family val="2"/>
    </font>
    <font>
      <b/>
      <i/>
      <sz val="9"/>
      <name val="Arial"/>
      <family val="2"/>
    </font>
    <font>
      <b/>
      <i/>
      <sz val="9"/>
      <color theme="1"/>
      <name val="Arial"/>
      <family val="2"/>
    </font>
    <font>
      <b/>
      <sz val="11"/>
      <color theme="1"/>
      <name val="Calibri"/>
      <family val="2"/>
      <scheme val="minor"/>
    </font>
    <font>
      <i/>
      <sz val="11"/>
      <color theme="1"/>
      <name val="Calibri"/>
      <family val="2"/>
      <scheme val="minor"/>
    </font>
    <font>
      <sz val="11"/>
      <color theme="1"/>
      <name val="Arial"/>
      <family val="2"/>
    </font>
    <font>
      <sz val="12"/>
      <color theme="1"/>
      <name val="Arial"/>
      <family val="2"/>
    </font>
    <font>
      <b/>
      <sz val="12"/>
      <color theme="1"/>
      <name val="Arial"/>
      <family val="2"/>
    </font>
    <font>
      <b/>
      <i/>
      <sz val="12"/>
      <color rgb="FF000000"/>
      <name val="Arial"/>
      <family val="2"/>
    </font>
    <font>
      <sz val="10"/>
      <name val="Arial"/>
      <family val="2"/>
    </font>
    <font>
      <sz val="9"/>
      <color rgb="FF222222"/>
      <name val="Arial"/>
      <family val="2"/>
    </font>
    <font>
      <b/>
      <sz val="11"/>
      <color theme="1"/>
      <name val="Arial"/>
      <family val="2"/>
    </font>
    <font>
      <b/>
      <i/>
      <sz val="11"/>
      <color theme="1"/>
      <name val="Arial"/>
      <family val="2"/>
    </font>
    <font>
      <b/>
      <vertAlign val="superscript"/>
      <sz val="11"/>
      <color theme="1"/>
      <name val="Arial"/>
      <family val="2"/>
    </font>
    <font>
      <b/>
      <sz val="12"/>
      <color theme="1"/>
      <name val="Calibri"/>
      <family val="2"/>
      <scheme val="minor"/>
    </font>
    <font>
      <b/>
      <i/>
      <sz val="10"/>
      <color theme="1"/>
      <name val="Arial"/>
      <family val="2"/>
    </font>
    <font>
      <sz val="12"/>
      <color theme="1"/>
      <name val="Calibri"/>
      <family val="2"/>
      <scheme val="minor"/>
    </font>
    <font>
      <i/>
      <sz val="12"/>
      <color theme="1"/>
      <name val="Calibri"/>
      <family val="2"/>
      <scheme val="minor"/>
    </font>
    <font>
      <b/>
      <sz val="8"/>
      <color rgb="FF000000"/>
      <name val="Arial"/>
      <family val="2"/>
    </font>
    <font>
      <b/>
      <sz val="6"/>
      <color rgb="FF000000"/>
      <name val="Arial"/>
      <family val="2"/>
    </font>
    <font>
      <b/>
      <i/>
      <sz val="6"/>
      <color rgb="FF000000"/>
      <name val="Arial"/>
      <family val="2"/>
    </font>
    <font>
      <b/>
      <i/>
      <sz val="6"/>
      <color theme="1"/>
      <name val="Arial"/>
      <family val="2"/>
    </font>
    <font>
      <b/>
      <sz val="6"/>
      <color theme="1"/>
      <name val="Arial"/>
      <family val="2"/>
    </font>
    <font>
      <sz val="6"/>
      <color rgb="FF000000"/>
      <name val="Arial"/>
      <family val="2"/>
    </font>
    <font>
      <sz val="6"/>
      <color theme="1"/>
      <name val="Arial"/>
      <family val="2"/>
    </font>
    <font>
      <i/>
      <sz val="6"/>
      <color rgb="FF000000"/>
      <name val="Arial"/>
      <family val="2"/>
    </font>
    <font>
      <i/>
      <sz val="6"/>
      <color theme="1"/>
      <name val="Arial"/>
      <family val="2"/>
    </font>
    <font>
      <sz val="6"/>
      <color theme="1"/>
      <name val="Calibri"/>
      <family val="2"/>
      <scheme val="minor"/>
    </font>
    <font>
      <sz val="10"/>
      <color rgb="FF000000"/>
      <name val="Arial"/>
      <family val="2"/>
    </font>
    <font>
      <sz val="9"/>
      <color rgb="FF005050"/>
      <name val="Verdana"/>
      <family val="2"/>
    </font>
    <font>
      <sz val="11"/>
      <color rgb="FF000000"/>
      <name val="Consolas"/>
      <family val="3"/>
    </font>
    <font>
      <b/>
      <i/>
      <sz val="11"/>
      <color theme="1"/>
      <name val="Calibri"/>
      <family val="2"/>
      <scheme val="minor"/>
    </font>
    <font>
      <i/>
      <sz val="9"/>
      <color theme="1"/>
      <name val="Arial"/>
      <family val="2"/>
    </font>
    <font>
      <i/>
      <sz val="10"/>
      <color theme="1"/>
      <name val="Arial"/>
      <family val="2"/>
    </font>
    <font>
      <sz val="9"/>
      <name val="Arial"/>
      <family val="2"/>
    </font>
    <font>
      <b/>
      <i/>
      <vertAlign val="superscript"/>
      <sz val="9"/>
      <color theme="1"/>
      <name val="Arial"/>
      <family val="2"/>
    </font>
    <font>
      <sz val="12"/>
      <color theme="0" tint="-0.249977111117893"/>
      <name val="Calibri"/>
      <family val="2"/>
      <scheme val="minor"/>
    </font>
    <font>
      <b/>
      <i/>
      <sz val="10"/>
      <color rgb="FF000000"/>
      <name val="Arial"/>
      <family val="2"/>
    </font>
    <font>
      <b/>
      <sz val="10"/>
      <color rgb="FF000000"/>
      <name val="Arial"/>
      <family val="2"/>
    </font>
    <font>
      <i/>
      <sz val="10"/>
      <color rgb="FF000000"/>
      <name val="Arial"/>
      <family val="2"/>
    </font>
    <font>
      <sz val="10"/>
      <color theme="1"/>
      <name val="Calibri"/>
      <family val="2"/>
      <scheme val="minor"/>
    </font>
  </fonts>
  <fills count="2">
    <fill>
      <patternFill patternType="none"/>
    </fill>
    <fill>
      <patternFill patternType="gray125"/>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203">
    <xf numFmtId="0" fontId="0" fillId="0" borderId="0" xfId="0"/>
    <xf numFmtId="0" fontId="6" fillId="0" borderId="0" xfId="0" applyFont="1" applyFill="1" applyBorder="1" applyAlignment="1">
      <alignment horizontal="center" wrapText="1"/>
    </xf>
    <xf numFmtId="0" fontId="6" fillId="0" borderId="1" xfId="0" applyFont="1" applyFill="1" applyBorder="1" applyAlignment="1">
      <alignment horizontal="center" wrapText="1"/>
    </xf>
    <xf numFmtId="0" fontId="5" fillId="0" borderId="1" xfId="0" applyFont="1" applyFill="1" applyBorder="1" applyAlignment="1">
      <alignment wrapText="1"/>
    </xf>
    <xf numFmtId="0" fontId="8" fillId="0" borderId="0" xfId="0" applyFont="1" applyBorder="1" applyAlignment="1">
      <alignment vertical="center"/>
    </xf>
    <xf numFmtId="0" fontId="0" fillId="0" borderId="0" xfId="0" applyBorder="1"/>
    <xf numFmtId="0" fontId="7" fillId="0" borderId="0" xfId="0" applyFont="1" applyBorder="1" applyAlignment="1">
      <alignment wrapText="1"/>
    </xf>
    <xf numFmtId="0" fontId="9" fillId="0" borderId="2" xfId="0" applyFont="1" applyFill="1" applyBorder="1" applyAlignment="1">
      <alignment horizontal="center" wrapText="1"/>
    </xf>
    <xf numFmtId="0" fontId="10" fillId="0" borderId="2" xfId="0" applyFont="1" applyFill="1" applyBorder="1" applyAlignment="1">
      <alignment horizontal="center" wrapText="1"/>
    </xf>
    <xf numFmtId="0" fontId="0" fillId="0" borderId="0" xfId="0" applyFill="1"/>
    <xf numFmtId="0" fontId="12" fillId="0" borderId="0" xfId="0" applyFont="1"/>
    <xf numFmtId="0" fontId="13" fillId="0" borderId="0" xfId="0" applyFont="1"/>
    <xf numFmtId="0" fontId="5" fillId="0" borderId="0" xfId="0" applyFont="1"/>
    <xf numFmtId="0" fontId="4" fillId="0" borderId="1" xfId="0" applyFont="1" applyBorder="1"/>
    <xf numFmtId="0" fontId="4" fillId="0" borderId="0" xfId="0" applyFont="1"/>
    <xf numFmtId="0" fontId="5" fillId="0" borderId="1" xfId="0" applyFont="1" applyBorder="1"/>
    <xf numFmtId="0" fontId="0" fillId="0" borderId="1" xfId="0" applyBorder="1"/>
    <xf numFmtId="0" fontId="4" fillId="0" borderId="0" xfId="0" applyFont="1" applyFill="1" applyBorder="1"/>
    <xf numFmtId="0" fontId="4" fillId="0" borderId="1" xfId="0" applyFont="1" applyFill="1" applyBorder="1"/>
    <xf numFmtId="0" fontId="2"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12" fillId="0" borderId="0" xfId="0" applyFont="1" applyAlignment="1">
      <alignment horizontal="center"/>
    </xf>
    <xf numFmtId="0" fontId="0" fillId="0" borderId="0" xfId="0" applyAlignment="1">
      <alignment horizontal="left"/>
    </xf>
    <xf numFmtId="0" fontId="14" fillId="0" borderId="0" xfId="0" applyFont="1" applyAlignment="1">
      <alignment horizontal="center"/>
    </xf>
    <xf numFmtId="0" fontId="0" fillId="0" borderId="0" xfId="0" applyAlignment="1">
      <alignment horizontal="center"/>
    </xf>
    <xf numFmtId="0" fontId="12" fillId="0" borderId="0" xfId="0" applyFont="1" applyBorder="1" applyAlignment="1">
      <alignment horizontal="center"/>
    </xf>
    <xf numFmtId="0" fontId="19" fillId="0" borderId="0" xfId="0" applyFont="1" applyAlignment="1">
      <alignment horizontal="center"/>
    </xf>
    <xf numFmtId="0" fontId="19" fillId="0" borderId="1" xfId="0" applyFont="1" applyBorder="1" applyAlignment="1">
      <alignment horizontal="center"/>
    </xf>
    <xf numFmtId="2" fontId="5" fillId="0" borderId="0" xfId="0" applyNumberFormat="1" applyFont="1" applyAlignment="1">
      <alignment horizontal="center"/>
    </xf>
    <xf numFmtId="2" fontId="5" fillId="0" borderId="1" xfId="0" applyNumberFormat="1" applyFont="1" applyBorder="1" applyAlignment="1">
      <alignment horizontal="center"/>
    </xf>
    <xf numFmtId="0" fontId="18" fillId="0" borderId="0" xfId="0" applyFont="1" applyAlignment="1">
      <alignment horizontal="right"/>
    </xf>
    <xf numFmtId="0" fontId="18" fillId="0" borderId="1" xfId="0" applyFont="1" applyBorder="1" applyAlignment="1">
      <alignment horizontal="right"/>
    </xf>
    <xf numFmtId="0" fontId="14" fillId="0" borderId="0" xfId="0" applyFont="1"/>
    <xf numFmtId="0" fontId="14" fillId="0" borderId="3" xfId="0" applyFont="1" applyBorder="1"/>
    <xf numFmtId="0" fontId="14" fillId="0" borderId="3" xfId="0" applyFont="1" applyBorder="1" applyAlignment="1">
      <alignment horizontal="center"/>
    </xf>
    <xf numFmtId="0" fontId="20" fillId="0" borderId="0" xfId="0" applyFont="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vertical="center"/>
    </xf>
    <xf numFmtId="0" fontId="21" fillId="0" borderId="1" xfId="0" applyFont="1" applyBorder="1" applyAlignment="1">
      <alignment horizontal="center" vertical="center"/>
    </xf>
    <xf numFmtId="0" fontId="14" fillId="0" borderId="0" xfId="0" applyFont="1" applyFill="1" applyAlignment="1">
      <alignment horizontal="center"/>
    </xf>
    <xf numFmtId="0" fontId="14" fillId="0" borderId="0" xfId="0" applyFont="1" applyFill="1"/>
    <xf numFmtId="164" fontId="14" fillId="0" borderId="0" xfId="0" applyNumberFormat="1" applyFont="1" applyAlignment="1">
      <alignment horizontal="center"/>
    </xf>
    <xf numFmtId="0" fontId="14" fillId="0" borderId="0" xfId="0" applyFont="1" applyFill="1" applyBorder="1"/>
    <xf numFmtId="1" fontId="14" fillId="0" borderId="0" xfId="0" applyNumberFormat="1" applyFont="1" applyAlignment="1">
      <alignment horizontal="center"/>
    </xf>
    <xf numFmtId="0" fontId="7" fillId="0" borderId="0" xfId="0" applyFont="1" applyAlignment="1">
      <alignment horizontal="center"/>
    </xf>
    <xf numFmtId="0" fontId="7" fillId="0" borderId="0" xfId="0" applyFont="1" applyFill="1" applyAlignment="1">
      <alignment horizontal="center"/>
    </xf>
    <xf numFmtId="0" fontId="7" fillId="0" borderId="1" xfId="0" applyFont="1" applyBorder="1" applyAlignment="1">
      <alignment horizontal="center"/>
    </xf>
    <xf numFmtId="0" fontId="7" fillId="0" borderId="1" xfId="0" applyFont="1" applyFill="1" applyBorder="1" applyAlignment="1">
      <alignment horizontal="center"/>
    </xf>
    <xf numFmtId="0" fontId="0" fillId="0" borderId="2" xfId="0" applyBorder="1"/>
    <xf numFmtId="164" fontId="0" fillId="0" borderId="2" xfId="0" applyNumberFormat="1" applyBorder="1" applyAlignment="1">
      <alignment horizontal="center"/>
    </xf>
    <xf numFmtId="0" fontId="7" fillId="0" borderId="2" xfId="0" applyFont="1" applyBorder="1" applyAlignment="1">
      <alignment horizontal="center"/>
    </xf>
    <xf numFmtId="0" fontId="20" fillId="0" borderId="0" xfId="0" applyFont="1" applyBorder="1" applyAlignment="1">
      <alignment horizontal="center"/>
    </xf>
    <xf numFmtId="0" fontId="14" fillId="0" borderId="0" xfId="0" applyFont="1" applyBorder="1" applyAlignment="1">
      <alignment horizontal="center"/>
    </xf>
    <xf numFmtId="0" fontId="14" fillId="0" borderId="0" xfId="0" applyFont="1" applyBorder="1"/>
    <xf numFmtId="0" fontId="0" fillId="0" borderId="0" xfId="0" applyBorder="1" applyAlignment="1">
      <alignment horizontal="center"/>
    </xf>
    <xf numFmtId="0" fontId="0" fillId="0" borderId="0" xfId="0" applyFill="1" applyBorder="1"/>
    <xf numFmtId="0" fontId="15" fillId="0" borderId="0" xfId="0"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center" vertical="top" wrapText="1"/>
    </xf>
    <xf numFmtId="0" fontId="17" fillId="0" borderId="0" xfId="0" applyFont="1" applyBorder="1" applyAlignment="1">
      <alignment horizontal="center" vertical="center" wrapText="1"/>
    </xf>
    <xf numFmtId="0" fontId="16" fillId="0" borderId="0" xfId="0" applyFont="1" applyBorder="1" applyAlignment="1">
      <alignment horizontal="center" wrapText="1"/>
    </xf>
    <xf numFmtId="2" fontId="14" fillId="0" borderId="0" xfId="0" applyNumberFormat="1" applyFont="1" applyBorder="1" applyAlignment="1">
      <alignment horizontal="center"/>
    </xf>
    <xf numFmtId="0" fontId="5" fillId="0" borderId="0" xfId="0" applyFont="1" applyAlignment="1">
      <alignment horizontal="left"/>
    </xf>
    <xf numFmtId="11" fontId="5" fillId="0" borderId="0" xfId="0" applyNumberFormat="1" applyFont="1" applyAlignment="1">
      <alignment horizontal="left"/>
    </xf>
    <xf numFmtId="0" fontId="5" fillId="0" borderId="0" xfId="0" quotePrefix="1" applyFont="1" applyAlignment="1">
      <alignment horizontal="left"/>
    </xf>
    <xf numFmtId="164" fontId="5" fillId="0" borderId="0" xfId="0" applyNumberFormat="1" applyFont="1" applyAlignment="1">
      <alignment horizontal="left"/>
    </xf>
    <xf numFmtId="1" fontId="5" fillId="0" borderId="0" xfId="0" applyNumberFormat="1" applyFont="1" applyAlignment="1">
      <alignment horizontal="left"/>
    </xf>
    <xf numFmtId="0" fontId="5" fillId="0" borderId="1" xfId="0" applyFont="1" applyBorder="1" applyAlignment="1">
      <alignment horizontal="left"/>
    </xf>
    <xf numFmtId="164" fontId="5" fillId="0" borderId="1" xfId="0" applyNumberFormat="1" applyFont="1" applyBorder="1" applyAlignment="1">
      <alignment horizontal="left"/>
    </xf>
    <xf numFmtId="0" fontId="24" fillId="0" borderId="1" xfId="0" applyFont="1" applyFill="1" applyBorder="1" applyAlignment="1">
      <alignment horizontal="center" vertical="center" wrapText="1"/>
    </xf>
    <xf numFmtId="0" fontId="24" fillId="0" borderId="2" xfId="0" applyFont="1" applyFill="1" applyBorder="1" applyAlignment="1">
      <alignment horizontal="center" vertical="center" wrapText="1"/>
    </xf>
    <xf numFmtId="0" fontId="20" fillId="0" borderId="0" xfId="0" applyFont="1"/>
    <xf numFmtId="0" fontId="25" fillId="0" borderId="2" xfId="0" applyFont="1" applyBorder="1"/>
    <xf numFmtId="0" fontId="25" fillId="0" borderId="2" xfId="0" applyFont="1" applyBorder="1" applyAlignment="1">
      <alignment horizontal="center"/>
    </xf>
    <xf numFmtId="0" fontId="25" fillId="0" borderId="2" xfId="0" applyFont="1" applyBorder="1" applyAlignment="1">
      <alignment vertical="center"/>
    </xf>
    <xf numFmtId="0" fontId="0" fillId="0" borderId="2" xfId="0" applyBorder="1" applyAlignment="1">
      <alignment horizontal="center" vertical="center" wrapText="1"/>
    </xf>
    <xf numFmtId="0" fontId="0" fillId="0" borderId="2" xfId="0" applyBorder="1" applyAlignment="1">
      <alignment vertical="center" wrapText="1"/>
    </xf>
    <xf numFmtId="11" fontId="0" fillId="0" borderId="1" xfId="0" applyNumberFormat="1" applyBorder="1"/>
    <xf numFmtId="0" fontId="0" fillId="0" borderId="0" xfId="0" applyBorder="1" applyAlignment="1">
      <alignment vertical="center" wrapText="1"/>
    </xf>
    <xf numFmtId="0" fontId="0" fillId="0" borderId="0" xfId="0" applyAlignment="1">
      <alignment horizontal="center"/>
    </xf>
    <xf numFmtId="0" fontId="9" fillId="0" borderId="0" xfId="0" applyFont="1" applyFill="1" applyBorder="1" applyAlignment="1">
      <alignment horizontal="center" wrapText="1"/>
    </xf>
    <xf numFmtId="3" fontId="0" fillId="0" borderId="1" xfId="0" applyNumberFormat="1" applyBorder="1" applyAlignment="1">
      <alignment horizontal="center"/>
    </xf>
    <xf numFmtId="0" fontId="0" fillId="0" borderId="1" xfId="0" applyBorder="1" applyAlignment="1">
      <alignment horizontal="center"/>
    </xf>
    <xf numFmtId="0" fontId="28" fillId="0" borderId="2" xfId="0" applyFont="1" applyBorder="1" applyAlignment="1">
      <alignment horizontal="center" vertical="center" wrapText="1"/>
    </xf>
    <xf numFmtId="0" fontId="29" fillId="0" borderId="2" xfId="0" applyFont="1" applyBorder="1" applyAlignment="1">
      <alignment horizontal="center" vertical="center" wrapText="1"/>
    </xf>
    <xf numFmtId="0" fontId="30" fillId="0" borderId="2" xfId="0" applyFont="1" applyBorder="1" applyAlignment="1">
      <alignment horizontal="center" vertical="center" wrapText="1"/>
    </xf>
    <xf numFmtId="0" fontId="28" fillId="0" borderId="0" xfId="0" applyFont="1" applyAlignment="1">
      <alignment horizontal="center" vertical="center" wrapText="1"/>
    </xf>
    <xf numFmtId="0" fontId="32" fillId="0" borderId="0" xfId="0" applyFont="1" applyAlignment="1">
      <alignment horizontal="center" vertical="center" wrapText="1"/>
    </xf>
    <xf numFmtId="3" fontId="33" fillId="0" borderId="0" xfId="0" applyNumberFormat="1" applyFont="1" applyBorder="1" applyAlignment="1">
      <alignment horizontal="center" vertical="center" wrapText="1"/>
    </xf>
    <xf numFmtId="0" fontId="33" fillId="0" borderId="0" xfId="0" applyFont="1" applyBorder="1" applyAlignment="1">
      <alignment horizontal="center" vertical="center" wrapText="1"/>
    </xf>
    <xf numFmtId="0" fontId="34" fillId="0" borderId="0" xfId="0" applyFont="1" applyAlignment="1">
      <alignment horizontal="center" vertical="center" wrapText="1"/>
    </xf>
    <xf numFmtId="0" fontId="35" fillId="0" borderId="0" xfId="0" applyFont="1" applyBorder="1" applyAlignment="1">
      <alignment horizontal="center" vertical="center" wrapText="1"/>
    </xf>
    <xf numFmtId="0" fontId="28"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32" fillId="0" borderId="1" xfId="0" applyFont="1" applyFill="1" applyBorder="1" applyAlignment="1">
      <alignment horizontal="center" vertical="center" wrapText="1"/>
    </xf>
    <xf numFmtId="0" fontId="32" fillId="0" borderId="0" xfId="0" applyFont="1"/>
    <xf numFmtId="0" fontId="36" fillId="0" borderId="0" xfId="0" applyFont="1"/>
    <xf numFmtId="0" fontId="7" fillId="0" borderId="0" xfId="0" applyFont="1"/>
    <xf numFmtId="0" fontId="7" fillId="0" borderId="0" xfId="0" applyFont="1" applyAlignment="1">
      <alignment vertical="center" wrapText="1"/>
    </xf>
    <xf numFmtId="14" fontId="7" fillId="0" borderId="0" xfId="0" applyNumberFormat="1" applyFont="1" applyAlignment="1">
      <alignment vertical="center" wrapText="1"/>
    </xf>
    <xf numFmtId="0" fontId="8" fillId="0" borderId="0" xfId="0" applyFont="1"/>
    <xf numFmtId="0" fontId="8" fillId="0" borderId="2" xfId="0" applyFont="1" applyBorder="1"/>
    <xf numFmtId="0" fontId="7" fillId="0" borderId="1" xfId="0" applyFont="1" applyBorder="1" applyAlignment="1">
      <alignment vertical="center" wrapText="1"/>
    </xf>
    <xf numFmtId="14" fontId="7" fillId="0" borderId="1" xfId="0" applyNumberFormat="1" applyFont="1" applyBorder="1" applyAlignment="1">
      <alignment vertical="center" wrapText="1"/>
    </xf>
    <xf numFmtId="0" fontId="37" fillId="0" borderId="0" xfId="0" applyFont="1"/>
    <xf numFmtId="0" fontId="37" fillId="0" borderId="1" xfId="0" applyFont="1" applyBorder="1"/>
    <xf numFmtId="0" fontId="12" fillId="0" borderId="1" xfId="0" applyFont="1" applyBorder="1"/>
    <xf numFmtId="0" fontId="12" fillId="0" borderId="2" xfId="0" applyFont="1" applyBorder="1"/>
    <xf numFmtId="0" fontId="0" fillId="0" borderId="2" xfId="0" applyFont="1" applyBorder="1"/>
    <xf numFmtId="0" fontId="0" fillId="0" borderId="0" xfId="0" applyFont="1" applyFill="1" applyBorder="1"/>
    <xf numFmtId="0" fontId="38" fillId="0" borderId="0" xfId="0" applyFont="1"/>
    <xf numFmtId="0" fontId="39" fillId="0" borderId="0" xfId="0" applyFont="1"/>
    <xf numFmtId="0" fontId="0" fillId="0" borderId="0" xfId="0" quotePrefix="1" applyBorder="1"/>
    <xf numFmtId="0" fontId="11" fillId="0" borderId="3" xfId="0" applyFont="1" applyBorder="1" applyAlignment="1">
      <alignment horizontal="center"/>
    </xf>
    <xf numFmtId="3" fontId="0" fillId="0" borderId="0" xfId="0" applyNumberFormat="1"/>
    <xf numFmtId="0" fontId="41" fillId="0" borderId="0" xfId="0" applyFont="1" applyBorder="1" applyAlignment="1">
      <alignment horizontal="center" vertical="center" wrapText="1"/>
    </xf>
    <xf numFmtId="0" fontId="7" fillId="0" borderId="0" xfId="0" applyFont="1" applyBorder="1" applyAlignment="1">
      <alignment horizontal="center"/>
    </xf>
    <xf numFmtId="0" fontId="7" fillId="0" borderId="1" xfId="0" applyFont="1" applyBorder="1"/>
    <xf numFmtId="0" fontId="7" fillId="0" borderId="2" xfId="0" applyFont="1" applyBorder="1" applyAlignment="1">
      <alignment horizontal="center" wrapText="1"/>
    </xf>
    <xf numFmtId="0" fontId="0" fillId="0" borderId="0" xfId="0" applyAlignment="1">
      <alignment horizontal="center" wrapText="1"/>
    </xf>
    <xf numFmtId="0" fontId="0" fillId="0" borderId="0" xfId="0" applyBorder="1" applyAlignment="1">
      <alignment horizontal="center" wrapText="1"/>
    </xf>
    <xf numFmtId="0" fontId="7" fillId="0" borderId="0" xfId="0" applyFont="1" applyFill="1" applyBorder="1" applyAlignment="1">
      <alignment horizontal="center"/>
    </xf>
    <xf numFmtId="164" fontId="0" fillId="0" borderId="0" xfId="0" applyNumberFormat="1"/>
    <xf numFmtId="0" fontId="42" fillId="0" borderId="0" xfId="0" applyFont="1" applyAlignment="1">
      <alignment vertical="center" wrapText="1"/>
    </xf>
    <xf numFmtId="0" fontId="42" fillId="0" borderId="1" xfId="0" applyFont="1" applyBorder="1" applyAlignment="1">
      <alignment vertical="center" wrapText="1"/>
    </xf>
    <xf numFmtId="0" fontId="5" fillId="0" borderId="0" xfId="0" applyFont="1" applyBorder="1"/>
    <xf numFmtId="0" fontId="43" fillId="0" borderId="0" xfId="0" applyFont="1"/>
    <xf numFmtId="0" fontId="43" fillId="0" borderId="0" xfId="0" applyFont="1" applyBorder="1"/>
    <xf numFmtId="0" fontId="43" fillId="0" borderId="0" xfId="0" applyFont="1" applyFill="1" applyBorder="1"/>
    <xf numFmtId="0" fontId="43" fillId="0" borderId="0" xfId="0" quotePrefix="1" applyFont="1" applyBorder="1"/>
    <xf numFmtId="0" fontId="11" fillId="0" borderId="0" xfId="0" applyFont="1" applyFill="1" applyBorder="1" applyAlignment="1">
      <alignment horizontal="center" vertical="center" wrapText="1"/>
    </xf>
    <xf numFmtId="0" fontId="12" fillId="0" borderId="0" xfId="0" applyFont="1" applyAlignment="1">
      <alignment horizontal="left"/>
    </xf>
    <xf numFmtId="0" fontId="0" fillId="0" borderId="0" xfId="0" quotePrefix="1"/>
    <xf numFmtId="0" fontId="11" fillId="0" borderId="0" xfId="0" applyFont="1" applyFill="1" applyBorder="1" applyAlignment="1">
      <alignment vertical="center" wrapText="1"/>
    </xf>
    <xf numFmtId="0" fontId="12" fillId="0" borderId="2" xfId="0" applyFont="1" applyBorder="1" applyAlignment="1">
      <alignment horizontal="left"/>
    </xf>
    <xf numFmtId="0" fontId="12" fillId="0" borderId="0" xfId="0" applyFont="1" applyBorder="1" applyAlignment="1">
      <alignment horizontal="left"/>
    </xf>
    <xf numFmtId="0" fontId="40" fillId="0" borderId="2" xfId="0" applyFont="1" applyBorder="1" applyAlignment="1">
      <alignment horizontal="left"/>
    </xf>
    <xf numFmtId="0" fontId="40" fillId="0" borderId="2" xfId="0" applyFont="1" applyBorder="1"/>
    <xf numFmtId="2" fontId="0" fillId="0" borderId="0" xfId="0" applyNumberFormat="1"/>
    <xf numFmtId="0" fontId="0" fillId="0" borderId="0" xfId="0" applyNumberFormat="1" applyAlignment="1">
      <alignment horizontal="center"/>
    </xf>
    <xf numFmtId="3" fontId="0" fillId="0" borderId="0" xfId="0" applyNumberFormat="1" applyAlignment="1">
      <alignment horizontal="center"/>
    </xf>
    <xf numFmtId="2" fontId="45" fillId="0" borderId="0" xfId="0" applyNumberFormat="1" applyFont="1"/>
    <xf numFmtId="0" fontId="48" fillId="0" borderId="0" xfId="0" applyFont="1" applyBorder="1" applyAlignment="1">
      <alignment horizontal="center" vertical="center" wrapText="1"/>
    </xf>
    <xf numFmtId="0" fontId="7" fillId="0" borderId="0" xfId="0" applyFont="1" applyFill="1" applyBorder="1"/>
    <xf numFmtId="0" fontId="48" fillId="0" borderId="1" xfId="0" applyFont="1" applyBorder="1" applyAlignment="1">
      <alignment horizontal="center" vertical="center" wrapText="1"/>
    </xf>
    <xf numFmtId="0" fontId="7" fillId="0" borderId="1" xfId="0" applyFont="1" applyFill="1" applyBorder="1"/>
    <xf numFmtId="0" fontId="5" fillId="0" borderId="2" xfId="0" applyFont="1" applyFill="1" applyBorder="1" applyAlignment="1">
      <alignment horizontal="center" wrapText="1"/>
    </xf>
    <xf numFmtId="165" fontId="7" fillId="0" borderId="0" xfId="0" applyNumberFormat="1" applyFont="1" applyAlignment="1">
      <alignment horizontal="center"/>
    </xf>
    <xf numFmtId="165" fontId="7" fillId="0" borderId="1" xfId="0" applyNumberFormat="1" applyFont="1" applyBorder="1" applyAlignment="1">
      <alignment horizontal="center"/>
    </xf>
    <xf numFmtId="0" fontId="42" fillId="0" borderId="0" xfId="0" applyFont="1" applyBorder="1" applyAlignment="1">
      <alignment horizontal="left"/>
    </xf>
    <xf numFmtId="0" fontId="42" fillId="0" borderId="1" xfId="0" applyFont="1" applyBorder="1" applyAlignment="1">
      <alignment horizontal="left"/>
    </xf>
    <xf numFmtId="0" fontId="7" fillId="0" borderId="0" xfId="0" applyFont="1" applyBorder="1"/>
    <xf numFmtId="0" fontId="42" fillId="0" borderId="0" xfId="0" applyFont="1" applyFill="1" applyBorder="1" applyAlignment="1">
      <alignment horizontal="left"/>
    </xf>
    <xf numFmtId="0" fontId="24" fillId="0" borderId="0" xfId="0" applyFont="1" applyFill="1" applyBorder="1" applyAlignment="1">
      <alignment horizontal="left"/>
    </xf>
    <xf numFmtId="0" fontId="49" fillId="0" borderId="0" xfId="0" applyFont="1"/>
    <xf numFmtId="11" fontId="7" fillId="0" borderId="0" xfId="0" applyNumberFormat="1" applyFont="1"/>
    <xf numFmtId="0" fontId="7" fillId="0" borderId="3" xfId="0" applyFont="1" applyBorder="1"/>
    <xf numFmtId="0" fontId="7" fillId="0" borderId="6" xfId="0" applyFont="1" applyBorder="1"/>
    <xf numFmtId="0" fontId="47" fillId="0" borderId="4" xfId="0" applyFont="1" applyBorder="1" applyAlignment="1">
      <alignment horizontal="center" vertical="center" wrapText="1"/>
    </xf>
    <xf numFmtId="0" fontId="47" fillId="0" borderId="5" xfId="0" applyFont="1" applyBorder="1" applyAlignment="1">
      <alignment vertical="center" wrapText="1"/>
    </xf>
    <xf numFmtId="0" fontId="46" fillId="0" borderId="5" xfId="0" applyFont="1" applyBorder="1" applyAlignment="1">
      <alignment horizontal="center" vertical="center" wrapText="1"/>
    </xf>
    <xf numFmtId="0" fontId="47" fillId="0" borderId="5" xfId="0" applyFont="1" applyBorder="1" applyAlignment="1">
      <alignment horizontal="center" vertical="center" wrapText="1"/>
    </xf>
    <xf numFmtId="0" fontId="46" fillId="0" borderId="5" xfId="0" applyFont="1" applyFill="1" applyBorder="1" applyAlignment="1">
      <alignment horizontal="center" vertical="center" wrapText="1"/>
    </xf>
    <xf numFmtId="0" fontId="37" fillId="0" borderId="0" xfId="0" applyFont="1" applyBorder="1" applyAlignment="1">
      <alignment vertical="center" wrapText="1"/>
    </xf>
    <xf numFmtId="164" fontId="18" fillId="0" borderId="0" xfId="0" applyNumberFormat="1" applyFont="1" applyBorder="1" applyAlignment="1">
      <alignment horizontal="center" vertical="center" wrapText="1"/>
    </xf>
    <xf numFmtId="164" fontId="18" fillId="0" borderId="0" xfId="0" applyNumberFormat="1" applyFont="1" applyBorder="1" applyAlignment="1">
      <alignment horizontal="center"/>
    </xf>
    <xf numFmtId="164" fontId="7" fillId="0" borderId="0" xfId="0" applyNumberFormat="1" applyFont="1" applyBorder="1" applyAlignment="1">
      <alignment horizontal="center"/>
    </xf>
    <xf numFmtId="166" fontId="7" fillId="0" borderId="0" xfId="0" applyNumberFormat="1" applyFont="1" applyAlignment="1">
      <alignment horizontal="center"/>
    </xf>
    <xf numFmtId="164" fontId="7" fillId="0" borderId="0" xfId="0" applyNumberFormat="1" applyFont="1" applyBorder="1"/>
    <xf numFmtId="11" fontId="7" fillId="0" borderId="0" xfId="0" applyNumberFormat="1" applyFont="1" applyBorder="1"/>
    <xf numFmtId="164" fontId="18" fillId="0" borderId="1" xfId="0" applyNumberFormat="1" applyFont="1" applyBorder="1" applyAlignment="1">
      <alignment horizontal="center"/>
    </xf>
    <xf numFmtId="0" fontId="7" fillId="0" borderId="2" xfId="0" applyFont="1" applyBorder="1"/>
    <xf numFmtId="164" fontId="7" fillId="0" borderId="2" xfId="0" applyNumberFormat="1" applyFont="1" applyBorder="1" applyAlignment="1">
      <alignment horizontal="center"/>
    </xf>
    <xf numFmtId="166" fontId="7" fillId="0" borderId="2" xfId="0" applyNumberFormat="1" applyFont="1" applyBorder="1" applyAlignment="1">
      <alignment horizontal="center"/>
    </xf>
    <xf numFmtId="165" fontId="0" fillId="0" borderId="0" xfId="0" applyNumberFormat="1"/>
    <xf numFmtId="0" fontId="11" fillId="0" borderId="3" xfId="0" applyFont="1" applyBorder="1" applyAlignment="1">
      <alignment horizontal="center"/>
    </xf>
    <xf numFmtId="0" fontId="12" fillId="0" borderId="1" xfId="0" applyFont="1" applyBorder="1" applyAlignment="1">
      <alignment horizontal="left"/>
    </xf>
    <xf numFmtId="0" fontId="37" fillId="0" borderId="3" xfId="0" applyFont="1" applyFill="1" applyBorder="1" applyAlignment="1">
      <alignment horizontal="left" vertical="top" wrapText="1"/>
    </xf>
    <xf numFmtId="0" fontId="37" fillId="0" borderId="0" xfId="0" applyFont="1" applyFill="1" applyBorder="1" applyAlignment="1">
      <alignment horizontal="left" vertical="center" wrapText="1"/>
    </xf>
    <xf numFmtId="0" fontId="47" fillId="0" borderId="5" xfId="0" applyFont="1" applyBorder="1" applyAlignment="1">
      <alignment horizontal="center" vertical="center" wrapText="1"/>
    </xf>
    <xf numFmtId="0" fontId="47" fillId="0" borderId="4" xfId="0" applyFont="1" applyBorder="1" applyAlignment="1">
      <alignment horizontal="center" vertical="center" wrapText="1"/>
    </xf>
    <xf numFmtId="0" fontId="47" fillId="0" borderId="6" xfId="0" applyFont="1" applyBorder="1" applyAlignment="1">
      <alignment horizontal="center" vertical="center" wrapText="1"/>
    </xf>
    <xf numFmtId="0" fontId="8" fillId="0" borderId="6" xfId="0" applyFont="1" applyBorder="1" applyAlignment="1">
      <alignment horizontal="center"/>
    </xf>
    <xf numFmtId="0" fontId="8" fillId="0" borderId="3" xfId="0" applyFont="1" applyBorder="1" applyAlignment="1">
      <alignment horizontal="center"/>
    </xf>
    <xf numFmtId="0" fontId="26" fillId="0" borderId="2" xfId="0" applyFont="1" applyBorder="1" applyAlignment="1">
      <alignment horizontal="center"/>
    </xf>
    <xf numFmtId="0" fontId="25" fillId="0" borderId="2" xfId="0" applyFont="1" applyBorder="1" applyAlignment="1">
      <alignment horizontal="center"/>
    </xf>
    <xf numFmtId="0" fontId="11" fillId="0" borderId="2" xfId="0" applyFont="1" applyFill="1" applyBorder="1" applyAlignment="1">
      <alignment horizontal="left" vertical="center" wrapText="1"/>
    </xf>
    <xf numFmtId="0" fontId="11" fillId="0" borderId="2" xfId="0" applyFont="1" applyFill="1" applyBorder="1" applyAlignment="1">
      <alignment horizontal="center" vertical="center" wrapText="1"/>
    </xf>
    <xf numFmtId="0" fontId="12" fillId="0" borderId="0" xfId="0" applyFont="1" applyBorder="1" applyAlignment="1">
      <alignment horizontal="center"/>
    </xf>
    <xf numFmtId="0" fontId="20" fillId="0" borderId="3" xfId="0" applyFont="1" applyBorder="1" applyAlignment="1">
      <alignment horizontal="center"/>
    </xf>
    <xf numFmtId="0" fontId="20" fillId="0" borderId="0" xfId="0" applyFont="1" applyBorder="1" applyAlignment="1">
      <alignment horizontal="center" vertical="center"/>
    </xf>
    <xf numFmtId="0" fontId="20" fillId="0" borderId="1" xfId="0" applyFont="1" applyBorder="1" applyAlignment="1">
      <alignment horizontal="center" vertical="center"/>
    </xf>
    <xf numFmtId="0" fontId="18" fillId="0" borderId="0" xfId="0" applyFont="1" applyBorder="1" applyAlignment="1">
      <alignment horizontal="right" wrapText="1"/>
    </xf>
    <xf numFmtId="0" fontId="16" fillId="0" borderId="2" xfId="0" applyFont="1" applyBorder="1" applyAlignment="1">
      <alignment horizontal="center"/>
    </xf>
    <xf numFmtId="0" fontId="23" fillId="0" borderId="2" xfId="0" applyFont="1" applyBorder="1" applyAlignment="1">
      <alignment horizontal="center"/>
    </xf>
    <xf numFmtId="0" fontId="20" fillId="0" borderId="2" xfId="0" applyFont="1" applyBorder="1" applyAlignment="1">
      <alignment horizontal="center"/>
    </xf>
    <xf numFmtId="0" fontId="16" fillId="0" borderId="2" xfId="0" applyFont="1" applyBorder="1" applyAlignment="1">
      <alignment horizontal="center" vertical="center"/>
    </xf>
    <xf numFmtId="0" fontId="27" fillId="0" borderId="1" xfId="0" applyFont="1" applyBorder="1" applyAlignment="1">
      <alignment horizontal="left" vertical="center" wrapText="1"/>
    </xf>
    <xf numFmtId="0" fontId="33" fillId="0" borderId="0" xfId="0" applyFont="1" applyAlignment="1">
      <alignment horizontal="left" wrapText="1"/>
    </xf>
  </cellXfs>
  <cellStyles count="1">
    <cellStyle name="Normal" xfId="0" builtinId="0"/>
  </cellStyles>
  <dxfs count="6">
    <dxf>
      <font>
        <color theme="0" tint="-0.24994659260841701"/>
      </font>
      <fill>
        <patternFill patternType="none">
          <bgColor auto="1"/>
        </patternFill>
      </fill>
    </dxf>
    <dxf>
      <font>
        <color theme="0" tint="-0.24994659260841701"/>
      </font>
      <fill>
        <patternFill patternType="none">
          <bgColor auto="1"/>
        </patternFill>
      </fill>
    </dxf>
    <dxf>
      <font>
        <color theme="0" tint="-0.24994659260841701"/>
      </font>
      <fill>
        <patternFill patternType="none">
          <bgColor auto="1"/>
        </patternFill>
      </fill>
    </dxf>
    <dxf>
      <font>
        <color theme="0" tint="-0.24994659260841701"/>
      </font>
      <fill>
        <patternFill patternType="none">
          <bgColor auto="1"/>
        </patternFill>
      </fill>
    </dxf>
    <dxf>
      <font>
        <color theme="0" tint="-0.24994659260841701"/>
      </font>
      <fill>
        <patternFill patternType="none">
          <bgColor auto="1"/>
        </patternFill>
      </fill>
    </dxf>
    <dxf>
      <font>
        <color theme="0" tint="-0.24994659260841701"/>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7</xdr:col>
      <xdr:colOff>590550</xdr:colOff>
      <xdr:row>1</xdr:row>
      <xdr:rowOff>47625</xdr:rowOff>
    </xdr:from>
    <xdr:ext cx="914400" cy="428259"/>
    <mc:AlternateContent xmlns:mc="http://schemas.openxmlformats.org/markup-compatibility/2006" xmlns:a14="http://schemas.microsoft.com/office/drawing/2010/main">
      <mc:Choice Requires="a14">
        <xdr:sp macro="" textlink="">
          <xdr:nvSpPr>
            <xdr:cNvPr id="2" name="TextBox 1"/>
            <xdr:cNvSpPr txBox="1"/>
          </xdr:nvSpPr>
          <xdr:spPr>
            <a:xfrm>
              <a:off x="10048875" y="238125"/>
              <a:ext cx="914400" cy="4282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a:rPr>
                        </m:ctrlPr>
                      </m:sSubPr>
                      <m:e>
                        <m:r>
                          <a:rPr lang="en-US" sz="1100" b="0" i="1">
                            <a:latin typeface="Cambria Math"/>
                          </a:rPr>
                          <m:t>𝑞</m:t>
                        </m:r>
                      </m:e>
                      <m:sub>
                        <m:r>
                          <a:rPr lang="en-US" sz="1100" b="0" i="1">
                            <a:latin typeface="Cambria Math"/>
                          </a:rPr>
                          <m:t>𝑝</m:t>
                        </m:r>
                      </m:sub>
                    </m:sSub>
                    <m:r>
                      <a:rPr lang="en-US" sz="1100" b="0" i="1">
                        <a:latin typeface="Cambria Math"/>
                      </a:rPr>
                      <m:t>=</m:t>
                    </m:r>
                    <m:f>
                      <m:fPr>
                        <m:ctrlPr>
                          <a:rPr lang="en-US" sz="1100" b="0" i="1">
                            <a:latin typeface="Cambria Math"/>
                          </a:rPr>
                        </m:ctrlPr>
                      </m:fPr>
                      <m:num>
                        <m:r>
                          <a:rPr lang="en-US" sz="1100" b="0" i="1">
                            <a:latin typeface="Cambria Math"/>
                            <a:ea typeface="Cambria Math"/>
                          </a:rPr>
                          <m:t>𝜇</m:t>
                        </m:r>
                      </m:num>
                      <m:den>
                        <m:sSub>
                          <m:sSubPr>
                            <m:ctrlPr>
                              <a:rPr lang="en-US" sz="1100" b="0" i="1">
                                <a:latin typeface="Cambria Math"/>
                              </a:rPr>
                            </m:ctrlPr>
                          </m:sSubPr>
                          <m:e>
                            <m:r>
                              <a:rPr lang="en-US" sz="1100" b="0" i="1">
                                <a:latin typeface="Cambria Math"/>
                              </a:rPr>
                              <m:t>𝑌</m:t>
                            </m:r>
                          </m:e>
                          <m:sub>
                            <m:r>
                              <a:rPr lang="en-US" sz="1100" b="0" i="1">
                                <a:latin typeface="Cambria Math"/>
                              </a:rPr>
                              <m:t>𝑝</m:t>
                            </m:r>
                            <m:r>
                              <a:rPr lang="en-US" sz="1100" b="0" i="1">
                                <a:latin typeface="Cambria Math"/>
                              </a:rPr>
                              <m:t>/</m:t>
                            </m:r>
                            <m:r>
                              <a:rPr lang="en-US" sz="1100" b="0" i="1">
                                <a:latin typeface="Cambria Math"/>
                              </a:rPr>
                              <m:t>𝑥</m:t>
                            </m:r>
                          </m:sub>
                        </m:sSub>
                      </m:den>
                    </m:f>
                  </m:oMath>
                </m:oMathPara>
              </a14:m>
              <a:endParaRPr lang="en-US" sz="1100"/>
            </a:p>
          </xdr:txBody>
        </xdr:sp>
      </mc:Choice>
      <mc:Fallback xmlns="">
        <xdr:sp macro="" textlink="">
          <xdr:nvSpPr>
            <xdr:cNvPr id="2" name="TextBox 1"/>
            <xdr:cNvSpPr txBox="1"/>
          </xdr:nvSpPr>
          <xdr:spPr>
            <a:xfrm>
              <a:off x="10048875" y="238125"/>
              <a:ext cx="914400" cy="4282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n-US" sz="1100" b="0" i="0">
                  <a:latin typeface="Cambria Math"/>
                </a:rPr>
                <a:t>𝑞_𝑝=</a:t>
              </a:r>
              <a:r>
                <a:rPr lang="en-US" sz="1100" b="0" i="0">
                  <a:latin typeface="Cambria Math"/>
                  <a:ea typeface="Cambria Math"/>
                </a:rPr>
                <a:t>𝜇/</a:t>
              </a:r>
              <a:r>
                <a:rPr lang="en-US" sz="1100" b="0" i="0">
                  <a:latin typeface="Cambria Math"/>
                </a:rPr>
                <a:t>𝑌_(𝑝/𝑥) </a:t>
              </a:r>
              <a:endParaRPr lang="en-US" sz="1100"/>
            </a:p>
          </xdr:txBody>
        </xdr:sp>
      </mc:Fallback>
    </mc:AlternateContent>
    <xdr:clientData/>
  </xdr:oneCellAnchor>
  <xdr:twoCellAnchor editAs="oneCell">
    <xdr:from>
      <xdr:col>0</xdr:col>
      <xdr:colOff>104774</xdr:colOff>
      <xdr:row>34</xdr:row>
      <xdr:rowOff>47625</xdr:rowOff>
    </xdr:from>
    <xdr:to>
      <xdr:col>8</xdr:col>
      <xdr:colOff>428624</xdr:colOff>
      <xdr:row>60</xdr:row>
      <xdr:rowOff>88710</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610" t="7132"/>
        <a:stretch/>
      </xdr:blipFill>
      <xdr:spPr>
        <a:xfrm>
          <a:off x="104774" y="6638925"/>
          <a:ext cx="10487025" cy="49940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304800</xdr:colOff>
      <xdr:row>42</xdr:row>
      <xdr:rowOff>66674</xdr:rowOff>
    </xdr:from>
    <xdr:to>
      <xdr:col>12</xdr:col>
      <xdr:colOff>361950</xdr:colOff>
      <xdr:row>72</xdr:row>
      <xdr:rowOff>19049</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555"/>
        <a:stretch/>
      </xdr:blipFill>
      <xdr:spPr>
        <a:xfrm>
          <a:off x="7810500" y="8343899"/>
          <a:ext cx="3333750" cy="5667375"/>
        </a:xfrm>
        <a:prstGeom prst="rect">
          <a:avLst/>
        </a:prstGeom>
      </xdr:spPr>
    </xdr:pic>
    <xdr:clientData/>
  </xdr:twoCellAnchor>
  <xdr:twoCellAnchor editAs="oneCell">
    <xdr:from>
      <xdr:col>1</xdr:col>
      <xdr:colOff>1476375</xdr:colOff>
      <xdr:row>42</xdr:row>
      <xdr:rowOff>47625</xdr:rowOff>
    </xdr:from>
    <xdr:to>
      <xdr:col>6</xdr:col>
      <xdr:colOff>152400</xdr:colOff>
      <xdr:row>72</xdr:row>
      <xdr:rowOff>47625</xdr:rowOff>
    </xdr:to>
    <xdr:pic>
      <xdr:nvPicPr>
        <xdr:cNvPr id="5" name="Picture 4"/>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9091"/>
        <a:stretch/>
      </xdr:blipFill>
      <xdr:spPr>
        <a:xfrm>
          <a:off x="3095625" y="8324850"/>
          <a:ext cx="3429000" cy="5715000"/>
        </a:xfrm>
        <a:prstGeom prst="rect">
          <a:avLst/>
        </a:prstGeom>
      </xdr:spPr>
    </xdr:pic>
    <xdr:clientData/>
  </xdr:twoCellAnchor>
  <xdr:twoCellAnchor editAs="oneCell">
    <xdr:from>
      <xdr:col>4</xdr:col>
      <xdr:colOff>551348</xdr:colOff>
      <xdr:row>69</xdr:row>
      <xdr:rowOff>70886</xdr:rowOff>
    </xdr:from>
    <xdr:to>
      <xdr:col>5</xdr:col>
      <xdr:colOff>695981</xdr:colOff>
      <xdr:row>69</xdr:row>
      <xdr:rowOff>175661</xdr:rowOff>
    </xdr:to>
    <xdr:pic>
      <xdr:nvPicPr>
        <xdr:cNvPr id="6" name="Picture 5"/>
        <xdr:cNvPicPr>
          <a:picLocks noChangeAspect="1"/>
        </xdr:cNvPicPr>
      </xdr:nvPicPr>
      <xdr:blipFill rotWithShape="1">
        <a:blip xmlns:r="http://schemas.openxmlformats.org/officeDocument/2006/relationships" r:embed="rId3"/>
        <a:srcRect l="19844" t="68293" r="76239" b="30413"/>
        <a:stretch/>
      </xdr:blipFill>
      <xdr:spPr>
        <a:xfrm>
          <a:off x="5317658" y="13497326"/>
          <a:ext cx="1013313" cy="104775"/>
        </a:xfrm>
        <a:prstGeom prst="rect">
          <a:avLst/>
        </a:prstGeom>
      </xdr:spPr>
    </xdr:pic>
    <xdr:clientData/>
  </xdr:twoCellAnchor>
  <xdr:twoCellAnchor editAs="oneCell">
    <xdr:from>
      <xdr:col>11</xdr:col>
      <xdr:colOff>9826</xdr:colOff>
      <xdr:row>68</xdr:row>
      <xdr:rowOff>139667</xdr:rowOff>
    </xdr:from>
    <xdr:to>
      <xdr:col>12</xdr:col>
      <xdr:colOff>89535</xdr:colOff>
      <xdr:row>69</xdr:row>
      <xdr:rowOff>53942</xdr:rowOff>
    </xdr:to>
    <xdr:pic>
      <xdr:nvPicPr>
        <xdr:cNvPr id="8" name="Picture 7"/>
        <xdr:cNvPicPr>
          <a:picLocks noChangeAspect="1"/>
        </xdr:cNvPicPr>
      </xdr:nvPicPr>
      <xdr:blipFill rotWithShape="1">
        <a:blip xmlns:r="http://schemas.openxmlformats.org/officeDocument/2006/relationships" r:embed="rId3"/>
        <a:srcRect l="19844" t="68293" r="76239" b="30413"/>
        <a:stretch/>
      </xdr:blipFill>
      <xdr:spPr>
        <a:xfrm>
          <a:off x="9296701" y="13436567"/>
          <a:ext cx="984584" cy="1047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27</xdr:row>
      <xdr:rowOff>0</xdr:rowOff>
    </xdr:from>
    <xdr:to>
      <xdr:col>7</xdr:col>
      <xdr:colOff>447675</xdr:colOff>
      <xdr:row>45</xdr:row>
      <xdr:rowOff>30052</xdr:rowOff>
    </xdr:to>
    <xdr:pic>
      <xdr:nvPicPr>
        <xdr:cNvPr id="4" name="Picture 3"/>
        <xdr:cNvPicPr>
          <a:picLocks noGrp="1"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6002" t="11068" r="43507" b="7661"/>
        <a:stretch/>
      </xdr:blipFill>
      <xdr:spPr bwMode="auto">
        <a:xfrm>
          <a:off x="7067550" y="6086475"/>
          <a:ext cx="2790825" cy="3459052"/>
        </a:xfrm>
        <a:prstGeom prst="rect">
          <a:avLst/>
        </a:prstGeom>
        <a:ln w="9525">
          <a:solidFill>
            <a:schemeClr val="tx1"/>
          </a:solidFill>
          <a:miter lim="800000"/>
          <a:headEnd/>
          <a:tailEnd/>
        </a:ln>
        <a:effectLst>
          <a:outerShdw blurRad="50800" dist="38100" dir="2700000" algn="tl" rotWithShape="0">
            <a:srgbClr val="000000">
              <a:alpha val="43000"/>
            </a:srgbClr>
          </a:outerShdw>
        </a:effectLst>
        <a:extLst>
          <a:ext uri="{909E8E84-426E-40DD-AFC4-6F175D3DCCD1}">
            <a14:hiddenFill xmlns:a14="http://schemas.microsoft.com/office/drawing/2010/main">
              <a:solidFill>
                <a:schemeClr val="accent1"/>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8"/>
  <sheetViews>
    <sheetView workbookViewId="0">
      <selection activeCell="F16" sqref="F16"/>
    </sheetView>
  </sheetViews>
  <sheetFormatPr defaultRowHeight="15" x14ac:dyDescent="0.25"/>
  <cols>
    <col min="1" max="1" width="13.7109375" customWidth="1"/>
    <col min="2" max="2" width="21.85546875" customWidth="1"/>
    <col min="3" max="3" width="13.28515625" customWidth="1"/>
    <col min="4" max="4" width="28.7109375" customWidth="1"/>
    <col min="5" max="5" width="18.140625" customWidth="1"/>
    <col min="6" max="6" width="21.5703125" customWidth="1"/>
    <col min="7" max="7" width="18" customWidth="1"/>
    <col min="8" max="8" width="25" customWidth="1"/>
    <col min="9" max="9" width="16.28515625" customWidth="1"/>
    <col min="10" max="10" width="23.5703125" customWidth="1"/>
  </cols>
  <sheetData>
    <row r="1" spans="1:10" ht="15.75" customHeight="1" x14ac:dyDescent="0.25">
      <c r="A1" s="14" t="s">
        <v>1323</v>
      </c>
      <c r="B1" s="12"/>
      <c r="C1" s="12"/>
      <c r="D1" s="12"/>
      <c r="E1" s="12"/>
      <c r="F1" s="12"/>
      <c r="G1" s="12"/>
      <c r="H1" s="12"/>
      <c r="I1" s="12"/>
      <c r="J1" s="12"/>
    </row>
    <row r="2" spans="1:10" s="11" customFormat="1" x14ac:dyDescent="0.25">
      <c r="A2" s="179" t="s">
        <v>38</v>
      </c>
      <c r="B2" s="179"/>
      <c r="C2" s="179" t="s">
        <v>66</v>
      </c>
      <c r="D2" s="179"/>
      <c r="E2" s="179" t="s">
        <v>39</v>
      </c>
      <c r="F2" s="179"/>
      <c r="G2" s="179" t="s">
        <v>40</v>
      </c>
      <c r="H2" s="179"/>
      <c r="I2" s="179" t="s">
        <v>10</v>
      </c>
      <c r="J2" s="179"/>
    </row>
    <row r="3" spans="1:10" s="10" customFormat="1" x14ac:dyDescent="0.25">
      <c r="A3" s="13" t="s">
        <v>67</v>
      </c>
      <c r="B3" s="13" t="s">
        <v>68</v>
      </c>
      <c r="C3" s="13" t="s">
        <v>67</v>
      </c>
      <c r="D3" s="13" t="s">
        <v>68</v>
      </c>
      <c r="E3" s="13" t="s">
        <v>67</v>
      </c>
      <c r="F3" s="13" t="s">
        <v>68</v>
      </c>
      <c r="G3" s="13" t="s">
        <v>67</v>
      </c>
      <c r="H3" s="13" t="s">
        <v>68</v>
      </c>
      <c r="I3" s="13" t="s">
        <v>67</v>
      </c>
      <c r="J3" s="13" t="s">
        <v>68</v>
      </c>
    </row>
    <row r="4" spans="1:10" x14ac:dyDescent="0.25">
      <c r="A4" s="12" t="s">
        <v>69</v>
      </c>
      <c r="B4" s="12" t="s">
        <v>70</v>
      </c>
      <c r="C4" s="12" t="s">
        <v>71</v>
      </c>
      <c r="D4" s="12" t="s">
        <v>72</v>
      </c>
      <c r="E4" s="12" t="s">
        <v>73</v>
      </c>
      <c r="F4" s="12" t="s">
        <v>74</v>
      </c>
      <c r="G4" s="12" t="s">
        <v>73</v>
      </c>
      <c r="H4" s="12" t="s">
        <v>74</v>
      </c>
      <c r="I4" s="12" t="s">
        <v>75</v>
      </c>
      <c r="J4" s="12" t="s">
        <v>76</v>
      </c>
    </row>
    <row r="5" spans="1:10" x14ac:dyDescent="0.25">
      <c r="A5" s="12" t="s">
        <v>721</v>
      </c>
      <c r="B5" s="12" t="s">
        <v>77</v>
      </c>
      <c r="C5" s="12" t="s">
        <v>78</v>
      </c>
      <c r="D5" s="12" t="s">
        <v>79</v>
      </c>
      <c r="E5" s="12" t="s">
        <v>80</v>
      </c>
      <c r="F5" s="12" t="s">
        <v>81</v>
      </c>
      <c r="G5" s="12" t="s">
        <v>80</v>
      </c>
      <c r="H5" s="12" t="s">
        <v>81</v>
      </c>
      <c r="I5" s="12" t="s">
        <v>69</v>
      </c>
      <c r="J5" s="12" t="s">
        <v>70</v>
      </c>
    </row>
    <row r="6" spans="1:10" x14ac:dyDescent="0.25">
      <c r="A6" s="12" t="s">
        <v>82</v>
      </c>
      <c r="B6" s="12" t="s">
        <v>83</v>
      </c>
      <c r="C6" s="12" t="s">
        <v>84</v>
      </c>
      <c r="D6" s="12" t="s">
        <v>85</v>
      </c>
      <c r="E6" s="12" t="s">
        <v>86</v>
      </c>
      <c r="F6" s="12" t="s">
        <v>87</v>
      </c>
      <c r="G6" s="12" t="s">
        <v>86</v>
      </c>
      <c r="H6" s="12" t="s">
        <v>87</v>
      </c>
      <c r="I6" s="12" t="s">
        <v>88</v>
      </c>
      <c r="J6" s="12" t="s">
        <v>89</v>
      </c>
    </row>
    <row r="7" spans="1:10" x14ac:dyDescent="0.25">
      <c r="A7" s="12" t="s">
        <v>90</v>
      </c>
      <c r="B7" s="12" t="s">
        <v>91</v>
      </c>
      <c r="C7" s="12" t="s">
        <v>92</v>
      </c>
      <c r="D7" s="12" t="s">
        <v>93</v>
      </c>
      <c r="E7" s="12" t="s">
        <v>94</v>
      </c>
      <c r="F7" s="12" t="s">
        <v>95</v>
      </c>
      <c r="G7" s="12" t="s">
        <v>94</v>
      </c>
      <c r="H7" s="12" t="s">
        <v>95</v>
      </c>
      <c r="I7" s="12" t="s">
        <v>96</v>
      </c>
      <c r="J7" s="12" t="s">
        <v>97</v>
      </c>
    </row>
    <row r="8" spans="1:10" x14ac:dyDescent="0.25">
      <c r="A8" s="12" t="s">
        <v>98</v>
      </c>
      <c r="B8" s="12" t="s">
        <v>99</v>
      </c>
      <c r="C8" s="12" t="s">
        <v>100</v>
      </c>
      <c r="D8" s="12" t="s">
        <v>101</v>
      </c>
      <c r="E8" s="12" t="s">
        <v>102</v>
      </c>
      <c r="F8" s="12" t="s">
        <v>103</v>
      </c>
      <c r="G8" s="12" t="s">
        <v>102</v>
      </c>
      <c r="H8" s="12" t="s">
        <v>103</v>
      </c>
      <c r="I8" s="12" t="s">
        <v>104</v>
      </c>
      <c r="J8" s="12" t="s">
        <v>105</v>
      </c>
    </row>
    <row r="9" spans="1:10" x14ac:dyDescent="0.25">
      <c r="A9" s="12" t="s">
        <v>106</v>
      </c>
      <c r="B9" s="12" t="s">
        <v>107</v>
      </c>
      <c r="C9" s="12" t="s">
        <v>108</v>
      </c>
      <c r="D9" s="12" t="s">
        <v>109</v>
      </c>
      <c r="E9" s="12" t="s">
        <v>110</v>
      </c>
      <c r="F9" s="12" t="s">
        <v>111</v>
      </c>
      <c r="G9" s="12" t="s">
        <v>110</v>
      </c>
      <c r="H9" s="12" t="s">
        <v>111</v>
      </c>
      <c r="I9" s="12" t="s">
        <v>112</v>
      </c>
      <c r="J9" s="12" t="s">
        <v>113</v>
      </c>
    </row>
    <row r="10" spans="1:10" x14ac:dyDescent="0.25">
      <c r="A10" s="12" t="s">
        <v>114</v>
      </c>
      <c r="B10" s="12" t="s">
        <v>115</v>
      </c>
      <c r="C10" s="12" t="s">
        <v>116</v>
      </c>
      <c r="D10" s="12" t="s">
        <v>117</v>
      </c>
      <c r="E10" s="12" t="s">
        <v>118</v>
      </c>
      <c r="F10" s="12" t="s">
        <v>119</v>
      </c>
      <c r="G10" s="12" t="s">
        <v>118</v>
      </c>
      <c r="H10" s="12" t="s">
        <v>119</v>
      </c>
      <c r="I10" s="12" t="s">
        <v>120</v>
      </c>
      <c r="J10" s="12" t="s">
        <v>121</v>
      </c>
    </row>
    <row r="11" spans="1:10" x14ac:dyDescent="0.25">
      <c r="A11" s="12" t="s">
        <v>122</v>
      </c>
      <c r="B11" s="12" t="s">
        <v>123</v>
      </c>
      <c r="C11" s="12" t="s">
        <v>124</v>
      </c>
      <c r="D11" s="12" t="s">
        <v>125</v>
      </c>
      <c r="E11" s="12" t="s">
        <v>126</v>
      </c>
      <c r="F11" s="12" t="s">
        <v>127</v>
      </c>
      <c r="G11" s="12" t="s">
        <v>126</v>
      </c>
      <c r="H11" s="12" t="s">
        <v>127</v>
      </c>
      <c r="I11" s="12" t="s">
        <v>128</v>
      </c>
      <c r="J11" s="12" t="s">
        <v>129</v>
      </c>
    </row>
    <row r="12" spans="1:10" x14ac:dyDescent="0.25">
      <c r="A12" s="12" t="s">
        <v>130</v>
      </c>
      <c r="B12" s="12" t="s">
        <v>131</v>
      </c>
      <c r="C12" s="12" t="s">
        <v>132</v>
      </c>
      <c r="D12" s="12" t="s">
        <v>133</v>
      </c>
      <c r="E12" s="12" t="s">
        <v>134</v>
      </c>
      <c r="F12" s="12" t="s">
        <v>135</v>
      </c>
      <c r="G12" s="12" t="s">
        <v>134</v>
      </c>
      <c r="H12" s="12" t="s">
        <v>135</v>
      </c>
      <c r="I12" s="12" t="s">
        <v>136</v>
      </c>
      <c r="J12" s="12" t="s">
        <v>137</v>
      </c>
    </row>
    <row r="13" spans="1:10" x14ac:dyDescent="0.25">
      <c r="A13" s="12" t="s">
        <v>138</v>
      </c>
      <c r="B13" s="12" t="s">
        <v>139</v>
      </c>
      <c r="C13" s="12" t="s">
        <v>140</v>
      </c>
      <c r="D13" s="12" t="s">
        <v>141</v>
      </c>
      <c r="E13" s="12" t="s">
        <v>142</v>
      </c>
      <c r="F13" s="12" t="s">
        <v>143</v>
      </c>
      <c r="G13" s="12" t="s">
        <v>142</v>
      </c>
      <c r="H13" s="12" t="s">
        <v>143</v>
      </c>
      <c r="I13" s="12" t="s">
        <v>144</v>
      </c>
      <c r="J13" s="12" t="s">
        <v>145</v>
      </c>
    </row>
    <row r="14" spans="1:10" x14ac:dyDescent="0.25">
      <c r="A14" s="12" t="s">
        <v>146</v>
      </c>
      <c r="B14" s="12" t="s">
        <v>147</v>
      </c>
      <c r="C14" s="12" t="s">
        <v>148</v>
      </c>
      <c r="D14" s="12" t="s">
        <v>149</v>
      </c>
      <c r="E14" s="12" t="s">
        <v>71</v>
      </c>
      <c r="F14" s="12" t="s">
        <v>72</v>
      </c>
      <c r="G14" s="12" t="s">
        <v>71</v>
      </c>
      <c r="H14" s="12" t="s">
        <v>72</v>
      </c>
      <c r="I14" s="12" t="s">
        <v>150</v>
      </c>
      <c r="J14" s="12" t="s">
        <v>151</v>
      </c>
    </row>
    <row r="15" spans="1:10" x14ac:dyDescent="0.25">
      <c r="A15" s="12" t="s">
        <v>152</v>
      </c>
      <c r="B15" s="12" t="s">
        <v>153</v>
      </c>
      <c r="C15" s="12" t="s">
        <v>154</v>
      </c>
      <c r="D15" s="12" t="s">
        <v>155</v>
      </c>
      <c r="E15" s="12" t="s">
        <v>156</v>
      </c>
      <c r="F15" s="12" t="s">
        <v>157</v>
      </c>
      <c r="G15" s="12" t="s">
        <v>84</v>
      </c>
      <c r="H15" s="12" t="s">
        <v>85</v>
      </c>
      <c r="I15" s="12" t="s">
        <v>158</v>
      </c>
      <c r="J15" s="12" t="s">
        <v>159</v>
      </c>
    </row>
    <row r="16" spans="1:10" x14ac:dyDescent="0.25">
      <c r="A16" s="12" t="s">
        <v>160</v>
      </c>
      <c r="B16" s="12" t="s">
        <v>161</v>
      </c>
      <c r="C16" s="12" t="s">
        <v>162</v>
      </c>
      <c r="D16" s="12" t="s">
        <v>163</v>
      </c>
      <c r="E16" s="12" t="s">
        <v>108</v>
      </c>
      <c r="F16" s="12" t="s">
        <v>109</v>
      </c>
      <c r="G16" s="12" t="s">
        <v>156</v>
      </c>
      <c r="H16" s="12" t="s">
        <v>157</v>
      </c>
      <c r="I16" s="12" t="s">
        <v>164</v>
      </c>
      <c r="J16" s="12" t="s">
        <v>165</v>
      </c>
    </row>
    <row r="17" spans="1:10" x14ac:dyDescent="0.25">
      <c r="A17" s="12" t="s">
        <v>166</v>
      </c>
      <c r="B17" s="12" t="s">
        <v>167</v>
      </c>
      <c r="C17" s="12" t="s">
        <v>168</v>
      </c>
      <c r="D17" s="12" t="s">
        <v>169</v>
      </c>
      <c r="E17" s="12" t="s">
        <v>116</v>
      </c>
      <c r="F17" s="12" t="s">
        <v>117</v>
      </c>
      <c r="G17" s="12" t="s">
        <v>108</v>
      </c>
      <c r="H17" s="12" t="s">
        <v>109</v>
      </c>
      <c r="I17" s="12" t="s">
        <v>170</v>
      </c>
      <c r="J17" s="12" t="s">
        <v>171</v>
      </c>
    </row>
    <row r="18" spans="1:10" x14ac:dyDescent="0.25">
      <c r="A18" s="12" t="s">
        <v>172</v>
      </c>
      <c r="B18" s="12" t="s">
        <v>173</v>
      </c>
      <c r="C18" s="12" t="s">
        <v>174</v>
      </c>
      <c r="D18" s="12" t="s">
        <v>175</v>
      </c>
      <c r="E18" s="12" t="s">
        <v>124</v>
      </c>
      <c r="F18" s="12" t="s">
        <v>125</v>
      </c>
      <c r="G18" s="12" t="s">
        <v>116</v>
      </c>
      <c r="H18" s="12" t="s">
        <v>117</v>
      </c>
      <c r="I18" s="12" t="s">
        <v>148</v>
      </c>
      <c r="J18" s="12" t="s">
        <v>149</v>
      </c>
    </row>
    <row r="19" spans="1:10" x14ac:dyDescent="0.25">
      <c r="A19" s="12" t="s">
        <v>176</v>
      </c>
      <c r="B19" s="12" t="s">
        <v>177</v>
      </c>
      <c r="C19" s="12" t="s">
        <v>178</v>
      </c>
      <c r="D19" s="12" t="s">
        <v>179</v>
      </c>
      <c r="E19" s="12" t="s">
        <v>180</v>
      </c>
      <c r="F19" s="12" t="s">
        <v>181</v>
      </c>
      <c r="G19" s="12" t="s">
        <v>124</v>
      </c>
      <c r="H19" s="12" t="s">
        <v>125</v>
      </c>
      <c r="I19" s="12" t="s">
        <v>182</v>
      </c>
      <c r="J19" s="12" t="s">
        <v>183</v>
      </c>
    </row>
    <row r="20" spans="1:10" x14ac:dyDescent="0.25">
      <c r="A20" s="12" t="s">
        <v>184</v>
      </c>
      <c r="B20" s="12" t="s">
        <v>185</v>
      </c>
      <c r="C20" s="12" t="s">
        <v>186</v>
      </c>
      <c r="D20" s="12" t="s">
        <v>187</v>
      </c>
      <c r="E20" s="12" t="s">
        <v>188</v>
      </c>
      <c r="F20" s="12" t="s">
        <v>189</v>
      </c>
      <c r="G20" s="12" t="s">
        <v>180</v>
      </c>
      <c r="H20" s="12" t="s">
        <v>181</v>
      </c>
      <c r="I20" s="12" t="s">
        <v>190</v>
      </c>
      <c r="J20" s="12" t="s">
        <v>191</v>
      </c>
    </row>
    <row r="21" spans="1:10" x14ac:dyDescent="0.25">
      <c r="A21" s="12" t="s">
        <v>192</v>
      </c>
      <c r="B21" s="12" t="s">
        <v>193</v>
      </c>
      <c r="C21" s="12" t="s">
        <v>194</v>
      </c>
      <c r="D21" s="12" t="s">
        <v>195</v>
      </c>
      <c r="E21" s="12" t="s">
        <v>196</v>
      </c>
      <c r="F21" s="12" t="s">
        <v>197</v>
      </c>
      <c r="G21" s="12" t="s">
        <v>198</v>
      </c>
      <c r="H21" s="12" t="s">
        <v>199</v>
      </c>
      <c r="I21" s="12" t="s">
        <v>200</v>
      </c>
      <c r="J21" s="12" t="s">
        <v>201</v>
      </c>
    </row>
    <row r="22" spans="1:10" x14ac:dyDescent="0.25">
      <c r="A22" s="12" t="s">
        <v>202</v>
      </c>
      <c r="B22" s="12" t="s">
        <v>203</v>
      </c>
      <c r="C22" s="12" t="s">
        <v>204</v>
      </c>
      <c r="D22" s="12" t="s">
        <v>205</v>
      </c>
      <c r="E22" s="12" t="s">
        <v>140</v>
      </c>
      <c r="F22" s="12" t="s">
        <v>141</v>
      </c>
      <c r="G22" s="12" t="s">
        <v>188</v>
      </c>
      <c r="H22" s="12" t="s">
        <v>189</v>
      </c>
      <c r="I22" s="12" t="s">
        <v>194</v>
      </c>
      <c r="J22" s="12" t="s">
        <v>195</v>
      </c>
    </row>
    <row r="23" spans="1:10" x14ac:dyDescent="0.25">
      <c r="A23" s="12" t="s">
        <v>206</v>
      </c>
      <c r="B23" s="12" t="s">
        <v>207</v>
      </c>
      <c r="C23" s="12" t="s">
        <v>208</v>
      </c>
      <c r="D23" s="12" t="s">
        <v>209</v>
      </c>
      <c r="E23" s="12" t="s">
        <v>148</v>
      </c>
      <c r="F23" s="12" t="s">
        <v>149</v>
      </c>
      <c r="G23" s="12" t="s">
        <v>196</v>
      </c>
      <c r="H23" s="12" t="s">
        <v>197</v>
      </c>
      <c r="I23" s="12" t="s">
        <v>210</v>
      </c>
      <c r="J23" s="12" t="s">
        <v>211</v>
      </c>
    </row>
    <row r="24" spans="1:10" x14ac:dyDescent="0.25">
      <c r="A24" s="12" t="s">
        <v>212</v>
      </c>
      <c r="B24" s="12" t="s">
        <v>213</v>
      </c>
      <c r="C24" s="12" t="s">
        <v>214</v>
      </c>
      <c r="D24" s="12" t="s">
        <v>215</v>
      </c>
      <c r="E24" s="12" t="s">
        <v>216</v>
      </c>
      <c r="F24" s="12" t="s">
        <v>217</v>
      </c>
      <c r="G24" s="12" t="s">
        <v>132</v>
      </c>
      <c r="H24" s="12" t="s">
        <v>133</v>
      </c>
      <c r="I24" s="12" t="s">
        <v>218</v>
      </c>
      <c r="J24" s="12" t="s">
        <v>219</v>
      </c>
    </row>
    <row r="25" spans="1:10" x14ac:dyDescent="0.25">
      <c r="A25" s="12" t="s">
        <v>220</v>
      </c>
      <c r="B25" s="12" t="s">
        <v>221</v>
      </c>
      <c r="C25" s="12" t="s">
        <v>222</v>
      </c>
      <c r="D25" s="12" t="s">
        <v>223</v>
      </c>
      <c r="E25" s="12" t="s">
        <v>224</v>
      </c>
      <c r="F25" s="12" t="s">
        <v>225</v>
      </c>
      <c r="G25" s="12" t="s">
        <v>140</v>
      </c>
      <c r="H25" s="12" t="s">
        <v>141</v>
      </c>
      <c r="I25" s="12" t="s">
        <v>226</v>
      </c>
      <c r="J25" s="12" t="s">
        <v>227</v>
      </c>
    </row>
    <row r="26" spans="1:10" x14ac:dyDescent="0.25">
      <c r="A26" s="12" t="s">
        <v>228</v>
      </c>
      <c r="B26" s="12" t="s">
        <v>229</v>
      </c>
      <c r="C26" s="12" t="s">
        <v>230</v>
      </c>
      <c r="D26" s="12" t="s">
        <v>231</v>
      </c>
      <c r="E26" s="12" t="s">
        <v>154</v>
      </c>
      <c r="F26" s="12" t="s">
        <v>155</v>
      </c>
      <c r="G26" s="12" t="s">
        <v>148</v>
      </c>
      <c r="H26" s="12" t="s">
        <v>149</v>
      </c>
      <c r="I26" s="12" t="s">
        <v>232</v>
      </c>
      <c r="J26" s="12" t="s">
        <v>233</v>
      </c>
    </row>
    <row r="27" spans="1:10" x14ac:dyDescent="0.25">
      <c r="A27" s="12" t="s">
        <v>234</v>
      </c>
      <c r="B27" s="12" t="s">
        <v>235</v>
      </c>
      <c r="C27" s="12" t="s">
        <v>210</v>
      </c>
      <c r="D27" s="12" t="s">
        <v>211</v>
      </c>
      <c r="E27" s="12" t="s">
        <v>236</v>
      </c>
      <c r="F27" s="12" t="s">
        <v>237</v>
      </c>
      <c r="G27" s="12" t="s">
        <v>216</v>
      </c>
      <c r="H27" s="12" t="s">
        <v>217</v>
      </c>
      <c r="I27" s="12" t="s">
        <v>138</v>
      </c>
      <c r="J27" s="12" t="s">
        <v>238</v>
      </c>
    </row>
    <row r="28" spans="1:10" x14ac:dyDescent="0.25">
      <c r="A28" s="12" t="s">
        <v>239</v>
      </c>
      <c r="B28" s="12" t="s">
        <v>240</v>
      </c>
      <c r="C28" s="12" t="s">
        <v>218</v>
      </c>
      <c r="D28" s="12" t="s">
        <v>219</v>
      </c>
      <c r="E28" s="12" t="s">
        <v>241</v>
      </c>
      <c r="F28" s="12" t="s">
        <v>242</v>
      </c>
      <c r="G28" s="12" t="s">
        <v>243</v>
      </c>
      <c r="H28" s="12" t="s">
        <v>244</v>
      </c>
      <c r="I28" s="12" t="s">
        <v>245</v>
      </c>
      <c r="J28" s="12" t="s">
        <v>246</v>
      </c>
    </row>
    <row r="29" spans="1:10" x14ac:dyDescent="0.25">
      <c r="A29" s="12" t="s">
        <v>104</v>
      </c>
      <c r="B29" s="12" t="s">
        <v>105</v>
      </c>
      <c r="C29" s="12" t="s">
        <v>247</v>
      </c>
      <c r="D29" s="12" t="s">
        <v>248</v>
      </c>
      <c r="E29" s="12" t="s">
        <v>249</v>
      </c>
      <c r="F29" s="12" t="s">
        <v>250</v>
      </c>
      <c r="G29" s="12" t="s">
        <v>251</v>
      </c>
      <c r="H29" s="12" t="s">
        <v>252</v>
      </c>
      <c r="I29" s="12" t="s">
        <v>253</v>
      </c>
      <c r="J29" s="12" t="s">
        <v>254</v>
      </c>
    </row>
    <row r="30" spans="1:10" x14ac:dyDescent="0.25">
      <c r="A30" s="12" t="s">
        <v>88</v>
      </c>
      <c r="B30" s="12" t="s">
        <v>255</v>
      </c>
      <c r="C30" s="12" t="s">
        <v>256</v>
      </c>
      <c r="D30" s="12" t="s">
        <v>257</v>
      </c>
      <c r="E30" s="12" t="s">
        <v>258</v>
      </c>
      <c r="F30" s="12" t="s">
        <v>259</v>
      </c>
      <c r="G30" s="12" t="s">
        <v>224</v>
      </c>
      <c r="H30" s="12" t="s">
        <v>225</v>
      </c>
      <c r="I30" s="12" t="s">
        <v>260</v>
      </c>
      <c r="J30" s="12" t="s">
        <v>261</v>
      </c>
    </row>
    <row r="31" spans="1:10" x14ac:dyDescent="0.25">
      <c r="A31" s="12" t="s">
        <v>262</v>
      </c>
      <c r="B31" s="12" t="s">
        <v>263</v>
      </c>
      <c r="C31" s="12" t="s">
        <v>264</v>
      </c>
      <c r="D31" s="12" t="s">
        <v>265</v>
      </c>
      <c r="E31" s="12" t="s">
        <v>194</v>
      </c>
      <c r="F31" s="12" t="s">
        <v>195</v>
      </c>
      <c r="G31" s="12" t="s">
        <v>154</v>
      </c>
      <c r="H31" s="12" t="s">
        <v>155</v>
      </c>
      <c r="I31" s="12" t="s">
        <v>266</v>
      </c>
      <c r="J31" s="12" t="s">
        <v>267</v>
      </c>
    </row>
    <row r="32" spans="1:10" x14ac:dyDescent="0.25">
      <c r="A32" s="12" t="s">
        <v>268</v>
      </c>
      <c r="B32" s="12" t="s">
        <v>269</v>
      </c>
      <c r="C32" s="12" t="s">
        <v>270</v>
      </c>
      <c r="D32" s="12" t="s">
        <v>271</v>
      </c>
      <c r="E32" s="12" t="s">
        <v>204</v>
      </c>
      <c r="F32" s="12" t="s">
        <v>205</v>
      </c>
      <c r="G32" s="12" t="s">
        <v>272</v>
      </c>
      <c r="H32" s="12" t="s">
        <v>273</v>
      </c>
      <c r="I32" s="12" t="s">
        <v>274</v>
      </c>
      <c r="J32" s="12" t="s">
        <v>275</v>
      </c>
    </row>
    <row r="33" spans="1:10" x14ac:dyDescent="0.25">
      <c r="A33" s="12" t="s">
        <v>276</v>
      </c>
      <c r="B33" s="12" t="s">
        <v>277</v>
      </c>
      <c r="C33" s="12" t="s">
        <v>278</v>
      </c>
      <c r="D33" s="12" t="s">
        <v>279</v>
      </c>
      <c r="E33" s="12" t="s">
        <v>280</v>
      </c>
      <c r="F33" s="12" t="s">
        <v>281</v>
      </c>
      <c r="G33" s="12" t="s">
        <v>282</v>
      </c>
      <c r="H33" s="12" t="s">
        <v>283</v>
      </c>
      <c r="I33" s="12" t="s">
        <v>284</v>
      </c>
      <c r="J33" s="12" t="s">
        <v>285</v>
      </c>
    </row>
    <row r="34" spans="1:10" x14ac:dyDescent="0.25">
      <c r="A34" s="12" t="s">
        <v>286</v>
      </c>
      <c r="B34" s="12" t="s">
        <v>287</v>
      </c>
      <c r="C34" s="12" t="s">
        <v>288</v>
      </c>
      <c r="D34" s="12" t="s">
        <v>289</v>
      </c>
      <c r="E34" s="12" t="s">
        <v>290</v>
      </c>
      <c r="F34" s="12" t="s">
        <v>291</v>
      </c>
      <c r="G34" s="12" t="s">
        <v>249</v>
      </c>
      <c r="H34" s="12" t="s">
        <v>250</v>
      </c>
      <c r="I34" s="12" t="s">
        <v>292</v>
      </c>
      <c r="J34" s="12" t="s">
        <v>293</v>
      </c>
    </row>
    <row r="35" spans="1:10" x14ac:dyDescent="0.25">
      <c r="A35" s="12" t="s">
        <v>294</v>
      </c>
      <c r="B35" s="12" t="s">
        <v>295</v>
      </c>
      <c r="C35" s="12" t="s">
        <v>296</v>
      </c>
      <c r="D35" s="12" t="s">
        <v>297</v>
      </c>
      <c r="E35" s="12" t="s">
        <v>298</v>
      </c>
      <c r="F35" s="12" t="s">
        <v>299</v>
      </c>
      <c r="G35" s="12" t="s">
        <v>241</v>
      </c>
      <c r="H35" s="12" t="s">
        <v>242</v>
      </c>
      <c r="I35" s="12" t="s">
        <v>300</v>
      </c>
      <c r="J35" s="12" t="s">
        <v>301</v>
      </c>
    </row>
    <row r="36" spans="1:10" x14ac:dyDescent="0.25">
      <c r="A36" s="12" t="s">
        <v>302</v>
      </c>
      <c r="B36" s="12" t="s">
        <v>303</v>
      </c>
      <c r="C36" s="12" t="s">
        <v>304</v>
      </c>
      <c r="D36" s="12" t="s">
        <v>305</v>
      </c>
      <c r="E36" s="12" t="s">
        <v>208</v>
      </c>
      <c r="F36" s="12" t="s">
        <v>209</v>
      </c>
      <c r="G36" s="12" t="s">
        <v>236</v>
      </c>
      <c r="H36" s="12" t="s">
        <v>237</v>
      </c>
      <c r="I36" s="12" t="s">
        <v>306</v>
      </c>
      <c r="J36" s="12" t="s">
        <v>307</v>
      </c>
    </row>
    <row r="37" spans="1:10" x14ac:dyDescent="0.25">
      <c r="A37" s="12" t="s">
        <v>308</v>
      </c>
      <c r="B37" s="12" t="s">
        <v>309</v>
      </c>
      <c r="C37" s="12" t="s">
        <v>310</v>
      </c>
      <c r="D37" s="12" t="s">
        <v>311</v>
      </c>
      <c r="E37" s="12" t="s">
        <v>312</v>
      </c>
      <c r="F37" s="12" t="s">
        <v>313</v>
      </c>
      <c r="G37" s="12" t="s">
        <v>258</v>
      </c>
      <c r="H37" s="12" t="s">
        <v>259</v>
      </c>
      <c r="I37" s="12" t="s">
        <v>314</v>
      </c>
      <c r="J37" s="12" t="s">
        <v>315</v>
      </c>
    </row>
    <row r="38" spans="1:10" x14ac:dyDescent="0.25">
      <c r="A38" s="12" t="s">
        <v>316</v>
      </c>
      <c r="B38" s="12" t="s">
        <v>317</v>
      </c>
      <c r="C38" s="12" t="s">
        <v>318</v>
      </c>
      <c r="D38" s="12" t="s">
        <v>319</v>
      </c>
      <c r="E38" s="12" t="s">
        <v>214</v>
      </c>
      <c r="F38" s="12" t="s">
        <v>215</v>
      </c>
      <c r="G38" s="12" t="s">
        <v>194</v>
      </c>
      <c r="H38" s="12" t="s">
        <v>195</v>
      </c>
      <c r="I38" s="12" t="s">
        <v>320</v>
      </c>
      <c r="J38" s="12" t="s">
        <v>321</v>
      </c>
    </row>
    <row r="39" spans="1:10" x14ac:dyDescent="0.25">
      <c r="A39" s="12" t="s">
        <v>322</v>
      </c>
      <c r="B39" s="12" t="s">
        <v>323</v>
      </c>
      <c r="C39" s="12" t="s">
        <v>324</v>
      </c>
      <c r="D39" s="12" t="s">
        <v>325</v>
      </c>
      <c r="E39" s="12" t="s">
        <v>326</v>
      </c>
      <c r="F39" s="12" t="s">
        <v>327</v>
      </c>
      <c r="G39" s="12" t="s">
        <v>204</v>
      </c>
      <c r="H39" s="12" t="s">
        <v>205</v>
      </c>
      <c r="I39" s="12" t="s">
        <v>328</v>
      </c>
      <c r="J39" s="12" t="s">
        <v>329</v>
      </c>
    </row>
    <row r="40" spans="1:10" x14ac:dyDescent="0.25">
      <c r="A40" s="12" t="s">
        <v>330</v>
      </c>
      <c r="B40" s="12" t="s">
        <v>331</v>
      </c>
      <c r="C40" s="12" t="s">
        <v>232</v>
      </c>
      <c r="D40" s="12" t="s">
        <v>233</v>
      </c>
      <c r="E40" s="12" t="s">
        <v>222</v>
      </c>
      <c r="F40" s="12" t="s">
        <v>223</v>
      </c>
      <c r="G40" s="12" t="s">
        <v>280</v>
      </c>
      <c r="H40" s="12" t="s">
        <v>281</v>
      </c>
      <c r="I40" s="12" t="s">
        <v>332</v>
      </c>
      <c r="J40" s="12" t="s">
        <v>333</v>
      </c>
    </row>
    <row r="41" spans="1:10" x14ac:dyDescent="0.25">
      <c r="A41" s="12" t="s">
        <v>334</v>
      </c>
      <c r="B41" s="12" t="s">
        <v>335</v>
      </c>
      <c r="C41" s="12" t="s">
        <v>336</v>
      </c>
      <c r="D41" s="12" t="s">
        <v>337</v>
      </c>
      <c r="E41" s="12" t="s">
        <v>338</v>
      </c>
      <c r="F41" s="12" t="s">
        <v>339</v>
      </c>
      <c r="G41" s="12" t="s">
        <v>298</v>
      </c>
      <c r="H41" s="12" t="s">
        <v>299</v>
      </c>
      <c r="I41" s="12" t="s">
        <v>340</v>
      </c>
      <c r="J41" s="12" t="s">
        <v>341</v>
      </c>
    </row>
    <row r="42" spans="1:10" x14ac:dyDescent="0.25">
      <c r="A42" s="12" t="s">
        <v>342</v>
      </c>
      <c r="B42" s="12" t="s">
        <v>343</v>
      </c>
      <c r="C42" s="12" t="s">
        <v>344</v>
      </c>
      <c r="D42" s="12" t="s">
        <v>345</v>
      </c>
      <c r="E42" s="12" t="s">
        <v>346</v>
      </c>
      <c r="F42" s="12" t="s">
        <v>347</v>
      </c>
      <c r="G42" s="12" t="s">
        <v>290</v>
      </c>
      <c r="H42" s="12" t="s">
        <v>291</v>
      </c>
      <c r="I42" s="12" t="s">
        <v>348</v>
      </c>
      <c r="J42" s="12" t="s">
        <v>349</v>
      </c>
    </row>
    <row r="43" spans="1:10" x14ac:dyDescent="0.25">
      <c r="A43" s="12" t="s">
        <v>350</v>
      </c>
      <c r="B43" s="12" t="s">
        <v>351</v>
      </c>
      <c r="C43" s="12" t="s">
        <v>352</v>
      </c>
      <c r="D43" s="12" t="s">
        <v>353</v>
      </c>
      <c r="E43" s="12" t="s">
        <v>210</v>
      </c>
      <c r="F43" s="12" t="s">
        <v>211</v>
      </c>
      <c r="G43" s="12" t="s">
        <v>312</v>
      </c>
      <c r="H43" s="12" t="s">
        <v>313</v>
      </c>
      <c r="I43" s="12" t="s">
        <v>354</v>
      </c>
      <c r="J43" s="12" t="s">
        <v>355</v>
      </c>
    </row>
    <row r="44" spans="1:10" x14ac:dyDescent="0.25">
      <c r="A44" s="12" t="s">
        <v>356</v>
      </c>
      <c r="B44" s="12" t="s">
        <v>357</v>
      </c>
      <c r="C44" s="12" t="s">
        <v>358</v>
      </c>
      <c r="D44" s="12" t="s">
        <v>359</v>
      </c>
      <c r="E44" s="12" t="s">
        <v>218</v>
      </c>
      <c r="F44" s="12" t="s">
        <v>219</v>
      </c>
      <c r="G44" s="12" t="s">
        <v>208</v>
      </c>
      <c r="H44" s="12" t="s">
        <v>209</v>
      </c>
      <c r="I44" s="12" t="s">
        <v>360</v>
      </c>
      <c r="J44" s="12" t="s">
        <v>361</v>
      </c>
    </row>
    <row r="45" spans="1:10" x14ac:dyDescent="0.25">
      <c r="A45" s="12" t="s">
        <v>362</v>
      </c>
      <c r="B45" s="12" t="s">
        <v>363</v>
      </c>
      <c r="C45" s="12" t="s">
        <v>364</v>
      </c>
      <c r="D45" s="12" t="s">
        <v>365</v>
      </c>
      <c r="E45" s="12" t="s">
        <v>366</v>
      </c>
      <c r="F45" s="12" t="s">
        <v>367</v>
      </c>
      <c r="G45" s="12" t="s">
        <v>214</v>
      </c>
      <c r="H45" s="12" t="s">
        <v>215</v>
      </c>
      <c r="I45" s="12" t="s">
        <v>368</v>
      </c>
      <c r="J45" s="12" t="s">
        <v>369</v>
      </c>
    </row>
    <row r="46" spans="1:10" x14ac:dyDescent="0.25">
      <c r="A46" s="12" t="s">
        <v>370</v>
      </c>
      <c r="B46" s="12" t="s">
        <v>371</v>
      </c>
      <c r="C46" s="12" t="s">
        <v>146</v>
      </c>
      <c r="D46" s="12" t="s">
        <v>147</v>
      </c>
      <c r="E46" s="12" t="s">
        <v>372</v>
      </c>
      <c r="F46" s="12" t="s">
        <v>373</v>
      </c>
      <c r="G46" s="12" t="s">
        <v>326</v>
      </c>
      <c r="H46" s="12" t="s">
        <v>327</v>
      </c>
      <c r="I46" s="12" t="s">
        <v>374</v>
      </c>
      <c r="J46" s="12" t="s">
        <v>375</v>
      </c>
    </row>
    <row r="47" spans="1:10" x14ac:dyDescent="0.25">
      <c r="A47" s="12" t="s">
        <v>376</v>
      </c>
      <c r="B47" s="12" t="s">
        <v>377</v>
      </c>
      <c r="C47" s="12" t="s">
        <v>378</v>
      </c>
      <c r="D47" s="12" t="s">
        <v>379</v>
      </c>
      <c r="E47" s="12" t="s">
        <v>380</v>
      </c>
      <c r="F47" s="12" t="s">
        <v>381</v>
      </c>
      <c r="G47" s="12" t="s">
        <v>222</v>
      </c>
      <c r="H47" s="12" t="s">
        <v>223</v>
      </c>
      <c r="I47" s="12" t="s">
        <v>382</v>
      </c>
      <c r="J47" s="12" t="s">
        <v>383</v>
      </c>
    </row>
    <row r="48" spans="1:10" x14ac:dyDescent="0.25">
      <c r="A48" s="12" t="s">
        <v>284</v>
      </c>
      <c r="B48" s="12" t="s">
        <v>384</v>
      </c>
      <c r="C48" s="12" t="s">
        <v>385</v>
      </c>
      <c r="D48" s="12" t="s">
        <v>386</v>
      </c>
      <c r="E48" s="12" t="s">
        <v>247</v>
      </c>
      <c r="F48" s="12" t="s">
        <v>248</v>
      </c>
      <c r="G48" s="12" t="s">
        <v>338</v>
      </c>
      <c r="H48" s="12" t="s">
        <v>339</v>
      </c>
      <c r="I48" s="12" t="s">
        <v>288</v>
      </c>
      <c r="J48" s="12" t="s">
        <v>289</v>
      </c>
    </row>
    <row r="49" spans="1:10" x14ac:dyDescent="0.25">
      <c r="A49" s="12" t="s">
        <v>387</v>
      </c>
      <c r="B49" s="12" t="s">
        <v>388</v>
      </c>
      <c r="C49" s="12" t="s">
        <v>389</v>
      </c>
      <c r="D49" s="12" t="s">
        <v>390</v>
      </c>
      <c r="E49" s="12" t="s">
        <v>256</v>
      </c>
      <c r="F49" s="12" t="s">
        <v>257</v>
      </c>
      <c r="G49" s="12" t="s">
        <v>391</v>
      </c>
      <c r="H49" s="12" t="s">
        <v>392</v>
      </c>
      <c r="I49" s="12" t="s">
        <v>146</v>
      </c>
      <c r="J49" s="12" t="s">
        <v>147</v>
      </c>
    </row>
    <row r="50" spans="1:10" x14ac:dyDescent="0.25">
      <c r="A50" s="12" t="s">
        <v>393</v>
      </c>
      <c r="B50" s="12" t="s">
        <v>394</v>
      </c>
      <c r="C50" s="12" t="s">
        <v>395</v>
      </c>
      <c r="D50" s="12" t="s">
        <v>396</v>
      </c>
      <c r="E50" s="12" t="s">
        <v>264</v>
      </c>
      <c r="F50" s="12" t="s">
        <v>265</v>
      </c>
      <c r="G50" s="12" t="s">
        <v>346</v>
      </c>
      <c r="H50" s="12" t="s">
        <v>347</v>
      </c>
      <c r="I50" s="12" t="s">
        <v>397</v>
      </c>
      <c r="J50" s="12" t="s">
        <v>398</v>
      </c>
    </row>
    <row r="51" spans="1:10" x14ac:dyDescent="0.25">
      <c r="A51" s="12" t="s">
        <v>397</v>
      </c>
      <c r="B51" s="12" t="s">
        <v>398</v>
      </c>
      <c r="C51" s="12" t="s">
        <v>397</v>
      </c>
      <c r="D51" s="12" t="s">
        <v>398</v>
      </c>
      <c r="E51" s="12" t="s">
        <v>288</v>
      </c>
      <c r="F51" s="12" t="s">
        <v>289</v>
      </c>
      <c r="G51" s="12" t="s">
        <v>210</v>
      </c>
      <c r="H51" s="12" t="s">
        <v>211</v>
      </c>
      <c r="I51" s="12" t="s">
        <v>399</v>
      </c>
      <c r="J51" s="12" t="s">
        <v>400</v>
      </c>
    </row>
    <row r="52" spans="1:10" x14ac:dyDescent="0.25">
      <c r="A52" s="12" t="s">
        <v>128</v>
      </c>
      <c r="B52" s="12" t="s">
        <v>129</v>
      </c>
      <c r="C52" s="12" t="s">
        <v>399</v>
      </c>
      <c r="D52" s="12" t="s">
        <v>400</v>
      </c>
      <c r="E52" s="12" t="s">
        <v>324</v>
      </c>
      <c r="F52" s="12" t="s">
        <v>325</v>
      </c>
      <c r="G52" s="12" t="s">
        <v>218</v>
      </c>
      <c r="H52" s="12" t="s">
        <v>219</v>
      </c>
      <c r="I52" s="12" t="s">
        <v>401</v>
      </c>
      <c r="J52" s="12" t="s">
        <v>402</v>
      </c>
    </row>
    <row r="53" spans="1:10" x14ac:dyDescent="0.25">
      <c r="A53" s="12" t="s">
        <v>403</v>
      </c>
      <c r="B53" s="12" t="s">
        <v>404</v>
      </c>
      <c r="C53" s="12" t="s">
        <v>405</v>
      </c>
      <c r="D53" s="12" t="s">
        <v>406</v>
      </c>
      <c r="E53" s="12" t="s">
        <v>407</v>
      </c>
      <c r="F53" s="12" t="s">
        <v>408</v>
      </c>
      <c r="G53" s="12" t="s">
        <v>366</v>
      </c>
      <c r="H53" s="12" t="s">
        <v>367</v>
      </c>
      <c r="I53" s="12" t="s">
        <v>409</v>
      </c>
      <c r="J53" s="12" t="s">
        <v>410</v>
      </c>
    </row>
    <row r="54" spans="1:10" x14ac:dyDescent="0.25">
      <c r="A54" s="12" t="s">
        <v>218</v>
      </c>
      <c r="B54" s="12" t="s">
        <v>219</v>
      </c>
      <c r="C54" s="12" t="s">
        <v>170</v>
      </c>
      <c r="D54" s="12" t="s">
        <v>411</v>
      </c>
      <c r="E54" s="12" t="s">
        <v>232</v>
      </c>
      <c r="F54" s="12" t="s">
        <v>233</v>
      </c>
      <c r="G54" s="12" t="s">
        <v>372</v>
      </c>
      <c r="H54" s="12" t="s">
        <v>373</v>
      </c>
      <c r="I54" s="12" t="s">
        <v>393</v>
      </c>
      <c r="J54" s="12" t="s">
        <v>394</v>
      </c>
    </row>
    <row r="55" spans="1:10" x14ac:dyDescent="0.25">
      <c r="A55" s="12" t="s">
        <v>412</v>
      </c>
      <c r="B55" s="12" t="s">
        <v>413</v>
      </c>
      <c r="C55" s="12" t="s">
        <v>414</v>
      </c>
      <c r="D55" s="12" t="s">
        <v>415</v>
      </c>
      <c r="E55" s="12" t="s">
        <v>336</v>
      </c>
      <c r="F55" s="12" t="s">
        <v>337</v>
      </c>
      <c r="G55" s="12" t="s">
        <v>380</v>
      </c>
      <c r="H55" s="12" t="s">
        <v>381</v>
      </c>
      <c r="I55" s="12" t="s">
        <v>152</v>
      </c>
      <c r="J55" s="12" t="s">
        <v>153</v>
      </c>
    </row>
    <row r="56" spans="1:10" x14ac:dyDescent="0.25">
      <c r="A56" s="12" t="s">
        <v>416</v>
      </c>
      <c r="B56" s="12" t="s">
        <v>417</v>
      </c>
      <c r="C56" s="12" t="s">
        <v>130</v>
      </c>
      <c r="D56" s="12" t="s">
        <v>131</v>
      </c>
      <c r="E56" s="12" t="s">
        <v>418</v>
      </c>
      <c r="F56" s="12" t="s">
        <v>419</v>
      </c>
      <c r="G56" s="12" t="s">
        <v>420</v>
      </c>
      <c r="H56" s="12" t="s">
        <v>421</v>
      </c>
      <c r="I56" s="12" t="s">
        <v>422</v>
      </c>
      <c r="J56" s="12" t="s">
        <v>423</v>
      </c>
    </row>
    <row r="57" spans="1:10" x14ac:dyDescent="0.25">
      <c r="A57" s="12" t="s">
        <v>424</v>
      </c>
      <c r="B57" s="12" t="s">
        <v>425</v>
      </c>
      <c r="C57" s="12" t="s">
        <v>426</v>
      </c>
      <c r="D57" s="12" t="s">
        <v>427</v>
      </c>
      <c r="E57" s="12" t="s">
        <v>358</v>
      </c>
      <c r="F57" s="12" t="s">
        <v>359</v>
      </c>
      <c r="G57" s="12" t="s">
        <v>247</v>
      </c>
      <c r="H57" s="12" t="s">
        <v>248</v>
      </c>
      <c r="I57" s="12" t="s">
        <v>428</v>
      </c>
      <c r="J57" s="12" t="s">
        <v>429</v>
      </c>
    </row>
    <row r="58" spans="1:10" x14ac:dyDescent="0.25">
      <c r="A58" s="12" t="s">
        <v>430</v>
      </c>
      <c r="B58" s="12" t="s">
        <v>431</v>
      </c>
      <c r="C58" s="12" t="s">
        <v>432</v>
      </c>
      <c r="D58" s="12" t="s">
        <v>433</v>
      </c>
      <c r="E58" s="12" t="s">
        <v>364</v>
      </c>
      <c r="F58" s="12" t="s">
        <v>365</v>
      </c>
      <c r="G58" s="12" t="s">
        <v>256</v>
      </c>
      <c r="H58" s="12" t="s">
        <v>257</v>
      </c>
      <c r="I58" s="12" t="s">
        <v>434</v>
      </c>
      <c r="J58" s="12" t="s">
        <v>435</v>
      </c>
    </row>
    <row r="59" spans="1:10" x14ac:dyDescent="0.25">
      <c r="A59" s="12" t="s">
        <v>436</v>
      </c>
      <c r="B59" s="12" t="s">
        <v>437</v>
      </c>
      <c r="C59" s="12" t="s">
        <v>438</v>
      </c>
      <c r="D59" s="12" t="s">
        <v>439</v>
      </c>
      <c r="E59" s="12" t="s">
        <v>440</v>
      </c>
      <c r="F59" s="12" t="s">
        <v>441</v>
      </c>
      <c r="G59" s="12" t="s">
        <v>264</v>
      </c>
      <c r="H59" s="12" t="s">
        <v>265</v>
      </c>
      <c r="I59" s="12" t="s">
        <v>90</v>
      </c>
      <c r="J59" s="12" t="s">
        <v>91</v>
      </c>
    </row>
    <row r="60" spans="1:10" x14ac:dyDescent="0.25">
      <c r="A60" s="12" t="s">
        <v>428</v>
      </c>
      <c r="B60" s="12" t="s">
        <v>429</v>
      </c>
      <c r="C60" s="12" t="s">
        <v>442</v>
      </c>
      <c r="D60" s="12" t="s">
        <v>443</v>
      </c>
      <c r="E60" s="12" t="s">
        <v>444</v>
      </c>
      <c r="F60" s="12" t="s">
        <v>445</v>
      </c>
      <c r="G60" s="12" t="s">
        <v>288</v>
      </c>
      <c r="H60" s="12" t="s">
        <v>289</v>
      </c>
      <c r="I60" s="12" t="s">
        <v>446</v>
      </c>
      <c r="J60" s="12" t="s">
        <v>447</v>
      </c>
    </row>
    <row r="61" spans="1:10" x14ac:dyDescent="0.25">
      <c r="A61" s="12" t="s">
        <v>448</v>
      </c>
      <c r="B61" s="12" t="s">
        <v>449</v>
      </c>
      <c r="C61" s="12" t="s">
        <v>253</v>
      </c>
      <c r="D61" s="12" t="s">
        <v>254</v>
      </c>
      <c r="E61" s="12" t="s">
        <v>146</v>
      </c>
      <c r="F61" s="12" t="s">
        <v>147</v>
      </c>
      <c r="G61" s="12" t="s">
        <v>324</v>
      </c>
      <c r="H61" s="12" t="s">
        <v>325</v>
      </c>
      <c r="I61" s="12" t="s">
        <v>450</v>
      </c>
      <c r="J61" s="12" t="s">
        <v>451</v>
      </c>
    </row>
    <row r="62" spans="1:10" x14ac:dyDescent="0.25">
      <c r="A62" s="12" t="s">
        <v>452</v>
      </c>
      <c r="B62" s="12" t="s">
        <v>453</v>
      </c>
      <c r="C62" s="12" t="s">
        <v>454</v>
      </c>
      <c r="D62" s="12" t="s">
        <v>455</v>
      </c>
      <c r="E62" s="12" t="s">
        <v>456</v>
      </c>
      <c r="F62" s="12" t="s">
        <v>457</v>
      </c>
      <c r="G62" s="12" t="s">
        <v>407</v>
      </c>
      <c r="H62" s="12" t="s">
        <v>408</v>
      </c>
      <c r="I62" s="12" t="s">
        <v>448</v>
      </c>
      <c r="J62" s="12" t="s">
        <v>449</v>
      </c>
    </row>
    <row r="63" spans="1:10" x14ac:dyDescent="0.25">
      <c r="A63" s="12" t="s">
        <v>208</v>
      </c>
      <c r="B63" s="12" t="s">
        <v>209</v>
      </c>
      <c r="C63" s="12" t="s">
        <v>458</v>
      </c>
      <c r="D63" s="12" t="s">
        <v>459</v>
      </c>
      <c r="E63" s="12" t="s">
        <v>397</v>
      </c>
      <c r="F63" s="12" t="s">
        <v>398</v>
      </c>
      <c r="G63" s="12" t="s">
        <v>232</v>
      </c>
      <c r="H63" s="12" t="s">
        <v>233</v>
      </c>
      <c r="I63" s="12" t="s">
        <v>460</v>
      </c>
      <c r="J63" s="12" t="s">
        <v>461</v>
      </c>
    </row>
    <row r="64" spans="1:10" x14ac:dyDescent="0.25">
      <c r="A64" s="12" t="s">
        <v>462</v>
      </c>
      <c r="B64" s="12" t="s">
        <v>463</v>
      </c>
      <c r="C64" s="12" t="s">
        <v>464</v>
      </c>
      <c r="D64" s="12" t="s">
        <v>465</v>
      </c>
      <c r="E64" s="12" t="s">
        <v>466</v>
      </c>
      <c r="F64" s="12" t="s">
        <v>467</v>
      </c>
      <c r="G64" s="12" t="s">
        <v>336</v>
      </c>
      <c r="H64" s="12" t="s">
        <v>337</v>
      </c>
      <c r="I64" s="12" t="s">
        <v>468</v>
      </c>
      <c r="J64" s="12" t="s">
        <v>469</v>
      </c>
    </row>
    <row r="65" spans="1:10" x14ac:dyDescent="0.25">
      <c r="A65" s="12" t="s">
        <v>354</v>
      </c>
      <c r="B65" s="12" t="s">
        <v>355</v>
      </c>
      <c r="C65" s="12" t="s">
        <v>470</v>
      </c>
      <c r="D65" s="12" t="s">
        <v>471</v>
      </c>
      <c r="E65" s="12" t="s">
        <v>399</v>
      </c>
      <c r="F65" s="12" t="s">
        <v>400</v>
      </c>
      <c r="G65" s="12" t="s">
        <v>418</v>
      </c>
      <c r="H65" s="12" t="s">
        <v>419</v>
      </c>
      <c r="I65" s="12" t="s">
        <v>472</v>
      </c>
      <c r="J65" s="12" t="s">
        <v>473</v>
      </c>
    </row>
    <row r="66" spans="1:10" x14ac:dyDescent="0.25">
      <c r="A66" s="12" t="s">
        <v>374</v>
      </c>
      <c r="B66" s="12" t="s">
        <v>474</v>
      </c>
      <c r="C66" s="12" t="s">
        <v>475</v>
      </c>
      <c r="D66" s="12" t="s">
        <v>476</v>
      </c>
      <c r="E66" s="12" t="s">
        <v>245</v>
      </c>
      <c r="F66" s="12" t="s">
        <v>246</v>
      </c>
      <c r="G66" s="12" t="s">
        <v>352</v>
      </c>
      <c r="H66" s="12" t="s">
        <v>353</v>
      </c>
      <c r="I66" s="12" t="s">
        <v>477</v>
      </c>
      <c r="J66" s="12" t="s">
        <v>478</v>
      </c>
    </row>
    <row r="67" spans="1:10" x14ac:dyDescent="0.25">
      <c r="A67" s="12" t="s">
        <v>479</v>
      </c>
      <c r="B67" s="12" t="s">
        <v>480</v>
      </c>
      <c r="C67" s="12" t="s">
        <v>82</v>
      </c>
      <c r="D67" s="12" t="s">
        <v>83</v>
      </c>
      <c r="E67" s="12" t="s">
        <v>481</v>
      </c>
      <c r="F67" s="12" t="s">
        <v>482</v>
      </c>
      <c r="G67" s="12" t="s">
        <v>358</v>
      </c>
      <c r="H67" s="12" t="s">
        <v>359</v>
      </c>
      <c r="I67" s="12" t="s">
        <v>483</v>
      </c>
      <c r="J67" s="12" t="s">
        <v>484</v>
      </c>
    </row>
    <row r="68" spans="1:10" x14ac:dyDescent="0.25">
      <c r="A68" s="12" t="s">
        <v>468</v>
      </c>
      <c r="B68" s="12" t="s">
        <v>469</v>
      </c>
      <c r="C68" s="12" t="s">
        <v>98</v>
      </c>
      <c r="D68" s="12" t="s">
        <v>485</v>
      </c>
      <c r="E68" s="12" t="s">
        <v>486</v>
      </c>
      <c r="F68" s="12" t="s">
        <v>487</v>
      </c>
      <c r="G68" s="12" t="s">
        <v>364</v>
      </c>
      <c r="H68" s="12" t="s">
        <v>365</v>
      </c>
      <c r="I68" s="12" t="s">
        <v>452</v>
      </c>
      <c r="J68" s="12" t="s">
        <v>453</v>
      </c>
    </row>
    <row r="69" spans="1:10" x14ac:dyDescent="0.25">
      <c r="A69" s="12" t="s">
        <v>472</v>
      </c>
      <c r="B69" s="12" t="s">
        <v>473</v>
      </c>
      <c r="C69" s="12" t="s">
        <v>401</v>
      </c>
      <c r="D69" s="12" t="s">
        <v>402</v>
      </c>
      <c r="E69" s="12" t="s">
        <v>130</v>
      </c>
      <c r="F69" s="12" t="s">
        <v>131</v>
      </c>
      <c r="G69" s="12" t="s">
        <v>440</v>
      </c>
      <c r="H69" s="12" t="s">
        <v>441</v>
      </c>
      <c r="I69" s="12" t="s">
        <v>488</v>
      </c>
      <c r="J69" s="12" t="s">
        <v>489</v>
      </c>
    </row>
    <row r="70" spans="1:10" x14ac:dyDescent="0.25">
      <c r="A70" s="12" t="s">
        <v>490</v>
      </c>
      <c r="B70" s="12" t="s">
        <v>491</v>
      </c>
      <c r="C70" s="12" t="s">
        <v>492</v>
      </c>
      <c r="D70" s="12" t="s">
        <v>493</v>
      </c>
      <c r="E70" s="12" t="s">
        <v>494</v>
      </c>
      <c r="F70" s="12" t="s">
        <v>495</v>
      </c>
      <c r="G70" s="12" t="s">
        <v>444</v>
      </c>
      <c r="H70" s="12" t="s">
        <v>445</v>
      </c>
      <c r="I70" s="12" t="s">
        <v>496</v>
      </c>
      <c r="J70" s="12" t="s">
        <v>497</v>
      </c>
    </row>
    <row r="71" spans="1:10" x14ac:dyDescent="0.25">
      <c r="A71" s="12"/>
      <c r="B71" s="12"/>
      <c r="C71" s="12" t="s">
        <v>266</v>
      </c>
      <c r="D71" s="12" t="s">
        <v>267</v>
      </c>
      <c r="E71" s="12" t="s">
        <v>498</v>
      </c>
      <c r="F71" s="12" t="s">
        <v>499</v>
      </c>
      <c r="G71" s="12" t="s">
        <v>146</v>
      </c>
      <c r="H71" s="12" t="s">
        <v>147</v>
      </c>
      <c r="I71" s="12" t="s">
        <v>500</v>
      </c>
      <c r="J71" s="12" t="s">
        <v>501</v>
      </c>
    </row>
    <row r="72" spans="1:10" x14ac:dyDescent="0.25">
      <c r="A72" s="12"/>
      <c r="B72" s="12"/>
      <c r="C72" s="12" t="s">
        <v>502</v>
      </c>
      <c r="D72" s="12" t="s">
        <v>503</v>
      </c>
      <c r="E72" s="12" t="s">
        <v>432</v>
      </c>
      <c r="F72" s="12" t="s">
        <v>433</v>
      </c>
      <c r="G72" s="12" t="s">
        <v>456</v>
      </c>
      <c r="H72" s="12" t="s">
        <v>457</v>
      </c>
      <c r="I72" s="12" t="s">
        <v>504</v>
      </c>
      <c r="J72" s="12" t="s">
        <v>505</v>
      </c>
    </row>
    <row r="73" spans="1:10" x14ac:dyDescent="0.25">
      <c r="A73" s="12"/>
      <c r="B73" s="12"/>
      <c r="C73" s="12" t="s">
        <v>192</v>
      </c>
      <c r="D73" s="12" t="s">
        <v>506</v>
      </c>
      <c r="E73" s="12" t="s">
        <v>442</v>
      </c>
      <c r="F73" s="12" t="s">
        <v>443</v>
      </c>
      <c r="G73" s="12" t="s">
        <v>397</v>
      </c>
      <c r="H73" s="12" t="s">
        <v>398</v>
      </c>
      <c r="I73" s="12" t="s">
        <v>202</v>
      </c>
      <c r="J73" s="12" t="s">
        <v>203</v>
      </c>
    </row>
    <row r="74" spans="1:10" x14ac:dyDescent="0.25">
      <c r="A74" s="12"/>
      <c r="B74" s="12"/>
      <c r="C74" s="12" t="s">
        <v>409</v>
      </c>
      <c r="D74" s="12" t="s">
        <v>410</v>
      </c>
      <c r="E74" s="12" t="s">
        <v>253</v>
      </c>
      <c r="F74" s="12" t="s">
        <v>254</v>
      </c>
      <c r="G74" s="12" t="s">
        <v>466</v>
      </c>
      <c r="H74" s="12" t="s">
        <v>467</v>
      </c>
      <c r="I74" s="12" t="s">
        <v>176</v>
      </c>
      <c r="J74" s="12" t="s">
        <v>177</v>
      </c>
    </row>
    <row r="75" spans="1:10" x14ac:dyDescent="0.25">
      <c r="A75" s="12"/>
      <c r="B75" s="12"/>
      <c r="C75" s="12" t="s">
        <v>507</v>
      </c>
      <c r="D75" s="12" t="s">
        <v>508</v>
      </c>
      <c r="E75" s="12" t="s">
        <v>509</v>
      </c>
      <c r="F75" s="12" t="s">
        <v>510</v>
      </c>
      <c r="G75" s="12" t="s">
        <v>399</v>
      </c>
      <c r="H75" s="12" t="s">
        <v>400</v>
      </c>
      <c r="I75" s="12" t="s">
        <v>416</v>
      </c>
      <c r="J75" s="12" t="s">
        <v>417</v>
      </c>
    </row>
    <row r="76" spans="1:10" x14ac:dyDescent="0.25">
      <c r="A76" s="12"/>
      <c r="B76" s="12"/>
      <c r="C76" s="12" t="s">
        <v>260</v>
      </c>
      <c r="D76" s="12" t="s">
        <v>261</v>
      </c>
      <c r="E76" s="12" t="s">
        <v>464</v>
      </c>
      <c r="F76" s="12" t="s">
        <v>465</v>
      </c>
      <c r="G76" s="12" t="s">
        <v>245</v>
      </c>
      <c r="H76" s="12" t="s">
        <v>246</v>
      </c>
      <c r="I76" s="12" t="s">
        <v>511</v>
      </c>
      <c r="J76" s="12" t="s">
        <v>512</v>
      </c>
    </row>
    <row r="77" spans="1:10" x14ac:dyDescent="0.25">
      <c r="A77" s="12"/>
      <c r="B77" s="12"/>
      <c r="C77" s="12" t="s">
        <v>513</v>
      </c>
      <c r="D77" s="12" t="s">
        <v>514</v>
      </c>
      <c r="E77" s="12" t="s">
        <v>376</v>
      </c>
      <c r="F77" s="12" t="s">
        <v>377</v>
      </c>
      <c r="G77" s="12" t="s">
        <v>481</v>
      </c>
      <c r="H77" s="12" t="s">
        <v>482</v>
      </c>
      <c r="I77" s="12" t="s">
        <v>515</v>
      </c>
      <c r="J77" s="12" t="s">
        <v>516</v>
      </c>
    </row>
    <row r="78" spans="1:10" x14ac:dyDescent="0.25">
      <c r="A78" s="12"/>
      <c r="B78" s="12"/>
      <c r="C78" s="12" t="s">
        <v>517</v>
      </c>
      <c r="D78" s="12" t="s">
        <v>518</v>
      </c>
      <c r="E78" s="12" t="s">
        <v>519</v>
      </c>
      <c r="F78" s="12" t="s">
        <v>520</v>
      </c>
      <c r="G78" s="12" t="s">
        <v>486</v>
      </c>
      <c r="H78" s="12" t="s">
        <v>487</v>
      </c>
      <c r="I78" s="12" t="s">
        <v>234</v>
      </c>
      <c r="J78" s="12" t="s">
        <v>235</v>
      </c>
    </row>
    <row r="79" spans="1:10" x14ac:dyDescent="0.25">
      <c r="A79" s="12"/>
      <c r="B79" s="12"/>
      <c r="C79" s="12" t="s">
        <v>521</v>
      </c>
      <c r="D79" s="12" t="s">
        <v>522</v>
      </c>
      <c r="E79" s="12" t="s">
        <v>475</v>
      </c>
      <c r="F79" s="12" t="s">
        <v>476</v>
      </c>
      <c r="G79" s="12" t="s">
        <v>130</v>
      </c>
      <c r="H79" s="12" t="s">
        <v>131</v>
      </c>
      <c r="I79" s="12" t="s">
        <v>122</v>
      </c>
      <c r="J79" s="12" t="s">
        <v>123</v>
      </c>
    </row>
    <row r="80" spans="1:10" x14ac:dyDescent="0.25">
      <c r="A80" s="12"/>
      <c r="B80" s="12"/>
      <c r="C80" s="12" t="s">
        <v>523</v>
      </c>
      <c r="D80" s="12" t="s">
        <v>524</v>
      </c>
      <c r="E80" s="12" t="s">
        <v>82</v>
      </c>
      <c r="F80" s="12" t="s">
        <v>83</v>
      </c>
      <c r="G80" s="12" t="s">
        <v>494</v>
      </c>
      <c r="H80" s="12" t="s">
        <v>495</v>
      </c>
      <c r="I80" s="12" t="s">
        <v>525</v>
      </c>
      <c r="J80" s="12" t="s">
        <v>526</v>
      </c>
    </row>
    <row r="81" spans="1:10" x14ac:dyDescent="0.25">
      <c r="A81" s="12"/>
      <c r="B81" s="12"/>
      <c r="C81" s="12" t="s">
        <v>527</v>
      </c>
      <c r="D81" s="12" t="s">
        <v>528</v>
      </c>
      <c r="E81" s="12" t="s">
        <v>98</v>
      </c>
      <c r="F81" s="12" t="s">
        <v>485</v>
      </c>
      <c r="G81" s="12" t="s">
        <v>498</v>
      </c>
      <c r="H81" s="12" t="s">
        <v>499</v>
      </c>
      <c r="I81" s="12" t="s">
        <v>114</v>
      </c>
      <c r="J81" s="12" t="s">
        <v>115</v>
      </c>
    </row>
    <row r="82" spans="1:10" x14ac:dyDescent="0.25">
      <c r="A82" s="12"/>
      <c r="B82" s="12"/>
      <c r="C82" s="12" t="s">
        <v>529</v>
      </c>
      <c r="D82" s="12" t="s">
        <v>530</v>
      </c>
      <c r="E82" s="12" t="s">
        <v>531</v>
      </c>
      <c r="F82" s="12" t="s">
        <v>532</v>
      </c>
      <c r="G82" s="12" t="s">
        <v>432</v>
      </c>
      <c r="H82" s="12" t="s">
        <v>433</v>
      </c>
      <c r="I82" s="12" t="s">
        <v>533</v>
      </c>
      <c r="J82" s="12" t="s">
        <v>534</v>
      </c>
    </row>
    <row r="83" spans="1:10" x14ac:dyDescent="0.25">
      <c r="A83" s="12"/>
      <c r="B83" s="12"/>
      <c r="C83" s="12" t="s">
        <v>535</v>
      </c>
      <c r="D83" s="12" t="s">
        <v>536</v>
      </c>
      <c r="E83" s="12" t="s">
        <v>537</v>
      </c>
      <c r="F83" s="12" t="s">
        <v>538</v>
      </c>
      <c r="G83" s="12" t="s">
        <v>438</v>
      </c>
      <c r="H83" s="12" t="s">
        <v>439</v>
      </c>
      <c r="I83" s="12" t="s">
        <v>539</v>
      </c>
      <c r="J83" s="12" t="s">
        <v>540</v>
      </c>
    </row>
    <row r="84" spans="1:10" x14ac:dyDescent="0.25">
      <c r="A84" s="12"/>
      <c r="B84" s="12"/>
      <c r="C84" s="12" t="s">
        <v>541</v>
      </c>
      <c r="D84" s="12" t="s">
        <v>542</v>
      </c>
      <c r="E84" s="12" t="s">
        <v>543</v>
      </c>
      <c r="F84" s="12" t="s">
        <v>544</v>
      </c>
      <c r="G84" s="12" t="s">
        <v>442</v>
      </c>
      <c r="H84" s="12" t="s">
        <v>443</v>
      </c>
      <c r="I84" s="12" t="s">
        <v>545</v>
      </c>
      <c r="J84" s="12" t="s">
        <v>546</v>
      </c>
    </row>
    <row r="85" spans="1:10" x14ac:dyDescent="0.25">
      <c r="A85" s="12"/>
      <c r="B85" s="12"/>
      <c r="C85" s="12" t="s">
        <v>314</v>
      </c>
      <c r="D85" s="12" t="s">
        <v>315</v>
      </c>
      <c r="E85" s="12" t="s">
        <v>547</v>
      </c>
      <c r="F85" s="12" t="s">
        <v>548</v>
      </c>
      <c r="G85" s="12" t="s">
        <v>253</v>
      </c>
      <c r="H85" s="12" t="s">
        <v>254</v>
      </c>
      <c r="I85" s="12" t="s">
        <v>549</v>
      </c>
      <c r="J85" s="12" t="s">
        <v>550</v>
      </c>
    </row>
    <row r="86" spans="1:10" x14ac:dyDescent="0.25">
      <c r="A86" s="12"/>
      <c r="B86" s="12"/>
      <c r="C86" s="12" t="s">
        <v>551</v>
      </c>
      <c r="D86" s="12" t="s">
        <v>552</v>
      </c>
      <c r="E86" s="12" t="s">
        <v>401</v>
      </c>
      <c r="F86" s="12" t="s">
        <v>402</v>
      </c>
      <c r="G86" s="12" t="s">
        <v>509</v>
      </c>
      <c r="H86" s="12" t="s">
        <v>510</v>
      </c>
      <c r="I86" s="12" t="s">
        <v>553</v>
      </c>
      <c r="J86" s="12" t="s">
        <v>554</v>
      </c>
    </row>
    <row r="87" spans="1:10" x14ac:dyDescent="0.25">
      <c r="A87" s="12"/>
      <c r="B87" s="12"/>
      <c r="C87" s="12" t="s">
        <v>490</v>
      </c>
      <c r="D87" s="12" t="s">
        <v>491</v>
      </c>
      <c r="E87" s="12" t="s">
        <v>555</v>
      </c>
      <c r="F87" s="12" t="s">
        <v>556</v>
      </c>
      <c r="G87" s="12" t="s">
        <v>464</v>
      </c>
      <c r="H87" s="12" t="s">
        <v>465</v>
      </c>
      <c r="I87" s="12" t="s">
        <v>557</v>
      </c>
      <c r="J87" s="12" t="s">
        <v>558</v>
      </c>
    </row>
    <row r="88" spans="1:10" x14ac:dyDescent="0.25">
      <c r="A88" s="12"/>
      <c r="B88" s="12"/>
      <c r="C88" s="12" t="s">
        <v>403</v>
      </c>
      <c r="D88" s="12" t="s">
        <v>404</v>
      </c>
      <c r="E88" s="12" t="s">
        <v>266</v>
      </c>
      <c r="F88" s="12" t="s">
        <v>267</v>
      </c>
      <c r="G88" s="12" t="s">
        <v>376</v>
      </c>
      <c r="H88" s="12" t="s">
        <v>377</v>
      </c>
      <c r="I88" s="12" t="s">
        <v>513</v>
      </c>
      <c r="J88" s="12" t="s">
        <v>514</v>
      </c>
    </row>
    <row r="89" spans="1:10" x14ac:dyDescent="0.25">
      <c r="A89" s="12"/>
      <c r="B89" s="12"/>
      <c r="C89" s="12" t="s">
        <v>184</v>
      </c>
      <c r="D89" s="12" t="s">
        <v>185</v>
      </c>
      <c r="E89" s="12" t="s">
        <v>559</v>
      </c>
      <c r="F89" s="12" t="s">
        <v>560</v>
      </c>
      <c r="G89" s="12" t="s">
        <v>519</v>
      </c>
      <c r="H89" s="12" t="s">
        <v>520</v>
      </c>
      <c r="I89" s="12" t="s">
        <v>561</v>
      </c>
      <c r="J89" s="12" t="s">
        <v>562</v>
      </c>
    </row>
    <row r="90" spans="1:10" x14ac:dyDescent="0.25">
      <c r="A90" s="12"/>
      <c r="B90" s="12"/>
      <c r="C90" s="12" t="s">
        <v>212</v>
      </c>
      <c r="D90" s="12" t="s">
        <v>213</v>
      </c>
      <c r="E90" s="12" t="s">
        <v>192</v>
      </c>
      <c r="F90" s="12" t="s">
        <v>506</v>
      </c>
      <c r="G90" s="12" t="s">
        <v>475</v>
      </c>
      <c r="H90" s="12" t="s">
        <v>476</v>
      </c>
      <c r="I90" s="12" t="s">
        <v>563</v>
      </c>
      <c r="J90" s="12" t="s">
        <v>564</v>
      </c>
    </row>
    <row r="91" spans="1:10" x14ac:dyDescent="0.25">
      <c r="A91" s="12"/>
      <c r="B91" s="12"/>
      <c r="C91" s="12" t="s">
        <v>565</v>
      </c>
      <c r="D91" s="12" t="s">
        <v>566</v>
      </c>
      <c r="E91" s="12" t="s">
        <v>567</v>
      </c>
      <c r="F91" s="12" t="s">
        <v>568</v>
      </c>
      <c r="G91" s="12" t="s">
        <v>82</v>
      </c>
      <c r="H91" s="12" t="s">
        <v>83</v>
      </c>
      <c r="I91" s="12" t="s">
        <v>569</v>
      </c>
      <c r="J91" s="12" t="s">
        <v>570</v>
      </c>
    </row>
    <row r="92" spans="1:10" x14ac:dyDescent="0.25">
      <c r="A92" s="12"/>
      <c r="B92" s="12"/>
      <c r="C92" s="12" t="s">
        <v>571</v>
      </c>
      <c r="D92" s="12" t="s">
        <v>572</v>
      </c>
      <c r="E92" s="12" t="s">
        <v>239</v>
      </c>
      <c r="F92" s="12" t="s">
        <v>240</v>
      </c>
      <c r="G92" s="12" t="s">
        <v>98</v>
      </c>
      <c r="H92" s="12" t="s">
        <v>485</v>
      </c>
      <c r="I92" s="12" t="s">
        <v>573</v>
      </c>
      <c r="J92" s="12" t="s">
        <v>574</v>
      </c>
    </row>
    <row r="93" spans="1:10" x14ac:dyDescent="0.25">
      <c r="A93" s="12"/>
      <c r="B93" s="12"/>
      <c r="C93" s="12" t="s">
        <v>328</v>
      </c>
      <c r="D93" s="12" t="s">
        <v>329</v>
      </c>
      <c r="E93" s="12" t="s">
        <v>575</v>
      </c>
      <c r="F93" s="12" t="s">
        <v>576</v>
      </c>
      <c r="G93" s="12" t="s">
        <v>531</v>
      </c>
      <c r="H93" s="12" t="s">
        <v>532</v>
      </c>
      <c r="I93" s="12" t="s">
        <v>247</v>
      </c>
      <c r="J93" s="12" t="s">
        <v>248</v>
      </c>
    </row>
    <row r="94" spans="1:10" x14ac:dyDescent="0.25">
      <c r="A94" s="12"/>
      <c r="B94" s="12"/>
      <c r="C94" s="12" t="s">
        <v>387</v>
      </c>
      <c r="D94" s="12" t="s">
        <v>388</v>
      </c>
      <c r="E94" s="12" t="s">
        <v>409</v>
      </c>
      <c r="F94" s="12" t="s">
        <v>410</v>
      </c>
      <c r="G94" s="12" t="s">
        <v>537</v>
      </c>
      <c r="H94" s="12" t="s">
        <v>538</v>
      </c>
      <c r="I94" s="12" t="s">
        <v>577</v>
      </c>
      <c r="J94" s="12" t="s">
        <v>578</v>
      </c>
    </row>
    <row r="95" spans="1:10" x14ac:dyDescent="0.25">
      <c r="A95" s="12"/>
      <c r="B95" s="12"/>
      <c r="C95" s="12" t="s">
        <v>136</v>
      </c>
      <c r="D95" s="12" t="s">
        <v>137</v>
      </c>
      <c r="E95" s="12" t="s">
        <v>260</v>
      </c>
      <c r="F95" s="12" t="s">
        <v>261</v>
      </c>
      <c r="G95" s="12" t="s">
        <v>543</v>
      </c>
      <c r="H95" s="12" t="s">
        <v>544</v>
      </c>
      <c r="I95" s="12" t="s">
        <v>579</v>
      </c>
      <c r="J95" s="12" t="s">
        <v>580</v>
      </c>
    </row>
    <row r="96" spans="1:10" x14ac:dyDescent="0.25">
      <c r="A96" s="12"/>
      <c r="B96" s="12"/>
      <c r="C96" s="12" t="s">
        <v>581</v>
      </c>
      <c r="D96" s="12" t="s">
        <v>582</v>
      </c>
      <c r="E96" s="12" t="s">
        <v>513</v>
      </c>
      <c r="F96" s="12" t="s">
        <v>514</v>
      </c>
      <c r="G96" s="12" t="s">
        <v>547</v>
      </c>
      <c r="H96" s="12" t="s">
        <v>548</v>
      </c>
      <c r="I96" s="12" t="s">
        <v>583</v>
      </c>
      <c r="J96" s="12" t="s">
        <v>584</v>
      </c>
    </row>
    <row r="97" spans="1:10" x14ac:dyDescent="0.25">
      <c r="A97" s="12"/>
      <c r="B97" s="12"/>
      <c r="C97" s="12" t="s">
        <v>585</v>
      </c>
      <c r="D97" s="12" t="s">
        <v>586</v>
      </c>
      <c r="E97" s="12" t="s">
        <v>587</v>
      </c>
      <c r="F97" s="12" t="s">
        <v>588</v>
      </c>
      <c r="G97" s="12" t="s">
        <v>555</v>
      </c>
      <c r="H97" s="12" t="s">
        <v>556</v>
      </c>
      <c r="I97" s="12" t="s">
        <v>280</v>
      </c>
      <c r="J97" s="12" t="s">
        <v>281</v>
      </c>
    </row>
    <row r="98" spans="1:10" x14ac:dyDescent="0.25">
      <c r="A98" s="12"/>
      <c r="B98" s="12"/>
      <c r="C98" s="12" t="s">
        <v>589</v>
      </c>
      <c r="D98" s="12" t="s">
        <v>590</v>
      </c>
      <c r="E98" s="12" t="s">
        <v>591</v>
      </c>
      <c r="F98" s="12" t="s">
        <v>592</v>
      </c>
      <c r="G98" s="12" t="s">
        <v>401</v>
      </c>
      <c r="H98" s="12" t="s">
        <v>402</v>
      </c>
      <c r="I98" s="12" t="s">
        <v>593</v>
      </c>
      <c r="J98" s="12" t="s">
        <v>594</v>
      </c>
    </row>
    <row r="99" spans="1:10" x14ac:dyDescent="0.25">
      <c r="A99" s="12"/>
      <c r="B99" s="12"/>
      <c r="C99" s="12" t="s">
        <v>274</v>
      </c>
      <c r="D99" s="12" t="s">
        <v>275</v>
      </c>
      <c r="E99" s="12" t="s">
        <v>595</v>
      </c>
      <c r="F99" s="12" t="s">
        <v>596</v>
      </c>
      <c r="G99" s="12" t="s">
        <v>266</v>
      </c>
      <c r="H99" s="12" t="s">
        <v>267</v>
      </c>
      <c r="I99" s="12" t="s">
        <v>597</v>
      </c>
      <c r="J99" s="12" t="s">
        <v>598</v>
      </c>
    </row>
    <row r="100" spans="1:10" x14ac:dyDescent="0.25">
      <c r="A100" s="12"/>
      <c r="B100" s="12"/>
      <c r="C100" s="12" t="s">
        <v>599</v>
      </c>
      <c r="D100" s="12" t="s">
        <v>600</v>
      </c>
      <c r="E100" s="12" t="s">
        <v>517</v>
      </c>
      <c r="F100" s="12" t="s">
        <v>518</v>
      </c>
      <c r="G100" s="12" t="s">
        <v>192</v>
      </c>
      <c r="H100" s="12" t="s">
        <v>506</v>
      </c>
      <c r="I100" s="12" t="s">
        <v>601</v>
      </c>
      <c r="J100" s="12" t="s">
        <v>602</v>
      </c>
    </row>
    <row r="101" spans="1:10" x14ac:dyDescent="0.25">
      <c r="A101" s="12"/>
      <c r="B101" s="12"/>
      <c r="C101" s="12" t="s">
        <v>603</v>
      </c>
      <c r="D101" s="12" t="s">
        <v>604</v>
      </c>
      <c r="E101" s="12" t="s">
        <v>605</v>
      </c>
      <c r="F101" s="12" t="s">
        <v>606</v>
      </c>
      <c r="G101" s="12" t="s">
        <v>559</v>
      </c>
      <c r="H101" s="12" t="s">
        <v>560</v>
      </c>
      <c r="I101" s="12" t="s">
        <v>166</v>
      </c>
      <c r="J101" s="12" t="s">
        <v>607</v>
      </c>
    </row>
    <row r="102" spans="1:10" x14ac:dyDescent="0.25">
      <c r="A102" s="12"/>
      <c r="B102" s="12"/>
      <c r="C102" s="12" t="s">
        <v>608</v>
      </c>
      <c r="D102" s="12" t="s">
        <v>609</v>
      </c>
      <c r="E102" s="12" t="s">
        <v>610</v>
      </c>
      <c r="F102" s="12" t="s">
        <v>611</v>
      </c>
      <c r="G102" s="12" t="s">
        <v>567</v>
      </c>
      <c r="H102" s="12" t="s">
        <v>568</v>
      </c>
      <c r="I102" s="12" t="s">
        <v>82</v>
      </c>
      <c r="J102" s="12" t="s">
        <v>83</v>
      </c>
    </row>
    <row r="103" spans="1:10" x14ac:dyDescent="0.25">
      <c r="A103" s="12"/>
      <c r="B103" s="12"/>
      <c r="C103" s="12" t="s">
        <v>601</v>
      </c>
      <c r="D103" s="12" t="s">
        <v>602</v>
      </c>
      <c r="E103" s="12" t="s">
        <v>561</v>
      </c>
      <c r="F103" s="12" t="s">
        <v>562</v>
      </c>
      <c r="G103" s="12" t="s">
        <v>239</v>
      </c>
      <c r="H103" s="12" t="s">
        <v>240</v>
      </c>
      <c r="I103" s="12" t="s">
        <v>464</v>
      </c>
      <c r="J103" s="12" t="s">
        <v>465</v>
      </c>
    </row>
    <row r="104" spans="1:10" x14ac:dyDescent="0.25">
      <c r="A104" s="12"/>
      <c r="B104" s="12"/>
      <c r="C104" s="12" t="s">
        <v>612</v>
      </c>
      <c r="D104" s="12" t="s">
        <v>613</v>
      </c>
      <c r="E104" s="12" t="s">
        <v>523</v>
      </c>
      <c r="F104" s="12" t="s">
        <v>524</v>
      </c>
      <c r="G104" s="12" t="s">
        <v>575</v>
      </c>
      <c r="H104" s="12" t="s">
        <v>576</v>
      </c>
      <c r="I104" s="12" t="s">
        <v>352</v>
      </c>
      <c r="J104" s="12" t="s">
        <v>353</v>
      </c>
    </row>
    <row r="105" spans="1:10" x14ac:dyDescent="0.25">
      <c r="A105" s="12"/>
      <c r="B105" s="12"/>
      <c r="C105" s="12" t="s">
        <v>614</v>
      </c>
      <c r="D105" s="12" t="s">
        <v>615</v>
      </c>
      <c r="E105" s="12" t="s">
        <v>616</v>
      </c>
      <c r="F105" s="12" t="s">
        <v>617</v>
      </c>
      <c r="G105" s="12" t="s">
        <v>409</v>
      </c>
      <c r="H105" s="12" t="s">
        <v>410</v>
      </c>
      <c r="I105" s="12" t="s">
        <v>618</v>
      </c>
      <c r="J105" s="12" t="s">
        <v>619</v>
      </c>
    </row>
    <row r="106" spans="1:10" x14ac:dyDescent="0.25">
      <c r="A106" s="12"/>
      <c r="B106" s="12"/>
      <c r="C106" s="12" t="s">
        <v>120</v>
      </c>
      <c r="D106" s="12" t="s">
        <v>121</v>
      </c>
      <c r="E106" s="12" t="s">
        <v>563</v>
      </c>
      <c r="F106" s="12" t="s">
        <v>564</v>
      </c>
      <c r="G106" s="12" t="s">
        <v>620</v>
      </c>
      <c r="H106" s="12" t="s">
        <v>621</v>
      </c>
      <c r="I106" s="12" t="s">
        <v>622</v>
      </c>
      <c r="J106" s="12" t="s">
        <v>623</v>
      </c>
    </row>
    <row r="107" spans="1:10" x14ac:dyDescent="0.25">
      <c r="A107" s="12"/>
      <c r="B107" s="12"/>
      <c r="C107" s="12" t="s">
        <v>624</v>
      </c>
      <c r="D107" s="12" t="s">
        <v>625</v>
      </c>
      <c r="E107" s="12" t="s">
        <v>626</v>
      </c>
      <c r="F107" s="12" t="s">
        <v>627</v>
      </c>
      <c r="G107" s="12" t="s">
        <v>260</v>
      </c>
      <c r="H107" s="12" t="s">
        <v>261</v>
      </c>
      <c r="I107" s="12" t="s">
        <v>628</v>
      </c>
      <c r="J107" s="12" t="s">
        <v>629</v>
      </c>
    </row>
    <row r="108" spans="1:10" x14ac:dyDescent="0.25">
      <c r="A108" s="12"/>
      <c r="B108" s="12"/>
      <c r="C108" s="12" t="s">
        <v>630</v>
      </c>
      <c r="D108" s="12" t="s">
        <v>631</v>
      </c>
      <c r="E108" s="12" t="s">
        <v>632</v>
      </c>
      <c r="F108" s="12" t="s">
        <v>633</v>
      </c>
      <c r="G108" s="12" t="s">
        <v>513</v>
      </c>
      <c r="H108" s="12" t="s">
        <v>514</v>
      </c>
      <c r="I108" s="12" t="s">
        <v>591</v>
      </c>
      <c r="J108" s="12" t="s">
        <v>592</v>
      </c>
    </row>
    <row r="109" spans="1:10" x14ac:dyDescent="0.25">
      <c r="A109" s="12"/>
      <c r="B109" s="12"/>
      <c r="C109" s="12" t="s">
        <v>634</v>
      </c>
      <c r="D109" s="12" t="s">
        <v>635</v>
      </c>
      <c r="E109" s="12" t="s">
        <v>636</v>
      </c>
      <c r="F109" s="12" t="s">
        <v>637</v>
      </c>
      <c r="G109" s="12" t="s">
        <v>587</v>
      </c>
      <c r="H109" s="12" t="s">
        <v>588</v>
      </c>
      <c r="I109" s="12" t="s">
        <v>517</v>
      </c>
      <c r="J109" s="12" t="s">
        <v>518</v>
      </c>
    </row>
    <row r="110" spans="1:10" x14ac:dyDescent="0.25">
      <c r="A110" s="12"/>
      <c r="B110" s="12"/>
      <c r="C110" s="12" t="s">
        <v>152</v>
      </c>
      <c r="D110" s="12" t="s">
        <v>153</v>
      </c>
      <c r="E110" s="12" t="s">
        <v>638</v>
      </c>
      <c r="F110" s="12" t="s">
        <v>639</v>
      </c>
      <c r="G110" s="12" t="s">
        <v>591</v>
      </c>
      <c r="H110" s="12" t="s">
        <v>592</v>
      </c>
      <c r="I110" s="12" t="s">
        <v>640</v>
      </c>
      <c r="J110" s="12" t="s">
        <v>641</v>
      </c>
    </row>
    <row r="111" spans="1:10" x14ac:dyDescent="0.25">
      <c r="A111" s="12"/>
      <c r="B111" s="12"/>
      <c r="C111" s="12" t="s">
        <v>642</v>
      </c>
      <c r="D111" s="12" t="s">
        <v>643</v>
      </c>
      <c r="E111" s="12" t="s">
        <v>535</v>
      </c>
      <c r="F111" s="12" t="s">
        <v>536</v>
      </c>
      <c r="G111" s="12" t="s">
        <v>595</v>
      </c>
      <c r="H111" s="12" t="s">
        <v>596</v>
      </c>
      <c r="I111" s="12" t="s">
        <v>490</v>
      </c>
      <c r="J111" s="12" t="s">
        <v>491</v>
      </c>
    </row>
    <row r="112" spans="1:10" x14ac:dyDescent="0.25">
      <c r="A112" s="12"/>
      <c r="B112" s="12"/>
      <c r="C112" s="12" t="s">
        <v>393</v>
      </c>
      <c r="D112" s="12" t="s">
        <v>394</v>
      </c>
      <c r="E112" s="12" t="s">
        <v>644</v>
      </c>
      <c r="F112" s="12" t="s">
        <v>645</v>
      </c>
      <c r="G112" s="12" t="s">
        <v>517</v>
      </c>
      <c r="H112" s="12" t="s">
        <v>518</v>
      </c>
      <c r="I112" s="12" t="s">
        <v>646</v>
      </c>
      <c r="J112" s="12" t="s">
        <v>647</v>
      </c>
    </row>
    <row r="113" spans="1:10" x14ac:dyDescent="0.25">
      <c r="A113" s="12"/>
      <c r="B113" s="12"/>
      <c r="C113" s="12" t="s">
        <v>479</v>
      </c>
      <c r="D113" s="12" t="s">
        <v>480</v>
      </c>
      <c r="E113" s="12" t="s">
        <v>569</v>
      </c>
      <c r="F113" s="12" t="s">
        <v>570</v>
      </c>
      <c r="G113" s="12" t="s">
        <v>605</v>
      </c>
      <c r="H113" s="12" t="s">
        <v>606</v>
      </c>
      <c r="I113" s="12" t="s">
        <v>387</v>
      </c>
      <c r="J113" s="12" t="s">
        <v>388</v>
      </c>
    </row>
    <row r="114" spans="1:10" x14ac:dyDescent="0.25">
      <c r="A114" s="12"/>
      <c r="B114" s="12"/>
      <c r="C114" s="12" t="s">
        <v>648</v>
      </c>
      <c r="D114" s="12" t="s">
        <v>649</v>
      </c>
      <c r="E114" s="12" t="s">
        <v>650</v>
      </c>
      <c r="F114" s="12" t="s">
        <v>651</v>
      </c>
      <c r="G114" s="12" t="s">
        <v>610</v>
      </c>
      <c r="H114" s="12" t="s">
        <v>611</v>
      </c>
      <c r="I114" s="12" t="s">
        <v>581</v>
      </c>
      <c r="J114" s="12" t="s">
        <v>582</v>
      </c>
    </row>
    <row r="115" spans="1:10" x14ac:dyDescent="0.25">
      <c r="A115" s="12"/>
      <c r="B115" s="12"/>
      <c r="C115" s="12" t="s">
        <v>652</v>
      </c>
      <c r="D115" s="12" t="s">
        <v>653</v>
      </c>
      <c r="E115" s="12" t="s">
        <v>654</v>
      </c>
      <c r="F115" s="12" t="s">
        <v>655</v>
      </c>
      <c r="G115" s="12" t="s">
        <v>561</v>
      </c>
      <c r="H115" s="12" t="s">
        <v>562</v>
      </c>
      <c r="I115" s="12" t="s">
        <v>656</v>
      </c>
      <c r="J115" s="12" t="s">
        <v>657</v>
      </c>
    </row>
    <row r="116" spans="1:10" x14ac:dyDescent="0.25">
      <c r="A116" s="12"/>
      <c r="B116" s="12"/>
      <c r="C116" s="12" t="s">
        <v>360</v>
      </c>
      <c r="D116" s="12" t="s">
        <v>361</v>
      </c>
      <c r="E116" s="12" t="s">
        <v>658</v>
      </c>
      <c r="F116" s="12" t="s">
        <v>659</v>
      </c>
      <c r="G116" s="12" t="s">
        <v>523</v>
      </c>
      <c r="H116" s="12" t="s">
        <v>524</v>
      </c>
      <c r="I116" s="12" t="s">
        <v>660</v>
      </c>
      <c r="J116" s="12" t="s">
        <v>661</v>
      </c>
    </row>
    <row r="117" spans="1:10" x14ac:dyDescent="0.25">
      <c r="A117" s="12"/>
      <c r="B117" s="12"/>
      <c r="C117" s="12" t="s">
        <v>662</v>
      </c>
      <c r="D117" s="12" t="s">
        <v>663</v>
      </c>
      <c r="E117" s="12" t="s">
        <v>314</v>
      </c>
      <c r="F117" s="12" t="s">
        <v>315</v>
      </c>
      <c r="G117" s="12" t="s">
        <v>616</v>
      </c>
      <c r="H117" s="12" t="s">
        <v>617</v>
      </c>
      <c r="I117" s="12" t="s">
        <v>479</v>
      </c>
      <c r="J117" s="12" t="s">
        <v>480</v>
      </c>
    </row>
    <row r="118" spans="1:10" x14ac:dyDescent="0.25">
      <c r="A118" s="12"/>
      <c r="B118" s="12"/>
      <c r="C118" s="12" t="s">
        <v>664</v>
      </c>
      <c r="D118" s="12" t="s">
        <v>665</v>
      </c>
      <c r="E118" s="12" t="s">
        <v>666</v>
      </c>
      <c r="F118" s="12" t="s">
        <v>667</v>
      </c>
      <c r="G118" s="12" t="s">
        <v>563</v>
      </c>
      <c r="H118" s="12" t="s">
        <v>564</v>
      </c>
      <c r="I118" s="12" t="s">
        <v>668</v>
      </c>
      <c r="J118" s="12" t="s">
        <v>669</v>
      </c>
    </row>
    <row r="119" spans="1:10" x14ac:dyDescent="0.25">
      <c r="A119" s="12"/>
      <c r="B119" s="12"/>
      <c r="C119" s="12" t="s">
        <v>670</v>
      </c>
      <c r="D119" s="12" t="s">
        <v>671</v>
      </c>
      <c r="E119" s="12" t="s">
        <v>490</v>
      </c>
      <c r="F119" s="12" t="s">
        <v>491</v>
      </c>
      <c r="G119" s="12" t="s">
        <v>626</v>
      </c>
      <c r="H119" s="12" t="s">
        <v>627</v>
      </c>
      <c r="I119" s="12" t="s">
        <v>672</v>
      </c>
      <c r="J119" s="12" t="s">
        <v>673</v>
      </c>
    </row>
    <row r="120" spans="1:10" x14ac:dyDescent="0.25">
      <c r="A120" s="12"/>
      <c r="B120" s="12"/>
      <c r="C120" s="12" t="s">
        <v>674</v>
      </c>
      <c r="D120" s="12" t="s">
        <v>675</v>
      </c>
      <c r="E120" s="12" t="s">
        <v>403</v>
      </c>
      <c r="F120" s="12" t="s">
        <v>404</v>
      </c>
      <c r="G120" s="12" t="s">
        <v>632</v>
      </c>
      <c r="H120" s="12" t="s">
        <v>633</v>
      </c>
      <c r="I120" s="12" t="s">
        <v>676</v>
      </c>
      <c r="J120" s="12" t="s">
        <v>677</v>
      </c>
    </row>
    <row r="121" spans="1:10" x14ac:dyDescent="0.25">
      <c r="A121" s="12"/>
      <c r="B121" s="12"/>
      <c r="C121" s="12" t="s">
        <v>678</v>
      </c>
      <c r="D121" s="12" t="s">
        <v>679</v>
      </c>
      <c r="E121" s="12" t="s">
        <v>680</v>
      </c>
      <c r="F121" s="12" t="s">
        <v>681</v>
      </c>
      <c r="G121" s="12" t="s">
        <v>636</v>
      </c>
      <c r="H121" s="12" t="s">
        <v>637</v>
      </c>
      <c r="I121" s="12" t="s">
        <v>682</v>
      </c>
      <c r="J121" s="12" t="s">
        <v>683</v>
      </c>
    </row>
    <row r="122" spans="1:10" x14ac:dyDescent="0.25">
      <c r="A122" s="12"/>
      <c r="B122" s="12"/>
      <c r="C122" s="12" t="s">
        <v>684</v>
      </c>
      <c r="D122" s="12" t="s">
        <v>685</v>
      </c>
      <c r="E122" s="12" t="s">
        <v>184</v>
      </c>
      <c r="F122" s="12" t="s">
        <v>185</v>
      </c>
      <c r="G122" s="12" t="s">
        <v>638</v>
      </c>
      <c r="H122" s="12" t="s">
        <v>639</v>
      </c>
      <c r="I122" s="12" t="s">
        <v>686</v>
      </c>
      <c r="J122" s="12" t="s">
        <v>687</v>
      </c>
    </row>
    <row r="123" spans="1:10" x14ac:dyDescent="0.25">
      <c r="A123" s="12"/>
      <c r="B123" s="12"/>
      <c r="C123" s="12" t="s">
        <v>354</v>
      </c>
      <c r="D123" s="12" t="s">
        <v>355</v>
      </c>
      <c r="E123" s="12" t="s">
        <v>212</v>
      </c>
      <c r="F123" s="12" t="s">
        <v>213</v>
      </c>
      <c r="G123" s="12" t="s">
        <v>529</v>
      </c>
      <c r="H123" s="12" t="s">
        <v>530</v>
      </c>
      <c r="I123" s="12" t="s">
        <v>688</v>
      </c>
      <c r="J123" s="12" t="s">
        <v>689</v>
      </c>
    </row>
    <row r="124" spans="1:10" x14ac:dyDescent="0.25">
      <c r="A124" s="12"/>
      <c r="B124" s="12"/>
      <c r="C124" s="12" t="s">
        <v>412</v>
      </c>
      <c r="D124" s="12" t="s">
        <v>413</v>
      </c>
      <c r="E124" s="12" t="s">
        <v>690</v>
      </c>
      <c r="F124" s="12" t="s">
        <v>691</v>
      </c>
      <c r="G124" s="12" t="s">
        <v>535</v>
      </c>
      <c r="H124" s="12" t="s">
        <v>536</v>
      </c>
      <c r="I124" s="12" t="s">
        <v>692</v>
      </c>
      <c r="J124" s="12" t="s">
        <v>187</v>
      </c>
    </row>
    <row r="125" spans="1:10" x14ac:dyDescent="0.25">
      <c r="A125" s="12"/>
      <c r="B125" s="12"/>
      <c r="C125" s="12" t="s">
        <v>693</v>
      </c>
      <c r="D125" s="12" t="s">
        <v>694</v>
      </c>
      <c r="E125" s="12" t="s">
        <v>695</v>
      </c>
      <c r="F125" s="12" t="s">
        <v>696</v>
      </c>
      <c r="G125" s="12" t="s">
        <v>644</v>
      </c>
      <c r="H125" s="12" t="s">
        <v>645</v>
      </c>
      <c r="I125" s="12" t="s">
        <v>358</v>
      </c>
      <c r="J125" s="12" t="s">
        <v>359</v>
      </c>
    </row>
    <row r="126" spans="1:10" x14ac:dyDescent="0.25">
      <c r="A126" s="12"/>
      <c r="B126" s="12"/>
      <c r="C126" s="12" t="s">
        <v>697</v>
      </c>
      <c r="D126" s="12" t="s">
        <v>698</v>
      </c>
      <c r="E126" s="12" t="s">
        <v>699</v>
      </c>
      <c r="F126" s="12" t="s">
        <v>700</v>
      </c>
      <c r="G126" s="12" t="s">
        <v>569</v>
      </c>
      <c r="H126" s="12" t="s">
        <v>570</v>
      </c>
      <c r="I126" s="12" t="s">
        <v>701</v>
      </c>
      <c r="J126" s="12" t="s">
        <v>702</v>
      </c>
    </row>
    <row r="127" spans="1:10" x14ac:dyDescent="0.25">
      <c r="A127" s="12"/>
      <c r="B127" s="12"/>
      <c r="C127" s="12" t="s">
        <v>668</v>
      </c>
      <c r="D127" s="12" t="s">
        <v>669</v>
      </c>
      <c r="E127" s="12" t="s">
        <v>703</v>
      </c>
      <c r="F127" s="12" t="s">
        <v>704</v>
      </c>
      <c r="G127" s="12" t="s">
        <v>705</v>
      </c>
      <c r="H127" s="12" t="s">
        <v>706</v>
      </c>
      <c r="I127" s="12" t="s">
        <v>430</v>
      </c>
      <c r="J127" s="12" t="s">
        <v>431</v>
      </c>
    </row>
    <row r="128" spans="1:10" x14ac:dyDescent="0.25">
      <c r="A128" s="12"/>
      <c r="B128" s="12"/>
      <c r="C128" s="12" t="s">
        <v>656</v>
      </c>
      <c r="D128" s="12" t="s">
        <v>657</v>
      </c>
      <c r="E128" s="12" t="s">
        <v>707</v>
      </c>
      <c r="F128" s="12" t="s">
        <v>708</v>
      </c>
      <c r="G128" s="12" t="s">
        <v>650</v>
      </c>
      <c r="H128" s="12" t="s">
        <v>651</v>
      </c>
      <c r="I128" s="12" t="s">
        <v>709</v>
      </c>
      <c r="J128" s="12" t="s">
        <v>710</v>
      </c>
    </row>
    <row r="129" spans="1:10" x14ac:dyDescent="0.25">
      <c r="A129" s="12"/>
      <c r="B129" s="12"/>
      <c r="C129" s="12" t="s">
        <v>332</v>
      </c>
      <c r="D129" s="12" t="s">
        <v>333</v>
      </c>
      <c r="E129" s="12" t="s">
        <v>711</v>
      </c>
      <c r="F129" s="12" t="s">
        <v>712</v>
      </c>
      <c r="G129" s="12" t="s">
        <v>654</v>
      </c>
      <c r="H129" s="12" t="s">
        <v>655</v>
      </c>
      <c r="I129" s="12" t="s">
        <v>605</v>
      </c>
      <c r="J129" s="12" t="s">
        <v>606</v>
      </c>
    </row>
    <row r="130" spans="1:10" x14ac:dyDescent="0.25">
      <c r="A130" s="12"/>
      <c r="B130" s="12"/>
      <c r="C130" s="12" t="s">
        <v>368</v>
      </c>
      <c r="D130" s="12" t="s">
        <v>369</v>
      </c>
      <c r="E130" s="12" t="s">
        <v>713</v>
      </c>
      <c r="F130" s="12" t="s">
        <v>714</v>
      </c>
      <c r="G130" s="12" t="s">
        <v>658</v>
      </c>
      <c r="H130" s="12" t="s">
        <v>659</v>
      </c>
      <c r="I130" s="12" t="s">
        <v>715</v>
      </c>
      <c r="J130" s="12" t="s">
        <v>716</v>
      </c>
    </row>
    <row r="131" spans="1:10" x14ac:dyDescent="0.25">
      <c r="A131" s="12"/>
      <c r="B131" s="12"/>
      <c r="C131" s="12" t="s">
        <v>717</v>
      </c>
      <c r="D131" s="12" t="s">
        <v>718</v>
      </c>
      <c r="E131" s="12" t="s">
        <v>719</v>
      </c>
      <c r="F131" s="12" t="s">
        <v>720</v>
      </c>
      <c r="G131" s="12" t="s">
        <v>314</v>
      </c>
      <c r="H131" s="12" t="s">
        <v>315</v>
      </c>
      <c r="I131" s="12" t="s">
        <v>721</v>
      </c>
      <c r="J131" s="12" t="s">
        <v>722</v>
      </c>
    </row>
    <row r="132" spans="1:10" x14ac:dyDescent="0.25">
      <c r="A132" s="12"/>
      <c r="B132" s="12"/>
      <c r="C132" s="12" t="s">
        <v>69</v>
      </c>
      <c r="D132" s="12" t="s">
        <v>70</v>
      </c>
      <c r="E132" s="12" t="s">
        <v>723</v>
      </c>
      <c r="F132" s="12" t="s">
        <v>724</v>
      </c>
      <c r="G132" s="12" t="s">
        <v>666</v>
      </c>
      <c r="H132" s="12" t="s">
        <v>667</v>
      </c>
      <c r="I132" s="12" t="s">
        <v>725</v>
      </c>
      <c r="J132" s="12" t="s">
        <v>726</v>
      </c>
    </row>
    <row r="133" spans="1:10" x14ac:dyDescent="0.25">
      <c r="A133" s="12"/>
      <c r="B133" s="12"/>
      <c r="C133" s="12" t="s">
        <v>104</v>
      </c>
      <c r="D133" s="12" t="s">
        <v>105</v>
      </c>
      <c r="E133" s="12" t="s">
        <v>387</v>
      </c>
      <c r="F133" s="12" t="s">
        <v>388</v>
      </c>
      <c r="G133" s="12" t="s">
        <v>490</v>
      </c>
      <c r="H133" s="12" t="s">
        <v>491</v>
      </c>
      <c r="I133" s="12" t="s">
        <v>727</v>
      </c>
      <c r="J133" s="12" t="s">
        <v>728</v>
      </c>
    </row>
    <row r="134" spans="1:10" x14ac:dyDescent="0.25">
      <c r="A134" s="12"/>
      <c r="B134" s="12"/>
      <c r="C134" s="12" t="s">
        <v>729</v>
      </c>
      <c r="D134" s="12" t="s">
        <v>730</v>
      </c>
      <c r="E134" s="12" t="s">
        <v>136</v>
      </c>
      <c r="F134" s="12" t="s">
        <v>137</v>
      </c>
      <c r="G134" s="12" t="s">
        <v>403</v>
      </c>
      <c r="H134" s="12" t="s">
        <v>404</v>
      </c>
      <c r="I134" s="12" t="s">
        <v>731</v>
      </c>
      <c r="J134" s="12" t="s">
        <v>732</v>
      </c>
    </row>
    <row r="135" spans="1:10" x14ac:dyDescent="0.25">
      <c r="A135" s="12"/>
      <c r="B135" s="12"/>
      <c r="C135" s="12" t="s">
        <v>733</v>
      </c>
      <c r="D135" s="12" t="s">
        <v>734</v>
      </c>
      <c r="E135" s="12" t="s">
        <v>735</v>
      </c>
      <c r="F135" s="12" t="s">
        <v>736</v>
      </c>
      <c r="G135" s="12" t="s">
        <v>680</v>
      </c>
      <c r="H135" s="12" t="s">
        <v>681</v>
      </c>
      <c r="I135" s="12" t="s">
        <v>462</v>
      </c>
      <c r="J135" s="12" t="s">
        <v>463</v>
      </c>
    </row>
    <row r="136" spans="1:10" x14ac:dyDescent="0.25">
      <c r="A136" s="12"/>
      <c r="B136" s="12"/>
      <c r="C136" s="12" t="s">
        <v>422</v>
      </c>
      <c r="D136" s="12" t="s">
        <v>423</v>
      </c>
      <c r="E136" s="12" t="s">
        <v>737</v>
      </c>
      <c r="F136" s="12" t="s">
        <v>738</v>
      </c>
      <c r="G136" s="12" t="s">
        <v>184</v>
      </c>
      <c r="H136" s="12" t="s">
        <v>185</v>
      </c>
      <c r="I136" s="12" t="s">
        <v>739</v>
      </c>
      <c r="J136" s="12" t="s">
        <v>740</v>
      </c>
    </row>
    <row r="137" spans="1:10" x14ac:dyDescent="0.25">
      <c r="A137" s="12"/>
      <c r="B137" s="12"/>
      <c r="C137" s="12" t="s">
        <v>741</v>
      </c>
      <c r="D137" s="12" t="s">
        <v>742</v>
      </c>
      <c r="E137" s="12" t="s">
        <v>743</v>
      </c>
      <c r="F137" s="12" t="s">
        <v>744</v>
      </c>
      <c r="G137" s="12" t="s">
        <v>212</v>
      </c>
      <c r="H137" s="12" t="s">
        <v>213</v>
      </c>
      <c r="I137" s="12" t="s">
        <v>745</v>
      </c>
      <c r="J137" s="12" t="s">
        <v>746</v>
      </c>
    </row>
    <row r="138" spans="1:10" x14ac:dyDescent="0.25">
      <c r="A138" s="12"/>
      <c r="B138" s="12"/>
      <c r="C138" s="12" t="s">
        <v>682</v>
      </c>
      <c r="D138" s="12" t="s">
        <v>683</v>
      </c>
      <c r="E138" s="12" t="s">
        <v>581</v>
      </c>
      <c r="F138" s="12" t="s">
        <v>582</v>
      </c>
      <c r="G138" s="12" t="s">
        <v>695</v>
      </c>
      <c r="H138" s="12" t="s">
        <v>696</v>
      </c>
      <c r="I138" s="12" t="s">
        <v>747</v>
      </c>
      <c r="J138" s="12" t="s">
        <v>748</v>
      </c>
    </row>
    <row r="139" spans="1:10" x14ac:dyDescent="0.25">
      <c r="A139" s="12"/>
      <c r="B139" s="12"/>
      <c r="C139" s="12" t="s">
        <v>749</v>
      </c>
      <c r="D139" s="12" t="s">
        <v>750</v>
      </c>
      <c r="E139" s="12" t="s">
        <v>751</v>
      </c>
      <c r="F139" s="12" t="s">
        <v>752</v>
      </c>
      <c r="G139" s="12" t="s">
        <v>699</v>
      </c>
      <c r="H139" s="12" t="s">
        <v>700</v>
      </c>
      <c r="I139" s="12" t="s">
        <v>753</v>
      </c>
      <c r="J139" s="12" t="s">
        <v>754</v>
      </c>
    </row>
    <row r="140" spans="1:10" x14ac:dyDescent="0.25">
      <c r="A140" s="12"/>
      <c r="B140" s="12"/>
      <c r="C140" s="12" t="s">
        <v>428</v>
      </c>
      <c r="D140" s="12" t="s">
        <v>429</v>
      </c>
      <c r="E140" s="12" t="s">
        <v>585</v>
      </c>
      <c r="F140" s="12" t="s">
        <v>586</v>
      </c>
      <c r="G140" s="12" t="s">
        <v>703</v>
      </c>
      <c r="H140" s="12" t="s">
        <v>704</v>
      </c>
      <c r="I140" s="12" t="s">
        <v>755</v>
      </c>
      <c r="J140" s="12" t="s">
        <v>756</v>
      </c>
    </row>
    <row r="141" spans="1:10" x14ac:dyDescent="0.25">
      <c r="A141" s="12"/>
      <c r="B141" s="12"/>
      <c r="C141" s="12" t="s">
        <v>374</v>
      </c>
      <c r="D141" s="12" t="s">
        <v>375</v>
      </c>
      <c r="E141" s="12" t="s">
        <v>348</v>
      </c>
      <c r="F141" s="12" t="s">
        <v>349</v>
      </c>
      <c r="G141" s="12" t="s">
        <v>707</v>
      </c>
      <c r="H141" s="12" t="s">
        <v>708</v>
      </c>
      <c r="I141" s="12" t="s">
        <v>481</v>
      </c>
      <c r="J141" s="12" t="s">
        <v>482</v>
      </c>
    </row>
    <row r="142" spans="1:10" x14ac:dyDescent="0.25">
      <c r="A142" s="12"/>
      <c r="B142" s="12"/>
      <c r="C142" s="12" t="s">
        <v>686</v>
      </c>
      <c r="D142" s="12" t="s">
        <v>687</v>
      </c>
      <c r="E142" s="12" t="s">
        <v>757</v>
      </c>
      <c r="F142" s="12" t="s">
        <v>758</v>
      </c>
      <c r="G142" s="12" t="s">
        <v>711</v>
      </c>
      <c r="H142" s="12" t="s">
        <v>712</v>
      </c>
      <c r="I142" s="12" t="s">
        <v>759</v>
      </c>
      <c r="J142" s="12" t="s">
        <v>760</v>
      </c>
    </row>
    <row r="143" spans="1:10" x14ac:dyDescent="0.25">
      <c r="A143" s="12"/>
      <c r="B143" s="12"/>
      <c r="C143" s="12" t="s">
        <v>761</v>
      </c>
      <c r="D143" s="12" t="s">
        <v>762</v>
      </c>
      <c r="E143" s="12" t="s">
        <v>763</v>
      </c>
      <c r="F143" s="12" t="s">
        <v>764</v>
      </c>
      <c r="G143" s="12" t="s">
        <v>713</v>
      </c>
      <c r="H143" s="12" t="s">
        <v>714</v>
      </c>
      <c r="I143" s="12" t="s">
        <v>765</v>
      </c>
      <c r="J143" s="12" t="s">
        <v>766</v>
      </c>
    </row>
    <row r="144" spans="1:10" x14ac:dyDescent="0.25">
      <c r="A144" s="12"/>
      <c r="B144" s="12"/>
      <c r="C144" s="12" t="s">
        <v>202</v>
      </c>
      <c r="D144" s="12" t="s">
        <v>203</v>
      </c>
      <c r="E144" s="12" t="s">
        <v>340</v>
      </c>
      <c r="F144" s="12" t="s">
        <v>341</v>
      </c>
      <c r="G144" s="12" t="s">
        <v>719</v>
      </c>
      <c r="H144" s="12" t="s">
        <v>720</v>
      </c>
      <c r="I144" s="12" t="s">
        <v>767</v>
      </c>
      <c r="J144" s="12" t="s">
        <v>768</v>
      </c>
    </row>
    <row r="145" spans="1:10" x14ac:dyDescent="0.25">
      <c r="A145" s="12"/>
      <c r="B145" s="12"/>
      <c r="C145" s="12" t="s">
        <v>434</v>
      </c>
      <c r="D145" s="12" t="s">
        <v>435</v>
      </c>
      <c r="E145" s="12" t="s">
        <v>769</v>
      </c>
      <c r="F145" s="12" t="s">
        <v>770</v>
      </c>
      <c r="G145" s="12" t="s">
        <v>723</v>
      </c>
      <c r="H145" s="12" t="s">
        <v>724</v>
      </c>
      <c r="I145" s="12" t="s">
        <v>771</v>
      </c>
      <c r="J145" s="12" t="s">
        <v>772</v>
      </c>
    </row>
    <row r="146" spans="1:10" x14ac:dyDescent="0.25">
      <c r="A146" s="12"/>
      <c r="B146" s="12"/>
      <c r="C146" s="12" t="s">
        <v>773</v>
      </c>
      <c r="D146" s="12" t="s">
        <v>774</v>
      </c>
      <c r="E146" s="12" t="s">
        <v>589</v>
      </c>
      <c r="F146" s="12" t="s">
        <v>590</v>
      </c>
      <c r="G146" s="12" t="s">
        <v>775</v>
      </c>
      <c r="H146" s="12" t="s">
        <v>776</v>
      </c>
      <c r="I146" s="12" t="s">
        <v>749</v>
      </c>
      <c r="J146" s="12" t="s">
        <v>750</v>
      </c>
    </row>
    <row r="147" spans="1:10" x14ac:dyDescent="0.25">
      <c r="A147" s="12"/>
      <c r="B147" s="12"/>
      <c r="C147" s="12" t="s">
        <v>777</v>
      </c>
      <c r="D147" s="12" t="s">
        <v>778</v>
      </c>
      <c r="E147" s="12" t="s">
        <v>274</v>
      </c>
      <c r="F147" s="12" t="s">
        <v>275</v>
      </c>
      <c r="G147" s="12" t="s">
        <v>387</v>
      </c>
      <c r="H147" s="12" t="s">
        <v>388</v>
      </c>
      <c r="I147" s="12" t="s">
        <v>779</v>
      </c>
      <c r="J147" s="12" t="s">
        <v>780</v>
      </c>
    </row>
    <row r="148" spans="1:10" x14ac:dyDescent="0.25">
      <c r="A148" s="12"/>
      <c r="B148" s="12"/>
      <c r="C148" s="12" t="s">
        <v>90</v>
      </c>
      <c r="D148" s="12" t="s">
        <v>91</v>
      </c>
      <c r="E148" s="12" t="s">
        <v>781</v>
      </c>
      <c r="F148" s="12" t="s">
        <v>782</v>
      </c>
      <c r="G148" s="12" t="s">
        <v>136</v>
      </c>
      <c r="H148" s="12" t="s">
        <v>137</v>
      </c>
      <c r="I148" s="12" t="s">
        <v>783</v>
      </c>
      <c r="J148" s="12" t="s">
        <v>784</v>
      </c>
    </row>
    <row r="149" spans="1:10" x14ac:dyDescent="0.25">
      <c r="A149" s="12"/>
      <c r="B149" s="12"/>
      <c r="C149" s="12" t="s">
        <v>785</v>
      </c>
      <c r="D149" s="12" t="s">
        <v>786</v>
      </c>
      <c r="E149" s="12" t="s">
        <v>787</v>
      </c>
      <c r="F149" s="12" t="s">
        <v>788</v>
      </c>
      <c r="G149" s="12" t="s">
        <v>735</v>
      </c>
      <c r="H149" s="12" t="s">
        <v>736</v>
      </c>
      <c r="I149" s="12"/>
      <c r="J149" s="12"/>
    </row>
    <row r="150" spans="1:10" x14ac:dyDescent="0.25">
      <c r="A150" s="12"/>
      <c r="B150" s="12"/>
      <c r="C150" s="12" t="s">
        <v>446</v>
      </c>
      <c r="D150" s="12" t="s">
        <v>447</v>
      </c>
      <c r="E150" s="12" t="s">
        <v>789</v>
      </c>
      <c r="F150" s="12" t="s">
        <v>790</v>
      </c>
      <c r="G150" s="12" t="s">
        <v>737</v>
      </c>
      <c r="H150" s="12" t="s">
        <v>738</v>
      </c>
      <c r="I150" s="12"/>
      <c r="J150" s="12"/>
    </row>
    <row r="151" spans="1:10" x14ac:dyDescent="0.25">
      <c r="A151" s="12"/>
      <c r="B151" s="12"/>
      <c r="C151" s="12" t="s">
        <v>791</v>
      </c>
      <c r="D151" s="12" t="s">
        <v>792</v>
      </c>
      <c r="E151" s="12" t="s">
        <v>793</v>
      </c>
      <c r="F151" s="12" t="s">
        <v>794</v>
      </c>
      <c r="G151" s="12" t="s">
        <v>743</v>
      </c>
      <c r="H151" s="12" t="s">
        <v>744</v>
      </c>
      <c r="I151" s="12"/>
      <c r="J151" s="12"/>
    </row>
    <row r="152" spans="1:10" x14ac:dyDescent="0.25">
      <c r="A152" s="12"/>
      <c r="B152" s="12"/>
      <c r="C152" s="12" t="s">
        <v>795</v>
      </c>
      <c r="D152" s="12" t="s">
        <v>796</v>
      </c>
      <c r="E152" s="12" t="s">
        <v>797</v>
      </c>
      <c r="F152" s="12" t="s">
        <v>798</v>
      </c>
      <c r="G152" s="12" t="s">
        <v>581</v>
      </c>
      <c r="H152" s="12" t="s">
        <v>582</v>
      </c>
      <c r="I152" s="12"/>
      <c r="J152" s="12"/>
    </row>
    <row r="153" spans="1:10" x14ac:dyDescent="0.25">
      <c r="A153" s="12"/>
      <c r="B153" s="12"/>
      <c r="C153" s="12" t="s">
        <v>557</v>
      </c>
      <c r="D153" s="12" t="s">
        <v>558</v>
      </c>
      <c r="E153" s="12" t="s">
        <v>603</v>
      </c>
      <c r="F153" s="12" t="s">
        <v>604</v>
      </c>
      <c r="G153" s="12" t="s">
        <v>751</v>
      </c>
      <c r="H153" s="12" t="s">
        <v>752</v>
      </c>
      <c r="I153" s="12"/>
      <c r="J153" s="12"/>
    </row>
    <row r="154" spans="1:10" x14ac:dyDescent="0.25">
      <c r="A154" s="12"/>
      <c r="B154" s="12"/>
      <c r="C154" s="12" t="s">
        <v>799</v>
      </c>
      <c r="D154" s="12" t="s">
        <v>800</v>
      </c>
      <c r="E154" s="12" t="s">
        <v>608</v>
      </c>
      <c r="F154" s="12" t="s">
        <v>609</v>
      </c>
      <c r="G154" s="12" t="s">
        <v>585</v>
      </c>
      <c r="H154" s="12" t="s">
        <v>586</v>
      </c>
      <c r="I154" s="12"/>
      <c r="J154" s="12"/>
    </row>
    <row r="155" spans="1:10" x14ac:dyDescent="0.25">
      <c r="A155" s="12"/>
      <c r="B155" s="12"/>
      <c r="C155" s="12" t="s">
        <v>801</v>
      </c>
      <c r="D155" s="12" t="s">
        <v>802</v>
      </c>
      <c r="E155" s="12" t="s">
        <v>612</v>
      </c>
      <c r="F155" s="12" t="s">
        <v>613</v>
      </c>
      <c r="G155" s="12" t="s">
        <v>348</v>
      </c>
      <c r="H155" s="12" t="s">
        <v>349</v>
      </c>
      <c r="I155" s="12"/>
      <c r="J155" s="12"/>
    </row>
    <row r="156" spans="1:10" x14ac:dyDescent="0.25">
      <c r="A156" s="12"/>
      <c r="B156" s="12"/>
      <c r="C156" s="12" t="s">
        <v>803</v>
      </c>
      <c r="D156" s="12" t="s">
        <v>804</v>
      </c>
      <c r="E156" s="12" t="s">
        <v>601</v>
      </c>
      <c r="F156" s="12" t="s">
        <v>602</v>
      </c>
      <c r="G156" s="12" t="s">
        <v>757</v>
      </c>
      <c r="H156" s="12" t="s">
        <v>758</v>
      </c>
      <c r="I156" s="12"/>
      <c r="J156" s="12"/>
    </row>
    <row r="157" spans="1:10" x14ac:dyDescent="0.25">
      <c r="A157" s="12"/>
      <c r="B157" s="12"/>
      <c r="C157" s="12" t="s">
        <v>805</v>
      </c>
      <c r="D157" s="12" t="s">
        <v>806</v>
      </c>
      <c r="E157" s="12" t="s">
        <v>614</v>
      </c>
      <c r="F157" s="12" t="s">
        <v>615</v>
      </c>
      <c r="G157" s="12" t="s">
        <v>763</v>
      </c>
      <c r="H157" s="12" t="s">
        <v>764</v>
      </c>
      <c r="I157" s="12"/>
      <c r="J157" s="12"/>
    </row>
    <row r="158" spans="1:10" x14ac:dyDescent="0.25">
      <c r="A158" s="12"/>
      <c r="B158" s="12"/>
      <c r="C158" s="12" t="s">
        <v>292</v>
      </c>
      <c r="D158" s="12" t="s">
        <v>293</v>
      </c>
      <c r="E158" s="12" t="s">
        <v>807</v>
      </c>
      <c r="F158" s="12" t="s">
        <v>808</v>
      </c>
      <c r="G158" s="12" t="s">
        <v>340</v>
      </c>
      <c r="H158" s="12" t="s">
        <v>341</v>
      </c>
      <c r="I158" s="12"/>
      <c r="J158" s="12"/>
    </row>
    <row r="159" spans="1:10" x14ac:dyDescent="0.25">
      <c r="A159" s="12"/>
      <c r="B159" s="12"/>
      <c r="C159" s="12" t="s">
        <v>809</v>
      </c>
      <c r="D159" s="12" t="s">
        <v>810</v>
      </c>
      <c r="E159" s="12" t="s">
        <v>120</v>
      </c>
      <c r="F159" s="12" t="s">
        <v>121</v>
      </c>
      <c r="G159" s="12" t="s">
        <v>769</v>
      </c>
      <c r="H159" s="12" t="s">
        <v>770</v>
      </c>
      <c r="I159" s="12"/>
      <c r="J159" s="12"/>
    </row>
    <row r="160" spans="1:10" x14ac:dyDescent="0.25">
      <c r="A160" s="12"/>
      <c r="B160" s="12"/>
      <c r="C160" s="12" t="s">
        <v>771</v>
      </c>
      <c r="D160" s="12" t="s">
        <v>772</v>
      </c>
      <c r="E160" s="12" t="s">
        <v>811</v>
      </c>
      <c r="F160" s="12" t="s">
        <v>812</v>
      </c>
      <c r="G160" s="12" t="s">
        <v>589</v>
      </c>
      <c r="H160" s="12" t="s">
        <v>590</v>
      </c>
      <c r="I160" s="12"/>
      <c r="J160" s="12"/>
    </row>
    <row r="161" spans="1:10" x14ac:dyDescent="0.25">
      <c r="A161" s="12"/>
      <c r="B161" s="12"/>
      <c r="C161" s="12" t="s">
        <v>370</v>
      </c>
      <c r="D161" s="12" t="s">
        <v>371</v>
      </c>
      <c r="E161" s="12" t="s">
        <v>630</v>
      </c>
      <c r="F161" s="12" t="s">
        <v>631</v>
      </c>
      <c r="G161" s="12" t="s">
        <v>787</v>
      </c>
      <c r="H161" s="12" t="s">
        <v>788</v>
      </c>
      <c r="I161" s="12"/>
      <c r="J161" s="12"/>
    </row>
    <row r="162" spans="1:10" x14ac:dyDescent="0.25">
      <c r="A162" s="12"/>
      <c r="B162" s="12"/>
      <c r="C162" s="12" t="s">
        <v>813</v>
      </c>
      <c r="D162" s="12" t="s">
        <v>814</v>
      </c>
      <c r="E162" s="12" t="s">
        <v>634</v>
      </c>
      <c r="F162" s="12" t="s">
        <v>635</v>
      </c>
      <c r="G162" s="12" t="s">
        <v>781</v>
      </c>
      <c r="H162" s="12" t="s">
        <v>782</v>
      </c>
      <c r="I162" s="12"/>
      <c r="J162" s="12"/>
    </row>
    <row r="163" spans="1:10" x14ac:dyDescent="0.25">
      <c r="A163" s="12"/>
      <c r="B163" s="12"/>
      <c r="C163" s="12" t="s">
        <v>815</v>
      </c>
      <c r="D163" s="12" t="s">
        <v>816</v>
      </c>
      <c r="E163" s="12" t="s">
        <v>817</v>
      </c>
      <c r="F163" s="12" t="s">
        <v>818</v>
      </c>
      <c r="G163" s="12" t="s">
        <v>274</v>
      </c>
      <c r="H163" s="12" t="s">
        <v>275</v>
      </c>
      <c r="I163" s="12"/>
      <c r="J163" s="12"/>
    </row>
    <row r="164" spans="1:10" x14ac:dyDescent="0.25">
      <c r="A164" s="12"/>
      <c r="B164" s="12"/>
      <c r="C164" s="12" t="s">
        <v>450</v>
      </c>
      <c r="D164" s="12" t="s">
        <v>451</v>
      </c>
      <c r="E164" s="12" t="s">
        <v>152</v>
      </c>
      <c r="F164" s="12" t="s">
        <v>153</v>
      </c>
      <c r="G164" s="12" t="s">
        <v>819</v>
      </c>
      <c r="H164" s="12" t="s">
        <v>820</v>
      </c>
      <c r="I164" s="12"/>
      <c r="J164" s="12"/>
    </row>
    <row r="165" spans="1:10" x14ac:dyDescent="0.25">
      <c r="A165" s="12"/>
      <c r="B165" s="12"/>
      <c r="C165" s="12" t="s">
        <v>821</v>
      </c>
      <c r="D165" s="12" t="s">
        <v>822</v>
      </c>
      <c r="E165" s="12" t="s">
        <v>393</v>
      </c>
      <c r="F165" s="12" t="s">
        <v>394</v>
      </c>
      <c r="G165" s="12" t="s">
        <v>789</v>
      </c>
      <c r="H165" s="12" t="s">
        <v>790</v>
      </c>
      <c r="I165" s="12"/>
      <c r="J165" s="12"/>
    </row>
    <row r="166" spans="1:10" x14ac:dyDescent="0.25">
      <c r="A166" s="12"/>
      <c r="B166" s="12"/>
      <c r="C166" s="12" t="s">
        <v>823</v>
      </c>
      <c r="D166" s="12" t="s">
        <v>824</v>
      </c>
      <c r="E166" s="12" t="s">
        <v>360</v>
      </c>
      <c r="F166" s="12" t="s">
        <v>361</v>
      </c>
      <c r="G166" s="12" t="s">
        <v>793</v>
      </c>
      <c r="H166" s="12" t="s">
        <v>794</v>
      </c>
      <c r="I166" s="12"/>
      <c r="J166" s="12"/>
    </row>
    <row r="167" spans="1:10" x14ac:dyDescent="0.25">
      <c r="A167" s="12"/>
      <c r="B167" s="12"/>
      <c r="C167" s="12" t="s">
        <v>172</v>
      </c>
      <c r="D167" s="12" t="s">
        <v>173</v>
      </c>
      <c r="E167" s="12" t="s">
        <v>825</v>
      </c>
      <c r="F167" s="12" t="s">
        <v>826</v>
      </c>
      <c r="G167" s="12" t="s">
        <v>797</v>
      </c>
      <c r="H167" s="12" t="s">
        <v>798</v>
      </c>
      <c r="I167" s="12"/>
      <c r="J167" s="12"/>
    </row>
    <row r="168" spans="1:10" x14ac:dyDescent="0.25">
      <c r="A168" s="12"/>
      <c r="B168" s="12"/>
      <c r="C168" s="12" t="s">
        <v>160</v>
      </c>
      <c r="D168" s="12" t="s">
        <v>827</v>
      </c>
      <c r="E168" s="12" t="s">
        <v>678</v>
      </c>
      <c r="F168" s="12" t="s">
        <v>679</v>
      </c>
      <c r="G168" s="12" t="s">
        <v>603</v>
      </c>
      <c r="H168" s="12" t="s">
        <v>604</v>
      </c>
      <c r="I168" s="12"/>
      <c r="J168" s="12"/>
    </row>
    <row r="169" spans="1:10" x14ac:dyDescent="0.25">
      <c r="A169" s="12"/>
      <c r="B169" s="12"/>
      <c r="C169" s="12" t="s">
        <v>779</v>
      </c>
      <c r="D169" s="12" t="s">
        <v>780</v>
      </c>
      <c r="E169" s="12" t="s">
        <v>354</v>
      </c>
      <c r="F169" s="12" t="s">
        <v>355</v>
      </c>
      <c r="G169" s="12" t="s">
        <v>608</v>
      </c>
      <c r="H169" s="12" t="s">
        <v>609</v>
      </c>
      <c r="I169" s="12"/>
      <c r="J169" s="12"/>
    </row>
    <row r="170" spans="1:10" x14ac:dyDescent="0.25">
      <c r="A170" s="12"/>
      <c r="B170" s="12"/>
      <c r="C170" s="12" t="s">
        <v>220</v>
      </c>
      <c r="D170" s="12" t="s">
        <v>221</v>
      </c>
      <c r="E170" s="12" t="s">
        <v>828</v>
      </c>
      <c r="F170" s="12" t="s">
        <v>829</v>
      </c>
      <c r="G170" s="12" t="s">
        <v>601</v>
      </c>
      <c r="H170" s="12" t="s">
        <v>602</v>
      </c>
      <c r="I170" s="12"/>
      <c r="J170" s="12"/>
    </row>
    <row r="171" spans="1:10" x14ac:dyDescent="0.25">
      <c r="A171" s="12"/>
      <c r="B171" s="12"/>
      <c r="C171" s="12" t="s">
        <v>830</v>
      </c>
      <c r="D171" s="12" t="s">
        <v>831</v>
      </c>
      <c r="E171" s="12" t="s">
        <v>832</v>
      </c>
      <c r="F171" s="12" t="s">
        <v>833</v>
      </c>
      <c r="G171" s="12" t="s">
        <v>612</v>
      </c>
      <c r="H171" s="12" t="s">
        <v>613</v>
      </c>
      <c r="I171" s="12"/>
      <c r="J171" s="12"/>
    </row>
    <row r="172" spans="1:10" x14ac:dyDescent="0.25">
      <c r="A172" s="12"/>
      <c r="B172" s="12"/>
      <c r="C172" s="12" t="s">
        <v>834</v>
      </c>
      <c r="D172" s="12" t="s">
        <v>835</v>
      </c>
      <c r="E172" s="12" t="s">
        <v>684</v>
      </c>
      <c r="F172" s="12" t="s">
        <v>685</v>
      </c>
      <c r="G172" s="12" t="s">
        <v>614</v>
      </c>
      <c r="H172" s="12" t="s">
        <v>615</v>
      </c>
      <c r="I172" s="12"/>
      <c r="J172" s="12"/>
    </row>
    <row r="173" spans="1:10" x14ac:dyDescent="0.25">
      <c r="A173" s="12"/>
      <c r="B173" s="12"/>
      <c r="C173" s="12" t="s">
        <v>234</v>
      </c>
      <c r="D173" s="12" t="s">
        <v>235</v>
      </c>
      <c r="E173" s="12" t="s">
        <v>412</v>
      </c>
      <c r="F173" s="12" t="s">
        <v>413</v>
      </c>
      <c r="G173" s="12" t="s">
        <v>807</v>
      </c>
      <c r="H173" s="12" t="s">
        <v>808</v>
      </c>
      <c r="I173" s="12"/>
      <c r="J173" s="12"/>
    </row>
    <row r="174" spans="1:10" x14ac:dyDescent="0.25">
      <c r="A174" s="12"/>
      <c r="B174" s="12"/>
      <c r="C174" s="12" t="s">
        <v>496</v>
      </c>
      <c r="D174" s="12" t="s">
        <v>497</v>
      </c>
      <c r="E174" s="12" t="s">
        <v>697</v>
      </c>
      <c r="F174" s="12" t="s">
        <v>698</v>
      </c>
      <c r="G174" s="12" t="s">
        <v>120</v>
      </c>
      <c r="H174" s="12" t="s">
        <v>121</v>
      </c>
      <c r="I174" s="12"/>
      <c r="J174" s="12"/>
    </row>
    <row r="175" spans="1:10" x14ac:dyDescent="0.25">
      <c r="A175" s="12"/>
      <c r="B175" s="12"/>
      <c r="C175" s="12" t="s">
        <v>138</v>
      </c>
      <c r="D175" s="12" t="s">
        <v>836</v>
      </c>
      <c r="E175" s="12" t="s">
        <v>668</v>
      </c>
      <c r="F175" s="12" t="s">
        <v>669</v>
      </c>
      <c r="G175" s="12" t="s">
        <v>811</v>
      </c>
      <c r="H175" s="12" t="s">
        <v>812</v>
      </c>
      <c r="I175" s="12"/>
      <c r="J175" s="12"/>
    </row>
    <row r="176" spans="1:10" x14ac:dyDescent="0.25">
      <c r="A176" s="12"/>
      <c r="B176" s="12"/>
      <c r="C176" s="12" t="s">
        <v>228</v>
      </c>
      <c r="D176" s="12" t="s">
        <v>229</v>
      </c>
      <c r="E176" s="12" t="s">
        <v>656</v>
      </c>
      <c r="F176" s="12" t="s">
        <v>657</v>
      </c>
      <c r="G176" s="12" t="s">
        <v>630</v>
      </c>
      <c r="H176" s="12" t="s">
        <v>631</v>
      </c>
      <c r="I176" s="12"/>
      <c r="J176" s="12"/>
    </row>
    <row r="177" spans="1:10" x14ac:dyDescent="0.25">
      <c r="A177" s="12"/>
      <c r="B177" s="12"/>
      <c r="C177" s="12" t="s">
        <v>837</v>
      </c>
      <c r="D177" s="12" t="s">
        <v>838</v>
      </c>
      <c r="E177" s="12" t="s">
        <v>332</v>
      </c>
      <c r="F177" s="12" t="s">
        <v>333</v>
      </c>
      <c r="G177" s="12" t="s">
        <v>817</v>
      </c>
      <c r="H177" s="12" t="s">
        <v>818</v>
      </c>
      <c r="I177" s="12"/>
      <c r="J177" s="12"/>
    </row>
    <row r="178" spans="1:10" x14ac:dyDescent="0.25">
      <c r="A178" s="12"/>
      <c r="B178" s="12"/>
      <c r="C178" s="12" t="s">
        <v>206</v>
      </c>
      <c r="D178" s="12" t="s">
        <v>207</v>
      </c>
      <c r="E178" s="12" t="s">
        <v>839</v>
      </c>
      <c r="F178" s="12" t="s">
        <v>840</v>
      </c>
      <c r="G178" s="12" t="s">
        <v>634</v>
      </c>
      <c r="H178" s="12" t="s">
        <v>635</v>
      </c>
      <c r="I178" s="12"/>
      <c r="J178" s="12"/>
    </row>
    <row r="179" spans="1:10" x14ac:dyDescent="0.25">
      <c r="A179" s="12"/>
      <c r="B179" s="12"/>
      <c r="C179" s="12" t="s">
        <v>721</v>
      </c>
      <c r="D179" s="12" t="s">
        <v>722</v>
      </c>
      <c r="E179" s="12" t="s">
        <v>368</v>
      </c>
      <c r="F179" s="12" t="s">
        <v>369</v>
      </c>
      <c r="G179" s="12" t="s">
        <v>152</v>
      </c>
      <c r="H179" s="12" t="s">
        <v>153</v>
      </c>
      <c r="I179" s="12"/>
      <c r="J179" s="12"/>
    </row>
    <row r="180" spans="1:10" x14ac:dyDescent="0.25">
      <c r="A180" s="12"/>
      <c r="B180" s="12"/>
      <c r="C180" s="12" t="s">
        <v>841</v>
      </c>
      <c r="D180" s="12" t="s">
        <v>842</v>
      </c>
      <c r="E180" s="12" t="s">
        <v>104</v>
      </c>
      <c r="F180" s="12" t="s">
        <v>105</v>
      </c>
      <c r="G180" s="12" t="s">
        <v>393</v>
      </c>
      <c r="H180" s="12" t="s">
        <v>394</v>
      </c>
      <c r="I180" s="12"/>
      <c r="J180" s="12"/>
    </row>
    <row r="181" spans="1:10" x14ac:dyDescent="0.25">
      <c r="A181" s="12"/>
      <c r="B181" s="12"/>
      <c r="C181" s="12" t="s">
        <v>843</v>
      </c>
      <c r="D181" s="12" t="s">
        <v>844</v>
      </c>
      <c r="E181" s="12" t="s">
        <v>845</v>
      </c>
      <c r="F181" s="12" t="s">
        <v>846</v>
      </c>
      <c r="G181" s="12" t="s">
        <v>360</v>
      </c>
      <c r="H181" s="12" t="s">
        <v>361</v>
      </c>
      <c r="I181" s="12"/>
      <c r="J181" s="12"/>
    </row>
    <row r="182" spans="1:10" x14ac:dyDescent="0.25">
      <c r="A182" s="12"/>
      <c r="B182" s="12"/>
      <c r="C182" s="12" t="s">
        <v>847</v>
      </c>
      <c r="D182" s="12" t="s">
        <v>848</v>
      </c>
      <c r="E182" s="12" t="s">
        <v>69</v>
      </c>
      <c r="F182" s="12" t="s">
        <v>70</v>
      </c>
      <c r="G182" s="12" t="s">
        <v>825</v>
      </c>
      <c r="H182" s="12" t="s">
        <v>826</v>
      </c>
      <c r="I182" s="12"/>
      <c r="J182" s="12"/>
    </row>
    <row r="183" spans="1:10" x14ac:dyDescent="0.25">
      <c r="A183" s="12"/>
      <c r="B183" s="12"/>
      <c r="C183" s="12" t="s">
        <v>448</v>
      </c>
      <c r="D183" s="12" t="s">
        <v>449</v>
      </c>
      <c r="E183" s="12" t="s">
        <v>717</v>
      </c>
      <c r="F183" s="12" t="s">
        <v>718</v>
      </c>
      <c r="G183" s="12" t="s">
        <v>678</v>
      </c>
      <c r="H183" s="12" t="s">
        <v>679</v>
      </c>
      <c r="I183" s="12"/>
      <c r="J183" s="12"/>
    </row>
    <row r="184" spans="1:10" x14ac:dyDescent="0.25">
      <c r="A184" s="12"/>
      <c r="B184" s="12"/>
      <c r="C184" s="12" t="s">
        <v>88</v>
      </c>
      <c r="D184" s="12" t="s">
        <v>89</v>
      </c>
      <c r="E184" s="12" t="s">
        <v>849</v>
      </c>
      <c r="F184" s="12" t="s">
        <v>850</v>
      </c>
      <c r="G184" s="12" t="s">
        <v>832</v>
      </c>
      <c r="H184" s="12" t="s">
        <v>833</v>
      </c>
      <c r="I184" s="12"/>
      <c r="J184" s="12"/>
    </row>
    <row r="185" spans="1:10" x14ac:dyDescent="0.25">
      <c r="A185" s="12"/>
      <c r="B185" s="12"/>
      <c r="C185" s="12" t="s">
        <v>504</v>
      </c>
      <c r="D185" s="12" t="s">
        <v>505</v>
      </c>
      <c r="E185" s="12" t="s">
        <v>851</v>
      </c>
      <c r="F185" s="12" t="s">
        <v>852</v>
      </c>
      <c r="G185" s="12" t="s">
        <v>684</v>
      </c>
      <c r="H185" s="12" t="s">
        <v>685</v>
      </c>
      <c r="I185" s="12"/>
      <c r="J185" s="12"/>
    </row>
    <row r="186" spans="1:10" x14ac:dyDescent="0.25">
      <c r="A186" s="12"/>
      <c r="B186" s="12"/>
      <c r="C186" s="12" t="s">
        <v>853</v>
      </c>
      <c r="D186" s="12" t="s">
        <v>854</v>
      </c>
      <c r="E186" s="12" t="s">
        <v>855</v>
      </c>
      <c r="F186" s="12" t="s">
        <v>856</v>
      </c>
      <c r="G186" s="12" t="s">
        <v>828</v>
      </c>
      <c r="H186" s="12" t="s">
        <v>829</v>
      </c>
      <c r="I186" s="12"/>
      <c r="J186" s="12"/>
    </row>
    <row r="187" spans="1:10" x14ac:dyDescent="0.25">
      <c r="A187" s="12"/>
      <c r="B187" s="12"/>
      <c r="C187" s="12" t="s">
        <v>857</v>
      </c>
      <c r="D187" s="12" t="s">
        <v>858</v>
      </c>
      <c r="E187" s="12" t="s">
        <v>672</v>
      </c>
      <c r="F187" s="12" t="s">
        <v>673</v>
      </c>
      <c r="G187" s="12" t="s">
        <v>354</v>
      </c>
      <c r="H187" s="12" t="s">
        <v>355</v>
      </c>
      <c r="I187" s="12"/>
      <c r="J187" s="12"/>
    </row>
    <row r="188" spans="1:10" x14ac:dyDescent="0.25">
      <c r="A188" s="12"/>
      <c r="B188" s="12"/>
      <c r="C188" s="12" t="s">
        <v>460</v>
      </c>
      <c r="D188" s="12" t="s">
        <v>461</v>
      </c>
      <c r="E188" s="12" t="s">
        <v>676</v>
      </c>
      <c r="F188" s="12" t="s">
        <v>677</v>
      </c>
      <c r="G188" s="12" t="s">
        <v>412</v>
      </c>
      <c r="H188" s="12" t="s">
        <v>413</v>
      </c>
      <c r="I188" s="12"/>
      <c r="J188" s="12"/>
    </row>
    <row r="189" spans="1:10" x14ac:dyDescent="0.25">
      <c r="A189" s="12"/>
      <c r="B189" s="12"/>
      <c r="C189" s="12" t="s">
        <v>859</v>
      </c>
      <c r="D189" s="12" t="s">
        <v>860</v>
      </c>
      <c r="E189" s="12" t="s">
        <v>733</v>
      </c>
      <c r="F189" s="12" t="s">
        <v>734</v>
      </c>
      <c r="G189" s="12" t="s">
        <v>697</v>
      </c>
      <c r="H189" s="12" t="s">
        <v>698</v>
      </c>
      <c r="I189" s="12"/>
      <c r="J189" s="12"/>
    </row>
    <row r="190" spans="1:10" x14ac:dyDescent="0.25">
      <c r="A190" s="12"/>
      <c r="B190" s="12"/>
      <c r="C190" s="12" t="s">
        <v>861</v>
      </c>
      <c r="D190" s="12" t="s">
        <v>862</v>
      </c>
      <c r="E190" s="12" t="s">
        <v>422</v>
      </c>
      <c r="F190" s="12" t="s">
        <v>423</v>
      </c>
      <c r="G190" s="12" t="s">
        <v>668</v>
      </c>
      <c r="H190" s="12" t="s">
        <v>669</v>
      </c>
      <c r="I190" s="12"/>
      <c r="J190" s="12"/>
    </row>
    <row r="191" spans="1:10" x14ac:dyDescent="0.25">
      <c r="A191" s="12"/>
      <c r="B191" s="12"/>
      <c r="C191" s="12" t="s">
        <v>863</v>
      </c>
      <c r="D191" s="12" t="s">
        <v>864</v>
      </c>
      <c r="E191" s="12" t="s">
        <v>430</v>
      </c>
      <c r="F191" s="12" t="s">
        <v>431</v>
      </c>
      <c r="G191" s="12" t="s">
        <v>656</v>
      </c>
      <c r="H191" s="12" t="s">
        <v>657</v>
      </c>
      <c r="I191" s="12"/>
      <c r="J191" s="12"/>
    </row>
    <row r="192" spans="1:10" x14ac:dyDescent="0.25">
      <c r="A192" s="12"/>
      <c r="B192" s="12"/>
      <c r="C192" s="12" t="s">
        <v>865</v>
      </c>
      <c r="D192" s="12" t="s">
        <v>866</v>
      </c>
      <c r="E192" s="12" t="s">
        <v>759</v>
      </c>
      <c r="F192" s="12" t="s">
        <v>760</v>
      </c>
      <c r="G192" s="12" t="s">
        <v>332</v>
      </c>
      <c r="H192" s="12" t="s">
        <v>333</v>
      </c>
      <c r="I192" s="12"/>
      <c r="J192" s="12"/>
    </row>
    <row r="193" spans="1:10" x14ac:dyDescent="0.25">
      <c r="A193" s="12"/>
      <c r="B193" s="12"/>
      <c r="C193" s="12" t="s">
        <v>416</v>
      </c>
      <c r="D193" s="12" t="s">
        <v>417</v>
      </c>
      <c r="E193" s="12" t="s">
        <v>682</v>
      </c>
      <c r="F193" s="12" t="s">
        <v>683</v>
      </c>
      <c r="G193" s="12" t="s">
        <v>839</v>
      </c>
      <c r="H193" s="12" t="s">
        <v>840</v>
      </c>
      <c r="I193" s="12"/>
      <c r="J193" s="12"/>
    </row>
    <row r="194" spans="1:10" x14ac:dyDescent="0.25">
      <c r="A194" s="12"/>
      <c r="B194" s="12"/>
      <c r="C194" s="12" t="s">
        <v>767</v>
      </c>
      <c r="D194" s="12" t="s">
        <v>768</v>
      </c>
      <c r="E194" s="12" t="s">
        <v>867</v>
      </c>
      <c r="F194" s="12" t="s">
        <v>868</v>
      </c>
      <c r="G194" s="12" t="s">
        <v>368</v>
      </c>
      <c r="H194" s="12" t="s">
        <v>369</v>
      </c>
      <c r="I194" s="12"/>
      <c r="J194" s="12"/>
    </row>
    <row r="195" spans="1:10" x14ac:dyDescent="0.25">
      <c r="A195" s="12"/>
      <c r="B195" s="12"/>
      <c r="C195" s="12" t="s">
        <v>622</v>
      </c>
      <c r="D195" s="12" t="s">
        <v>623</v>
      </c>
      <c r="E195" s="12" t="s">
        <v>428</v>
      </c>
      <c r="F195" s="12" t="s">
        <v>429</v>
      </c>
      <c r="G195" s="12" t="s">
        <v>869</v>
      </c>
      <c r="H195" s="12" t="s">
        <v>870</v>
      </c>
      <c r="I195" s="12"/>
      <c r="J195" s="12"/>
    </row>
    <row r="196" spans="1:10" x14ac:dyDescent="0.25">
      <c r="A196" s="12"/>
      <c r="B196" s="12"/>
      <c r="C196" s="12" t="s">
        <v>96</v>
      </c>
      <c r="D196" s="12" t="s">
        <v>97</v>
      </c>
      <c r="E196" s="12" t="s">
        <v>871</v>
      </c>
      <c r="F196" s="12" t="s">
        <v>872</v>
      </c>
      <c r="G196" s="12" t="s">
        <v>845</v>
      </c>
      <c r="H196" s="12" t="s">
        <v>846</v>
      </c>
      <c r="I196" s="12"/>
      <c r="J196" s="12"/>
    </row>
    <row r="197" spans="1:10" x14ac:dyDescent="0.25">
      <c r="A197" s="12"/>
      <c r="B197" s="12"/>
      <c r="C197" s="12" t="s">
        <v>873</v>
      </c>
      <c r="D197" s="12" t="s">
        <v>874</v>
      </c>
      <c r="E197" s="12" t="s">
        <v>875</v>
      </c>
      <c r="F197" s="12" t="s">
        <v>876</v>
      </c>
      <c r="G197" s="12" t="s">
        <v>717</v>
      </c>
      <c r="H197" s="12" t="s">
        <v>718</v>
      </c>
      <c r="I197" s="12"/>
      <c r="J197" s="12"/>
    </row>
    <row r="198" spans="1:10" x14ac:dyDescent="0.25">
      <c r="A198" s="12"/>
      <c r="B198" s="12"/>
      <c r="C198" s="12" t="s">
        <v>877</v>
      </c>
      <c r="D198" s="12" t="s">
        <v>878</v>
      </c>
      <c r="E198" s="12" t="s">
        <v>374</v>
      </c>
      <c r="F198" s="12" t="s">
        <v>375</v>
      </c>
      <c r="G198" s="12" t="s">
        <v>69</v>
      </c>
      <c r="H198" s="12" t="s">
        <v>70</v>
      </c>
      <c r="I198" s="12"/>
      <c r="J198" s="12"/>
    </row>
    <row r="199" spans="1:10" x14ac:dyDescent="0.25">
      <c r="A199" s="12"/>
      <c r="B199" s="12"/>
      <c r="C199" s="12" t="s">
        <v>618</v>
      </c>
      <c r="D199" s="12" t="s">
        <v>619</v>
      </c>
      <c r="E199" s="12" t="s">
        <v>686</v>
      </c>
      <c r="F199" s="12" t="s">
        <v>687</v>
      </c>
      <c r="G199" s="12" t="s">
        <v>849</v>
      </c>
      <c r="H199" s="12" t="s">
        <v>850</v>
      </c>
      <c r="I199" s="12"/>
      <c r="J199" s="12"/>
    </row>
    <row r="200" spans="1:10" x14ac:dyDescent="0.25">
      <c r="A200" s="12"/>
      <c r="B200" s="12"/>
      <c r="C200" s="12" t="s">
        <v>879</v>
      </c>
      <c r="D200" s="12" t="s">
        <v>880</v>
      </c>
      <c r="E200" s="12" t="s">
        <v>881</v>
      </c>
      <c r="F200" s="12" t="s">
        <v>882</v>
      </c>
      <c r="G200" s="12" t="s">
        <v>104</v>
      </c>
      <c r="H200" s="12" t="s">
        <v>105</v>
      </c>
      <c r="I200" s="12"/>
      <c r="J200" s="12"/>
    </row>
    <row r="201" spans="1:10" x14ac:dyDescent="0.25">
      <c r="A201" s="12"/>
      <c r="B201" s="12"/>
      <c r="C201" s="12" t="s">
        <v>468</v>
      </c>
      <c r="D201" s="12" t="s">
        <v>469</v>
      </c>
      <c r="E201" s="12" t="s">
        <v>202</v>
      </c>
      <c r="F201" s="12" t="s">
        <v>203</v>
      </c>
      <c r="G201" s="12" t="s">
        <v>851</v>
      </c>
      <c r="H201" s="12" t="s">
        <v>852</v>
      </c>
      <c r="I201" s="12"/>
      <c r="J201" s="12"/>
    </row>
    <row r="202" spans="1:10" x14ac:dyDescent="0.25">
      <c r="A202" s="12"/>
      <c r="B202" s="12"/>
      <c r="C202" s="12" t="s">
        <v>114</v>
      </c>
      <c r="D202" s="12" t="s">
        <v>115</v>
      </c>
      <c r="E202" s="12" t="s">
        <v>883</v>
      </c>
      <c r="F202" s="12" t="s">
        <v>884</v>
      </c>
      <c r="G202" s="12" t="s">
        <v>855</v>
      </c>
      <c r="H202" s="12" t="s">
        <v>856</v>
      </c>
      <c r="I202" s="12"/>
      <c r="J202" s="12"/>
    </row>
    <row r="203" spans="1:10" x14ac:dyDescent="0.25">
      <c r="A203" s="12"/>
      <c r="B203" s="12"/>
      <c r="C203" s="12" t="s">
        <v>122</v>
      </c>
      <c r="D203" s="12" t="s">
        <v>123</v>
      </c>
      <c r="E203" s="12" t="s">
        <v>284</v>
      </c>
      <c r="F203" s="12" t="s">
        <v>285</v>
      </c>
      <c r="G203" s="12" t="s">
        <v>672</v>
      </c>
      <c r="H203" s="12" t="s">
        <v>673</v>
      </c>
      <c r="I203" s="12"/>
      <c r="J203" s="12"/>
    </row>
    <row r="204" spans="1:10" x14ac:dyDescent="0.25">
      <c r="A204" s="12"/>
      <c r="B204" s="12"/>
      <c r="C204" s="12" t="s">
        <v>709</v>
      </c>
      <c r="D204" s="12" t="s">
        <v>710</v>
      </c>
      <c r="E204" s="12" t="s">
        <v>434</v>
      </c>
      <c r="F204" s="12" t="s">
        <v>435</v>
      </c>
      <c r="G204" s="12" t="s">
        <v>676</v>
      </c>
      <c r="H204" s="12" t="s">
        <v>677</v>
      </c>
      <c r="I204" s="12"/>
      <c r="J204" s="12"/>
    </row>
    <row r="205" spans="1:10" x14ac:dyDescent="0.25">
      <c r="A205" s="12"/>
      <c r="B205" s="12"/>
      <c r="C205" s="12" t="s">
        <v>885</v>
      </c>
      <c r="D205" s="12" t="s">
        <v>886</v>
      </c>
      <c r="E205" s="12" t="s">
        <v>777</v>
      </c>
      <c r="F205" s="12" t="s">
        <v>778</v>
      </c>
      <c r="G205" s="12" t="s">
        <v>733</v>
      </c>
      <c r="H205" s="12" t="s">
        <v>734</v>
      </c>
      <c r="I205" s="12"/>
      <c r="J205" s="12"/>
    </row>
    <row r="206" spans="1:10" x14ac:dyDescent="0.25">
      <c r="A206" s="12"/>
      <c r="B206" s="12"/>
      <c r="C206" s="12" t="s">
        <v>462</v>
      </c>
      <c r="D206" s="12" t="s">
        <v>463</v>
      </c>
      <c r="E206" s="12" t="s">
        <v>90</v>
      </c>
      <c r="F206" s="12" t="s">
        <v>91</v>
      </c>
      <c r="G206" s="12" t="s">
        <v>422</v>
      </c>
      <c r="H206" s="12" t="s">
        <v>423</v>
      </c>
      <c r="I206" s="12"/>
      <c r="J206" s="12"/>
    </row>
    <row r="207" spans="1:10" x14ac:dyDescent="0.25">
      <c r="A207" s="12"/>
      <c r="B207" s="12"/>
      <c r="C207" s="12" t="s">
        <v>128</v>
      </c>
      <c r="D207" s="12" t="s">
        <v>129</v>
      </c>
      <c r="E207" s="12" t="s">
        <v>887</v>
      </c>
      <c r="F207" s="12" t="s">
        <v>888</v>
      </c>
      <c r="G207" s="12" t="s">
        <v>430</v>
      </c>
      <c r="H207" s="12" t="s">
        <v>431</v>
      </c>
      <c r="I207" s="12"/>
      <c r="J207" s="12"/>
    </row>
    <row r="208" spans="1:10" x14ac:dyDescent="0.25">
      <c r="A208" s="12"/>
      <c r="B208" s="12"/>
      <c r="C208" s="12" t="s">
        <v>889</v>
      </c>
      <c r="D208" s="12" t="s">
        <v>890</v>
      </c>
      <c r="E208" s="12" t="s">
        <v>891</v>
      </c>
      <c r="F208" s="12" t="s">
        <v>892</v>
      </c>
      <c r="G208" s="12" t="s">
        <v>759</v>
      </c>
      <c r="H208" s="12" t="s">
        <v>760</v>
      </c>
      <c r="I208" s="12"/>
      <c r="J208" s="12"/>
    </row>
    <row r="209" spans="1:10" x14ac:dyDescent="0.25">
      <c r="A209" s="12"/>
      <c r="B209" s="12"/>
      <c r="C209" s="12" t="s">
        <v>539</v>
      </c>
      <c r="D209" s="12" t="s">
        <v>540</v>
      </c>
      <c r="E209" s="12" t="s">
        <v>893</v>
      </c>
      <c r="F209" s="12" t="s">
        <v>894</v>
      </c>
      <c r="G209" s="12" t="s">
        <v>682</v>
      </c>
      <c r="H209" s="12" t="s">
        <v>683</v>
      </c>
      <c r="I209" s="12"/>
      <c r="J209" s="12"/>
    </row>
    <row r="210" spans="1:10" x14ac:dyDescent="0.25">
      <c r="A210" s="12"/>
      <c r="B210" s="12"/>
      <c r="C210" s="12" t="s">
        <v>895</v>
      </c>
      <c r="D210" s="12" t="s">
        <v>896</v>
      </c>
      <c r="E210" s="12" t="s">
        <v>446</v>
      </c>
      <c r="F210" s="12" t="s">
        <v>447</v>
      </c>
      <c r="G210" s="12" t="s">
        <v>749</v>
      </c>
      <c r="H210" s="12" t="s">
        <v>750</v>
      </c>
      <c r="I210" s="12"/>
      <c r="J210" s="12"/>
    </row>
    <row r="211" spans="1:10" x14ac:dyDescent="0.25">
      <c r="A211" s="12"/>
      <c r="B211" s="12"/>
      <c r="C211" s="12" t="s">
        <v>472</v>
      </c>
      <c r="D211" s="12" t="s">
        <v>473</v>
      </c>
      <c r="E211" s="12" t="s">
        <v>897</v>
      </c>
      <c r="F211" s="12" t="s">
        <v>898</v>
      </c>
      <c r="G211" s="12" t="s">
        <v>867</v>
      </c>
      <c r="H211" s="12" t="s">
        <v>868</v>
      </c>
      <c r="I211" s="12"/>
      <c r="J211" s="12"/>
    </row>
    <row r="212" spans="1:10" x14ac:dyDescent="0.25">
      <c r="A212" s="12"/>
      <c r="B212" s="12"/>
      <c r="C212" s="12" t="s">
        <v>899</v>
      </c>
      <c r="D212" s="12" t="s">
        <v>900</v>
      </c>
      <c r="E212" s="12" t="s">
        <v>795</v>
      </c>
      <c r="F212" s="12" t="s">
        <v>796</v>
      </c>
      <c r="G212" s="12" t="s">
        <v>428</v>
      </c>
      <c r="H212" s="12" t="s">
        <v>429</v>
      </c>
      <c r="I212" s="12"/>
      <c r="J212" s="12"/>
    </row>
    <row r="213" spans="1:10" x14ac:dyDescent="0.25">
      <c r="A213" s="12"/>
      <c r="B213" s="12"/>
      <c r="C213" s="12" t="s">
        <v>739</v>
      </c>
      <c r="D213" s="12" t="s">
        <v>740</v>
      </c>
      <c r="E213" s="12" t="s">
        <v>557</v>
      </c>
      <c r="F213" s="12" t="s">
        <v>558</v>
      </c>
      <c r="G213" s="12" t="s">
        <v>871</v>
      </c>
      <c r="H213" s="12" t="s">
        <v>872</v>
      </c>
      <c r="I213" s="12"/>
      <c r="J213" s="12"/>
    </row>
    <row r="214" spans="1:10" x14ac:dyDescent="0.25">
      <c r="A214" s="12"/>
      <c r="B214" s="12"/>
      <c r="C214" s="12" t="s">
        <v>901</v>
      </c>
      <c r="D214" s="12" t="s">
        <v>902</v>
      </c>
      <c r="E214" s="12" t="s">
        <v>799</v>
      </c>
      <c r="F214" s="12" t="s">
        <v>800</v>
      </c>
      <c r="G214" s="12" t="s">
        <v>875</v>
      </c>
      <c r="H214" s="12" t="s">
        <v>876</v>
      </c>
      <c r="I214" s="12"/>
      <c r="J214" s="12"/>
    </row>
    <row r="215" spans="1:10" x14ac:dyDescent="0.25">
      <c r="A215" s="12"/>
      <c r="B215" s="12"/>
      <c r="C215" s="12" t="s">
        <v>597</v>
      </c>
      <c r="D215" s="12" t="s">
        <v>598</v>
      </c>
      <c r="E215" s="12" t="s">
        <v>903</v>
      </c>
      <c r="F215" s="12" t="s">
        <v>904</v>
      </c>
      <c r="G215" s="12" t="s">
        <v>374</v>
      </c>
      <c r="H215" s="12" t="s">
        <v>375</v>
      </c>
      <c r="I215" s="12"/>
      <c r="J215" s="12"/>
    </row>
    <row r="216" spans="1:10" x14ac:dyDescent="0.25">
      <c r="A216" s="12"/>
      <c r="B216" s="12"/>
      <c r="C216" s="12" t="s">
        <v>477</v>
      </c>
      <c r="D216" s="12" t="s">
        <v>478</v>
      </c>
      <c r="E216" s="12" t="s">
        <v>905</v>
      </c>
      <c r="F216" s="12" t="s">
        <v>906</v>
      </c>
      <c r="G216" s="12" t="s">
        <v>686</v>
      </c>
      <c r="H216" s="12" t="s">
        <v>687</v>
      </c>
      <c r="I216" s="12"/>
      <c r="J216" s="12"/>
    </row>
    <row r="217" spans="1:10" x14ac:dyDescent="0.25">
      <c r="A217" s="12"/>
      <c r="B217" s="12"/>
      <c r="C217" s="12" t="s">
        <v>483</v>
      </c>
      <c r="D217" s="12" t="s">
        <v>484</v>
      </c>
      <c r="E217" s="12" t="s">
        <v>801</v>
      </c>
      <c r="F217" s="12" t="s">
        <v>802</v>
      </c>
      <c r="G217" s="12" t="s">
        <v>881</v>
      </c>
      <c r="H217" s="12" t="s">
        <v>882</v>
      </c>
      <c r="I217" s="12"/>
      <c r="J217" s="12"/>
    </row>
    <row r="218" spans="1:10" x14ac:dyDescent="0.25">
      <c r="A218" s="12"/>
      <c r="B218" s="12"/>
      <c r="C218" s="12" t="s">
        <v>907</v>
      </c>
      <c r="D218" s="12" t="s">
        <v>908</v>
      </c>
      <c r="E218" s="12" t="s">
        <v>909</v>
      </c>
      <c r="F218" s="12" t="s">
        <v>910</v>
      </c>
      <c r="G218" s="12" t="s">
        <v>202</v>
      </c>
      <c r="H218" s="12" t="s">
        <v>203</v>
      </c>
      <c r="I218" s="12"/>
      <c r="J218" s="12"/>
    </row>
    <row r="219" spans="1:10" x14ac:dyDescent="0.25">
      <c r="A219" s="12"/>
      <c r="B219" s="12"/>
      <c r="C219" s="12" t="s">
        <v>545</v>
      </c>
      <c r="D219" s="12" t="s">
        <v>546</v>
      </c>
      <c r="E219" s="12" t="s">
        <v>292</v>
      </c>
      <c r="F219" s="12" t="s">
        <v>293</v>
      </c>
      <c r="G219" s="12" t="s">
        <v>883</v>
      </c>
      <c r="H219" s="12" t="s">
        <v>884</v>
      </c>
      <c r="I219" s="12"/>
      <c r="J219" s="12"/>
    </row>
    <row r="220" spans="1:10" x14ac:dyDescent="0.25">
      <c r="A220" s="12"/>
      <c r="B220" s="12"/>
      <c r="C220" s="12" t="s">
        <v>911</v>
      </c>
      <c r="D220" s="12" t="s">
        <v>912</v>
      </c>
      <c r="E220" s="12" t="s">
        <v>805</v>
      </c>
      <c r="F220" s="12" t="s">
        <v>806</v>
      </c>
      <c r="G220" s="12" t="s">
        <v>284</v>
      </c>
      <c r="H220" s="12" t="s">
        <v>285</v>
      </c>
      <c r="I220" s="12"/>
      <c r="J220" s="12"/>
    </row>
    <row r="221" spans="1:10" x14ac:dyDescent="0.25">
      <c r="A221" s="12"/>
      <c r="B221" s="12"/>
      <c r="C221" s="12" t="s">
        <v>549</v>
      </c>
      <c r="D221" s="12" t="s">
        <v>550</v>
      </c>
      <c r="E221" s="12" t="s">
        <v>913</v>
      </c>
      <c r="F221" s="12" t="s">
        <v>914</v>
      </c>
      <c r="G221" s="12" t="s">
        <v>434</v>
      </c>
      <c r="H221" s="12" t="s">
        <v>435</v>
      </c>
      <c r="I221" s="12"/>
      <c r="J221" s="12"/>
    </row>
    <row r="222" spans="1:10" x14ac:dyDescent="0.25">
      <c r="A222" s="12"/>
      <c r="B222" s="12"/>
      <c r="C222" s="12" t="s">
        <v>553</v>
      </c>
      <c r="D222" s="12" t="s">
        <v>554</v>
      </c>
      <c r="E222" s="12" t="s">
        <v>771</v>
      </c>
      <c r="F222" s="12" t="s">
        <v>772</v>
      </c>
      <c r="G222" s="12" t="s">
        <v>777</v>
      </c>
      <c r="H222" s="12" t="s">
        <v>778</v>
      </c>
      <c r="I222" s="12"/>
      <c r="J222" s="12"/>
    </row>
    <row r="223" spans="1:10" x14ac:dyDescent="0.25">
      <c r="A223" s="12"/>
      <c r="B223" s="12"/>
      <c r="C223" s="12" t="s">
        <v>452</v>
      </c>
      <c r="D223" s="12" t="s">
        <v>453</v>
      </c>
      <c r="E223" s="12" t="s">
        <v>370</v>
      </c>
      <c r="F223" s="12" t="s">
        <v>371</v>
      </c>
      <c r="G223" s="12" t="s">
        <v>90</v>
      </c>
      <c r="H223" s="12" t="s">
        <v>91</v>
      </c>
      <c r="I223" s="12"/>
      <c r="J223" s="12"/>
    </row>
    <row r="224" spans="1:10" x14ac:dyDescent="0.25">
      <c r="A224" s="12"/>
      <c r="B224" s="12"/>
      <c r="C224" s="12" t="s">
        <v>583</v>
      </c>
      <c r="D224" s="12" t="s">
        <v>584</v>
      </c>
      <c r="E224" s="12" t="s">
        <v>813</v>
      </c>
      <c r="F224" s="12" t="s">
        <v>814</v>
      </c>
      <c r="G224" s="12" t="s">
        <v>891</v>
      </c>
      <c r="H224" s="12" t="s">
        <v>892</v>
      </c>
      <c r="I224" s="12"/>
      <c r="J224" s="12"/>
    </row>
    <row r="225" spans="1:10" x14ac:dyDescent="0.25">
      <c r="A225" s="12"/>
      <c r="B225" s="12"/>
      <c r="C225" s="12" t="s">
        <v>745</v>
      </c>
      <c r="D225" s="12" t="s">
        <v>746</v>
      </c>
      <c r="E225" s="12" t="s">
        <v>450</v>
      </c>
      <c r="F225" s="12" t="s">
        <v>451</v>
      </c>
      <c r="G225" s="12" t="s">
        <v>887</v>
      </c>
      <c r="H225" s="12" t="s">
        <v>888</v>
      </c>
      <c r="I225" s="12"/>
      <c r="J225" s="12"/>
    </row>
    <row r="226" spans="1:10" x14ac:dyDescent="0.25">
      <c r="A226" s="12"/>
      <c r="B226" s="12"/>
      <c r="C226" s="12" t="s">
        <v>628</v>
      </c>
      <c r="D226" s="12" t="s">
        <v>629</v>
      </c>
      <c r="E226" s="12" t="s">
        <v>915</v>
      </c>
      <c r="F226" s="12" t="s">
        <v>916</v>
      </c>
      <c r="G226" s="12" t="s">
        <v>893</v>
      </c>
      <c r="H226" s="12" t="s">
        <v>894</v>
      </c>
      <c r="I226" s="12"/>
      <c r="J226" s="12"/>
    </row>
    <row r="227" spans="1:10" x14ac:dyDescent="0.25">
      <c r="A227" s="12"/>
      <c r="B227" s="12"/>
      <c r="C227" s="12" t="s">
        <v>106</v>
      </c>
      <c r="D227" s="12" t="s">
        <v>107</v>
      </c>
      <c r="E227" s="12" t="s">
        <v>917</v>
      </c>
      <c r="F227" s="12" t="s">
        <v>918</v>
      </c>
      <c r="G227" s="12" t="s">
        <v>446</v>
      </c>
      <c r="H227" s="12" t="s">
        <v>447</v>
      </c>
      <c r="I227" s="12"/>
      <c r="J227" s="12"/>
    </row>
    <row r="228" spans="1:10" x14ac:dyDescent="0.25">
      <c r="A228" s="12"/>
      <c r="B228" s="12"/>
      <c r="C228" s="12"/>
      <c r="D228" s="12"/>
      <c r="E228" s="12" t="s">
        <v>172</v>
      </c>
      <c r="F228" s="12" t="s">
        <v>173</v>
      </c>
      <c r="G228" s="12" t="s">
        <v>897</v>
      </c>
      <c r="H228" s="12" t="s">
        <v>898</v>
      </c>
      <c r="I228" s="12"/>
      <c r="J228" s="12"/>
    </row>
    <row r="229" spans="1:10" x14ac:dyDescent="0.25">
      <c r="A229" s="12"/>
      <c r="B229" s="12"/>
      <c r="C229" s="12"/>
      <c r="D229" s="12"/>
      <c r="E229" s="12" t="s">
        <v>919</v>
      </c>
      <c r="F229" s="12" t="s">
        <v>920</v>
      </c>
      <c r="G229" s="12" t="s">
        <v>795</v>
      </c>
      <c r="H229" s="12" t="s">
        <v>796</v>
      </c>
      <c r="I229" s="12"/>
      <c r="J229" s="12"/>
    </row>
    <row r="230" spans="1:10" x14ac:dyDescent="0.25">
      <c r="A230" s="12"/>
      <c r="B230" s="12"/>
      <c r="C230" s="12"/>
      <c r="D230" s="12"/>
      <c r="E230" s="12" t="s">
        <v>921</v>
      </c>
      <c r="F230" s="12" t="s">
        <v>922</v>
      </c>
      <c r="G230" s="12" t="s">
        <v>557</v>
      </c>
      <c r="H230" s="12" t="s">
        <v>558</v>
      </c>
      <c r="I230" s="12"/>
      <c r="J230" s="12"/>
    </row>
    <row r="231" spans="1:10" x14ac:dyDescent="0.25">
      <c r="A231" s="12"/>
      <c r="B231" s="12"/>
      <c r="C231" s="12"/>
      <c r="D231" s="12"/>
      <c r="E231" s="12" t="s">
        <v>515</v>
      </c>
      <c r="F231" s="12" t="s">
        <v>516</v>
      </c>
      <c r="G231" s="12" t="s">
        <v>799</v>
      </c>
      <c r="H231" s="12" t="s">
        <v>800</v>
      </c>
      <c r="I231" s="12"/>
      <c r="J231" s="12"/>
    </row>
    <row r="232" spans="1:10" x14ac:dyDescent="0.25">
      <c r="A232" s="12"/>
      <c r="B232" s="12"/>
      <c r="C232" s="12"/>
      <c r="D232" s="12"/>
      <c r="E232" s="12" t="s">
        <v>160</v>
      </c>
      <c r="F232" s="12" t="s">
        <v>827</v>
      </c>
      <c r="G232" s="12" t="s">
        <v>903</v>
      </c>
      <c r="H232" s="12" t="s">
        <v>904</v>
      </c>
      <c r="I232" s="12"/>
      <c r="J232" s="12"/>
    </row>
    <row r="233" spans="1:10" x14ac:dyDescent="0.25">
      <c r="A233" s="12"/>
      <c r="B233" s="12"/>
      <c r="C233" s="12"/>
      <c r="D233" s="12"/>
      <c r="E233" s="12" t="s">
        <v>779</v>
      </c>
      <c r="F233" s="12" t="s">
        <v>780</v>
      </c>
      <c r="G233" s="12" t="s">
        <v>905</v>
      </c>
      <c r="H233" s="12" t="s">
        <v>906</v>
      </c>
      <c r="I233" s="12"/>
      <c r="J233" s="12"/>
    </row>
    <row r="234" spans="1:10" x14ac:dyDescent="0.25">
      <c r="A234" s="12"/>
      <c r="B234" s="12"/>
      <c r="C234" s="12"/>
      <c r="D234" s="12"/>
      <c r="E234" s="12" t="s">
        <v>220</v>
      </c>
      <c r="F234" s="12" t="s">
        <v>221</v>
      </c>
      <c r="G234" s="12" t="s">
        <v>801</v>
      </c>
      <c r="H234" s="12" t="s">
        <v>802</v>
      </c>
      <c r="I234" s="12"/>
      <c r="J234" s="12"/>
    </row>
    <row r="235" spans="1:10" x14ac:dyDescent="0.25">
      <c r="A235" s="12"/>
      <c r="B235" s="12"/>
      <c r="C235" s="12"/>
      <c r="D235" s="12"/>
      <c r="E235" s="12" t="s">
        <v>834</v>
      </c>
      <c r="F235" s="12" t="s">
        <v>835</v>
      </c>
      <c r="G235" s="12" t="s">
        <v>909</v>
      </c>
      <c r="H235" s="12" t="s">
        <v>910</v>
      </c>
      <c r="I235" s="12"/>
      <c r="J235" s="12"/>
    </row>
    <row r="236" spans="1:10" x14ac:dyDescent="0.25">
      <c r="A236" s="12"/>
      <c r="B236" s="12"/>
      <c r="C236" s="12"/>
      <c r="D236" s="12"/>
      <c r="E236" s="12" t="s">
        <v>923</v>
      </c>
      <c r="F236" s="12" t="s">
        <v>924</v>
      </c>
      <c r="G236" s="12" t="s">
        <v>805</v>
      </c>
      <c r="H236" s="12" t="s">
        <v>806</v>
      </c>
      <c r="I236" s="12"/>
      <c r="J236" s="12"/>
    </row>
    <row r="237" spans="1:10" x14ac:dyDescent="0.25">
      <c r="A237" s="12"/>
      <c r="B237" s="12"/>
      <c r="C237" s="12"/>
      <c r="D237" s="12"/>
      <c r="E237" s="12" t="s">
        <v>234</v>
      </c>
      <c r="F237" s="12" t="s">
        <v>235</v>
      </c>
      <c r="G237" s="12" t="s">
        <v>292</v>
      </c>
      <c r="H237" s="12" t="s">
        <v>293</v>
      </c>
      <c r="I237" s="12"/>
      <c r="J237" s="12"/>
    </row>
    <row r="238" spans="1:10" x14ac:dyDescent="0.25">
      <c r="A238" s="12"/>
      <c r="B238" s="12"/>
      <c r="C238" s="12"/>
      <c r="D238" s="12"/>
      <c r="E238" s="12" t="s">
        <v>496</v>
      </c>
      <c r="F238" s="12" t="s">
        <v>497</v>
      </c>
      <c r="G238" s="12" t="s">
        <v>913</v>
      </c>
      <c r="H238" s="12" t="s">
        <v>914</v>
      </c>
      <c r="I238" s="12"/>
      <c r="J238" s="12"/>
    </row>
    <row r="239" spans="1:10" x14ac:dyDescent="0.25">
      <c r="A239" s="12"/>
      <c r="B239" s="12"/>
      <c r="C239" s="12"/>
      <c r="D239" s="12"/>
      <c r="E239" s="12" t="s">
        <v>138</v>
      </c>
      <c r="F239" s="12" t="s">
        <v>836</v>
      </c>
      <c r="G239" s="12" t="s">
        <v>771</v>
      </c>
      <c r="H239" s="12" t="s">
        <v>772</v>
      </c>
      <c r="I239" s="12"/>
      <c r="J239" s="12"/>
    </row>
    <row r="240" spans="1:10" x14ac:dyDescent="0.25">
      <c r="A240" s="12"/>
      <c r="B240" s="12"/>
      <c r="C240" s="12"/>
      <c r="D240" s="12"/>
      <c r="E240" s="12" t="s">
        <v>228</v>
      </c>
      <c r="F240" s="12" t="s">
        <v>229</v>
      </c>
      <c r="G240" s="12" t="s">
        <v>370</v>
      </c>
      <c r="H240" s="12" t="s">
        <v>371</v>
      </c>
      <c r="I240" s="12"/>
      <c r="J240" s="12"/>
    </row>
    <row r="241" spans="1:10" x14ac:dyDescent="0.25">
      <c r="A241" s="12"/>
      <c r="B241" s="12"/>
      <c r="C241" s="12"/>
      <c r="D241" s="12"/>
      <c r="E241" s="12" t="s">
        <v>715</v>
      </c>
      <c r="F241" s="12" t="s">
        <v>716</v>
      </c>
      <c r="G241" s="12" t="s">
        <v>813</v>
      </c>
      <c r="H241" s="12" t="s">
        <v>814</v>
      </c>
      <c r="I241" s="12"/>
      <c r="J241" s="12"/>
    </row>
    <row r="242" spans="1:10" x14ac:dyDescent="0.25">
      <c r="A242" s="12"/>
      <c r="B242" s="12"/>
      <c r="C242" s="12"/>
      <c r="D242" s="12"/>
      <c r="E242" s="12" t="s">
        <v>925</v>
      </c>
      <c r="F242" s="12" t="s">
        <v>926</v>
      </c>
      <c r="G242" s="12" t="s">
        <v>450</v>
      </c>
      <c r="H242" s="12" t="s">
        <v>451</v>
      </c>
      <c r="I242" s="12"/>
      <c r="J242" s="12"/>
    </row>
    <row r="243" spans="1:10" x14ac:dyDescent="0.25">
      <c r="A243" s="12"/>
      <c r="B243" s="12"/>
      <c r="C243" s="12"/>
      <c r="D243" s="12"/>
      <c r="E243" s="12" t="s">
        <v>837</v>
      </c>
      <c r="F243" s="12" t="s">
        <v>838</v>
      </c>
      <c r="G243" s="12" t="s">
        <v>915</v>
      </c>
      <c r="H243" s="12" t="s">
        <v>916</v>
      </c>
      <c r="I243" s="12"/>
      <c r="J243" s="12"/>
    </row>
    <row r="244" spans="1:10" x14ac:dyDescent="0.25">
      <c r="A244" s="12"/>
      <c r="B244" s="12"/>
      <c r="C244" s="12"/>
      <c r="D244" s="12"/>
      <c r="E244" s="12" t="s">
        <v>206</v>
      </c>
      <c r="F244" s="12" t="s">
        <v>207</v>
      </c>
      <c r="G244" s="12" t="s">
        <v>917</v>
      </c>
      <c r="H244" s="12" t="s">
        <v>918</v>
      </c>
      <c r="I244" s="12"/>
      <c r="J244" s="12"/>
    </row>
    <row r="245" spans="1:10" x14ac:dyDescent="0.25">
      <c r="A245" s="12"/>
      <c r="B245" s="12"/>
      <c r="C245" s="12"/>
      <c r="D245" s="12"/>
      <c r="E245" s="12" t="s">
        <v>927</v>
      </c>
      <c r="F245" s="12" t="s">
        <v>928</v>
      </c>
      <c r="G245" s="12" t="s">
        <v>172</v>
      </c>
      <c r="H245" s="12" t="s">
        <v>173</v>
      </c>
      <c r="I245" s="12"/>
      <c r="J245" s="12"/>
    </row>
    <row r="246" spans="1:10" x14ac:dyDescent="0.25">
      <c r="A246" s="12"/>
      <c r="B246" s="12"/>
      <c r="C246" s="12"/>
      <c r="D246" s="12"/>
      <c r="E246" s="12" t="s">
        <v>929</v>
      </c>
      <c r="F246" s="12" t="s">
        <v>930</v>
      </c>
      <c r="G246" s="12" t="s">
        <v>919</v>
      </c>
      <c r="H246" s="12" t="s">
        <v>920</v>
      </c>
      <c r="I246" s="12"/>
      <c r="J246" s="12"/>
    </row>
    <row r="247" spans="1:10" x14ac:dyDescent="0.25">
      <c r="A247" s="12"/>
      <c r="B247" s="12"/>
      <c r="C247" s="12"/>
      <c r="D247" s="12"/>
      <c r="E247" s="12" t="s">
        <v>721</v>
      </c>
      <c r="F247" s="12" t="s">
        <v>722</v>
      </c>
      <c r="G247" s="12" t="s">
        <v>921</v>
      </c>
      <c r="H247" s="12" t="s">
        <v>922</v>
      </c>
      <c r="I247" s="12"/>
      <c r="J247" s="12"/>
    </row>
    <row r="248" spans="1:10" x14ac:dyDescent="0.25">
      <c r="A248" s="12"/>
      <c r="B248" s="12"/>
      <c r="C248" s="12"/>
      <c r="D248" s="12"/>
      <c r="E248" s="12" t="s">
        <v>931</v>
      </c>
      <c r="F248" s="12" t="s">
        <v>932</v>
      </c>
      <c r="G248" s="12" t="s">
        <v>515</v>
      </c>
      <c r="H248" s="12" t="s">
        <v>516</v>
      </c>
      <c r="I248" s="12"/>
      <c r="J248" s="12"/>
    </row>
    <row r="249" spans="1:10" x14ac:dyDescent="0.25">
      <c r="A249" s="12"/>
      <c r="B249" s="12"/>
      <c r="C249" s="12"/>
      <c r="D249" s="12"/>
      <c r="E249" s="12" t="s">
        <v>725</v>
      </c>
      <c r="F249" s="12" t="s">
        <v>726</v>
      </c>
      <c r="G249" s="12" t="s">
        <v>160</v>
      </c>
      <c r="H249" s="12" t="s">
        <v>827</v>
      </c>
      <c r="I249" s="12"/>
      <c r="J249" s="12"/>
    </row>
    <row r="250" spans="1:10" x14ac:dyDescent="0.25">
      <c r="A250" s="12"/>
      <c r="B250" s="12"/>
      <c r="C250" s="12"/>
      <c r="D250" s="12"/>
      <c r="E250" s="12" t="s">
        <v>765</v>
      </c>
      <c r="F250" s="12" t="s">
        <v>766</v>
      </c>
      <c r="G250" s="12" t="s">
        <v>779</v>
      </c>
      <c r="H250" s="12" t="s">
        <v>780</v>
      </c>
      <c r="I250" s="12"/>
      <c r="J250" s="12"/>
    </row>
    <row r="251" spans="1:10" x14ac:dyDescent="0.25">
      <c r="A251" s="12"/>
      <c r="B251" s="12"/>
      <c r="C251" s="12"/>
      <c r="D251" s="12"/>
      <c r="E251" s="12" t="s">
        <v>727</v>
      </c>
      <c r="F251" s="12" t="s">
        <v>728</v>
      </c>
      <c r="G251" s="12" t="s">
        <v>220</v>
      </c>
      <c r="H251" s="12" t="s">
        <v>221</v>
      </c>
      <c r="I251" s="12"/>
      <c r="J251" s="12"/>
    </row>
    <row r="252" spans="1:10" x14ac:dyDescent="0.25">
      <c r="A252" s="12"/>
      <c r="B252" s="12"/>
      <c r="C252" s="12"/>
      <c r="D252" s="12"/>
      <c r="E252" s="12" t="s">
        <v>500</v>
      </c>
      <c r="F252" s="12" t="s">
        <v>501</v>
      </c>
      <c r="G252" s="12" t="s">
        <v>834</v>
      </c>
      <c r="H252" s="12" t="s">
        <v>835</v>
      </c>
      <c r="I252" s="12"/>
      <c r="J252" s="12"/>
    </row>
    <row r="253" spans="1:10" x14ac:dyDescent="0.25">
      <c r="A253" s="12"/>
      <c r="B253" s="12"/>
      <c r="C253" s="12"/>
      <c r="D253" s="12"/>
      <c r="E253" s="12" t="s">
        <v>933</v>
      </c>
      <c r="F253" s="12" t="s">
        <v>934</v>
      </c>
      <c r="G253" s="12" t="s">
        <v>923</v>
      </c>
      <c r="H253" s="12" t="s">
        <v>924</v>
      </c>
      <c r="I253" s="12"/>
      <c r="J253" s="12"/>
    </row>
    <row r="254" spans="1:10" x14ac:dyDescent="0.25">
      <c r="A254" s="12"/>
      <c r="B254" s="12"/>
      <c r="C254" s="12"/>
      <c r="D254" s="12"/>
      <c r="E254" s="12" t="s">
        <v>935</v>
      </c>
      <c r="F254" s="12" t="s">
        <v>936</v>
      </c>
      <c r="G254" s="12" t="s">
        <v>234</v>
      </c>
      <c r="H254" s="12" t="s">
        <v>235</v>
      </c>
      <c r="I254" s="12"/>
      <c r="J254" s="12"/>
    </row>
    <row r="255" spans="1:10" x14ac:dyDescent="0.25">
      <c r="A255" s="12"/>
      <c r="B255" s="12"/>
      <c r="C255" s="12"/>
      <c r="D255" s="12"/>
      <c r="E255" s="12" t="s">
        <v>937</v>
      </c>
      <c r="F255" s="12" t="s">
        <v>938</v>
      </c>
      <c r="G255" s="12" t="s">
        <v>496</v>
      </c>
      <c r="H255" s="12" t="s">
        <v>497</v>
      </c>
      <c r="I255" s="12"/>
      <c r="J255" s="12"/>
    </row>
    <row r="256" spans="1:10" x14ac:dyDescent="0.25">
      <c r="A256" s="12"/>
      <c r="B256" s="12"/>
      <c r="C256" s="12"/>
      <c r="D256" s="12"/>
      <c r="E256" s="12" t="s">
        <v>448</v>
      </c>
      <c r="F256" s="12" t="s">
        <v>449</v>
      </c>
      <c r="G256" s="12" t="s">
        <v>138</v>
      </c>
      <c r="H256" s="12" t="s">
        <v>836</v>
      </c>
      <c r="I256" s="12"/>
      <c r="J256" s="12"/>
    </row>
    <row r="257" spans="1:10" x14ac:dyDescent="0.25">
      <c r="A257" s="12"/>
      <c r="B257" s="12"/>
      <c r="C257" s="12"/>
      <c r="D257" s="12"/>
      <c r="E257" s="12" t="s">
        <v>939</v>
      </c>
      <c r="F257" s="12" t="s">
        <v>940</v>
      </c>
      <c r="G257" s="12" t="s">
        <v>228</v>
      </c>
      <c r="H257" s="12" t="s">
        <v>229</v>
      </c>
      <c r="I257" s="12"/>
      <c r="J257" s="12"/>
    </row>
    <row r="258" spans="1:10" x14ac:dyDescent="0.25">
      <c r="A258" s="12"/>
      <c r="B258" s="12"/>
      <c r="C258" s="12"/>
      <c r="D258" s="12"/>
      <c r="E258" s="12" t="s">
        <v>88</v>
      </c>
      <c r="F258" s="12" t="s">
        <v>89</v>
      </c>
      <c r="G258" s="12" t="s">
        <v>715</v>
      </c>
      <c r="H258" s="12" t="s">
        <v>716</v>
      </c>
      <c r="I258" s="12"/>
      <c r="J258" s="12"/>
    </row>
    <row r="259" spans="1:10" x14ac:dyDescent="0.25">
      <c r="A259" s="12"/>
      <c r="B259" s="12"/>
      <c r="C259" s="12"/>
      <c r="D259" s="12"/>
      <c r="E259" s="12" t="s">
        <v>504</v>
      </c>
      <c r="F259" s="12" t="s">
        <v>505</v>
      </c>
      <c r="G259" s="12" t="s">
        <v>837</v>
      </c>
      <c r="H259" s="12" t="s">
        <v>838</v>
      </c>
      <c r="I259" s="12"/>
      <c r="J259" s="12"/>
    </row>
    <row r="260" spans="1:10" x14ac:dyDescent="0.25">
      <c r="A260" s="12"/>
      <c r="B260" s="12"/>
      <c r="C260" s="12"/>
      <c r="D260" s="12"/>
      <c r="E260" s="12" t="s">
        <v>853</v>
      </c>
      <c r="F260" s="12" t="s">
        <v>854</v>
      </c>
      <c r="G260" s="12" t="s">
        <v>206</v>
      </c>
      <c r="H260" s="12" t="s">
        <v>207</v>
      </c>
      <c r="I260" s="12"/>
      <c r="J260" s="12"/>
    </row>
    <row r="261" spans="1:10" x14ac:dyDescent="0.25">
      <c r="A261" s="12"/>
      <c r="B261" s="12"/>
      <c r="C261" s="12"/>
      <c r="D261" s="12"/>
      <c r="E261" s="12" t="s">
        <v>941</v>
      </c>
      <c r="F261" s="12" t="s">
        <v>942</v>
      </c>
      <c r="G261" s="12" t="s">
        <v>925</v>
      </c>
      <c r="H261" s="12" t="s">
        <v>926</v>
      </c>
      <c r="I261" s="12"/>
      <c r="J261" s="12"/>
    </row>
    <row r="262" spans="1:10" x14ac:dyDescent="0.25">
      <c r="A262" s="12"/>
      <c r="B262" s="12"/>
      <c r="C262" s="12"/>
      <c r="D262" s="12"/>
      <c r="E262" s="12" t="s">
        <v>943</v>
      </c>
      <c r="F262" s="12" t="s">
        <v>944</v>
      </c>
      <c r="G262" s="12" t="s">
        <v>927</v>
      </c>
      <c r="H262" s="12" t="s">
        <v>928</v>
      </c>
      <c r="I262" s="12"/>
      <c r="J262" s="12"/>
    </row>
    <row r="263" spans="1:10" x14ac:dyDescent="0.25">
      <c r="A263" s="12"/>
      <c r="B263" s="12"/>
      <c r="C263" s="12"/>
      <c r="D263" s="12"/>
      <c r="E263" s="12" t="s">
        <v>945</v>
      </c>
      <c r="F263" s="12" t="s">
        <v>946</v>
      </c>
      <c r="G263" s="12" t="s">
        <v>929</v>
      </c>
      <c r="H263" s="12" t="s">
        <v>930</v>
      </c>
      <c r="I263" s="12"/>
      <c r="J263" s="12"/>
    </row>
    <row r="264" spans="1:10" x14ac:dyDescent="0.25">
      <c r="A264" s="12"/>
      <c r="B264" s="12"/>
      <c r="C264" s="12"/>
      <c r="D264" s="12"/>
      <c r="E264" s="12" t="s">
        <v>460</v>
      </c>
      <c r="F264" s="12" t="s">
        <v>461</v>
      </c>
      <c r="G264" s="12" t="s">
        <v>721</v>
      </c>
      <c r="H264" s="12" t="s">
        <v>722</v>
      </c>
      <c r="I264" s="12"/>
      <c r="J264" s="12"/>
    </row>
    <row r="265" spans="1:10" x14ac:dyDescent="0.25">
      <c r="A265" s="12"/>
      <c r="B265" s="12"/>
      <c r="C265" s="12"/>
      <c r="D265" s="12"/>
      <c r="E265" s="12" t="s">
        <v>947</v>
      </c>
      <c r="F265" s="12" t="s">
        <v>948</v>
      </c>
      <c r="G265" s="12" t="s">
        <v>931</v>
      </c>
      <c r="H265" s="12" t="s">
        <v>932</v>
      </c>
      <c r="I265" s="12"/>
      <c r="J265" s="12"/>
    </row>
    <row r="266" spans="1:10" x14ac:dyDescent="0.25">
      <c r="A266" s="12"/>
      <c r="B266" s="12"/>
      <c r="C266" s="12"/>
      <c r="D266" s="12"/>
      <c r="E266" s="12" t="s">
        <v>949</v>
      </c>
      <c r="F266" s="12" t="s">
        <v>950</v>
      </c>
      <c r="G266" s="12" t="s">
        <v>731</v>
      </c>
      <c r="H266" s="12" t="s">
        <v>732</v>
      </c>
      <c r="I266" s="12"/>
      <c r="J266" s="12"/>
    </row>
    <row r="267" spans="1:10" x14ac:dyDescent="0.25">
      <c r="A267" s="12"/>
      <c r="B267" s="12"/>
      <c r="C267" s="12"/>
      <c r="D267" s="12"/>
      <c r="E267" s="12" t="s">
        <v>863</v>
      </c>
      <c r="F267" s="12" t="s">
        <v>864</v>
      </c>
      <c r="G267" s="12" t="s">
        <v>725</v>
      </c>
      <c r="H267" s="12" t="s">
        <v>726</v>
      </c>
      <c r="I267" s="12"/>
      <c r="J267" s="12"/>
    </row>
    <row r="268" spans="1:10" x14ac:dyDescent="0.25">
      <c r="A268" s="12"/>
      <c r="B268" s="12"/>
      <c r="C268" s="12"/>
      <c r="D268" s="12"/>
      <c r="E268" s="12" t="s">
        <v>176</v>
      </c>
      <c r="F268" s="12" t="s">
        <v>177</v>
      </c>
      <c r="G268" s="12" t="s">
        <v>765</v>
      </c>
      <c r="H268" s="12" t="s">
        <v>766</v>
      </c>
      <c r="I268" s="12"/>
      <c r="J268" s="12"/>
    </row>
    <row r="269" spans="1:10" x14ac:dyDescent="0.25">
      <c r="A269" s="12"/>
      <c r="B269" s="12"/>
      <c r="C269" s="12"/>
      <c r="D269" s="12"/>
      <c r="E269" s="12" t="s">
        <v>951</v>
      </c>
      <c r="F269" s="12" t="s">
        <v>952</v>
      </c>
      <c r="G269" s="12" t="s">
        <v>727</v>
      </c>
      <c r="H269" s="12" t="s">
        <v>728</v>
      </c>
      <c r="I269" s="12"/>
      <c r="J269" s="12"/>
    </row>
    <row r="270" spans="1:10" x14ac:dyDescent="0.25">
      <c r="A270" s="12"/>
      <c r="B270" s="12"/>
      <c r="C270" s="12"/>
      <c r="D270" s="12"/>
      <c r="E270" s="12" t="s">
        <v>953</v>
      </c>
      <c r="F270" s="12" t="s">
        <v>954</v>
      </c>
      <c r="G270" s="12" t="s">
        <v>500</v>
      </c>
      <c r="H270" s="12" t="s">
        <v>501</v>
      </c>
      <c r="I270" s="12"/>
      <c r="J270" s="12"/>
    </row>
    <row r="271" spans="1:10" x14ac:dyDescent="0.25">
      <c r="A271" s="12"/>
      <c r="B271" s="12"/>
      <c r="C271" s="12"/>
      <c r="D271" s="12"/>
      <c r="E271" s="12" t="s">
        <v>955</v>
      </c>
      <c r="F271" s="12" t="s">
        <v>956</v>
      </c>
      <c r="G271" s="12" t="s">
        <v>933</v>
      </c>
      <c r="H271" s="12" t="s">
        <v>934</v>
      </c>
      <c r="I271" s="12"/>
      <c r="J271" s="12"/>
    </row>
    <row r="272" spans="1:10" x14ac:dyDescent="0.25">
      <c r="A272" s="12"/>
      <c r="B272" s="12"/>
      <c r="C272" s="12"/>
      <c r="D272" s="12"/>
      <c r="E272" s="12" t="s">
        <v>416</v>
      </c>
      <c r="F272" s="12" t="s">
        <v>417</v>
      </c>
      <c r="G272" s="12" t="s">
        <v>957</v>
      </c>
      <c r="H272" s="12" t="s">
        <v>958</v>
      </c>
      <c r="I272" s="12"/>
      <c r="J272" s="12"/>
    </row>
    <row r="273" spans="1:10" x14ac:dyDescent="0.25">
      <c r="A273" s="12"/>
      <c r="B273" s="12"/>
      <c r="C273" s="12"/>
      <c r="D273" s="12"/>
      <c r="E273" s="12" t="s">
        <v>959</v>
      </c>
      <c r="F273" s="12" t="s">
        <v>960</v>
      </c>
      <c r="G273" s="12" t="s">
        <v>935</v>
      </c>
      <c r="H273" s="12" t="s">
        <v>936</v>
      </c>
      <c r="I273" s="12"/>
      <c r="J273" s="12"/>
    </row>
    <row r="274" spans="1:10" x14ac:dyDescent="0.25">
      <c r="A274" s="12"/>
      <c r="B274" s="12"/>
      <c r="C274" s="12"/>
      <c r="D274" s="12"/>
      <c r="E274" s="12" t="s">
        <v>961</v>
      </c>
      <c r="F274" s="12" t="s">
        <v>962</v>
      </c>
      <c r="G274" s="12" t="s">
        <v>937</v>
      </c>
      <c r="H274" s="12" t="s">
        <v>938</v>
      </c>
      <c r="I274" s="12"/>
      <c r="J274" s="12"/>
    </row>
    <row r="275" spans="1:10" x14ac:dyDescent="0.25">
      <c r="A275" s="12"/>
      <c r="B275" s="12"/>
      <c r="C275" s="12"/>
      <c r="D275" s="12"/>
      <c r="E275" s="12" t="s">
        <v>963</v>
      </c>
      <c r="F275" s="12" t="s">
        <v>964</v>
      </c>
      <c r="G275" s="12" t="s">
        <v>965</v>
      </c>
      <c r="H275" s="12" t="s">
        <v>966</v>
      </c>
      <c r="I275" s="12"/>
      <c r="J275" s="12"/>
    </row>
    <row r="276" spans="1:10" x14ac:dyDescent="0.25">
      <c r="A276" s="12"/>
      <c r="B276" s="12"/>
      <c r="C276" s="12"/>
      <c r="D276" s="12"/>
      <c r="E276" s="12" t="s">
        <v>622</v>
      </c>
      <c r="F276" s="12" t="s">
        <v>623</v>
      </c>
      <c r="G276" s="12" t="s">
        <v>448</v>
      </c>
      <c r="H276" s="12" t="s">
        <v>449</v>
      </c>
      <c r="I276" s="12"/>
      <c r="J276" s="12"/>
    </row>
    <row r="277" spans="1:10" x14ac:dyDescent="0.25">
      <c r="A277" s="12"/>
      <c r="B277" s="12"/>
      <c r="C277" s="12"/>
      <c r="D277" s="12"/>
      <c r="E277" s="12" t="s">
        <v>873</v>
      </c>
      <c r="F277" s="12" t="s">
        <v>874</v>
      </c>
      <c r="G277" s="12" t="s">
        <v>939</v>
      </c>
      <c r="H277" s="12" t="s">
        <v>940</v>
      </c>
      <c r="I277" s="12"/>
      <c r="J277" s="12"/>
    </row>
    <row r="278" spans="1:10" x14ac:dyDescent="0.25">
      <c r="A278" s="12"/>
      <c r="B278" s="12"/>
      <c r="C278" s="12"/>
      <c r="D278" s="12"/>
      <c r="E278" s="12" t="s">
        <v>618</v>
      </c>
      <c r="F278" s="12" t="s">
        <v>619</v>
      </c>
      <c r="G278" s="12" t="s">
        <v>88</v>
      </c>
      <c r="H278" s="12" t="s">
        <v>89</v>
      </c>
      <c r="I278" s="12"/>
      <c r="J278" s="12"/>
    </row>
    <row r="279" spans="1:10" x14ac:dyDescent="0.25">
      <c r="A279" s="12"/>
      <c r="B279" s="12"/>
      <c r="C279" s="12"/>
      <c r="D279" s="12"/>
      <c r="E279" s="12" t="s">
        <v>967</v>
      </c>
      <c r="F279" s="12" t="s">
        <v>968</v>
      </c>
      <c r="G279" s="12" t="s">
        <v>504</v>
      </c>
      <c r="H279" s="12" t="s">
        <v>505</v>
      </c>
      <c r="I279" s="12"/>
      <c r="J279" s="12"/>
    </row>
    <row r="280" spans="1:10" x14ac:dyDescent="0.25">
      <c r="A280" s="12"/>
      <c r="B280" s="12"/>
      <c r="C280" s="12"/>
      <c r="D280" s="12"/>
      <c r="E280" s="12" t="s">
        <v>879</v>
      </c>
      <c r="F280" s="12" t="s">
        <v>880</v>
      </c>
      <c r="G280" s="12" t="s">
        <v>853</v>
      </c>
      <c r="H280" s="12" t="s">
        <v>854</v>
      </c>
      <c r="I280" s="12"/>
      <c r="J280" s="12"/>
    </row>
    <row r="281" spans="1:10" x14ac:dyDescent="0.25">
      <c r="A281" s="12"/>
      <c r="B281" s="12"/>
      <c r="C281" s="12"/>
      <c r="D281" s="12"/>
      <c r="E281" s="12" t="s">
        <v>468</v>
      </c>
      <c r="F281" s="12" t="s">
        <v>469</v>
      </c>
      <c r="G281" s="12" t="s">
        <v>941</v>
      </c>
      <c r="H281" s="12" t="s">
        <v>942</v>
      </c>
      <c r="I281" s="12"/>
      <c r="J281" s="12"/>
    </row>
    <row r="282" spans="1:10" x14ac:dyDescent="0.25">
      <c r="A282" s="12"/>
      <c r="B282" s="12"/>
      <c r="C282" s="12"/>
      <c r="D282" s="12"/>
      <c r="E282" s="12" t="s">
        <v>969</v>
      </c>
      <c r="F282" s="12" t="s">
        <v>970</v>
      </c>
      <c r="G282" s="12" t="s">
        <v>943</v>
      </c>
      <c r="H282" s="12" t="s">
        <v>944</v>
      </c>
      <c r="I282" s="12"/>
      <c r="J282" s="12"/>
    </row>
    <row r="283" spans="1:10" x14ac:dyDescent="0.25">
      <c r="A283" s="12"/>
      <c r="B283" s="12"/>
      <c r="C283" s="12"/>
      <c r="D283" s="12"/>
      <c r="E283" s="12" t="s">
        <v>971</v>
      </c>
      <c r="F283" s="12" t="s">
        <v>972</v>
      </c>
      <c r="G283" s="12" t="s">
        <v>945</v>
      </c>
      <c r="H283" s="12" t="s">
        <v>946</v>
      </c>
      <c r="I283" s="12"/>
      <c r="J283" s="12"/>
    </row>
    <row r="284" spans="1:10" x14ac:dyDescent="0.25">
      <c r="A284" s="12"/>
      <c r="B284" s="12"/>
      <c r="C284" s="12"/>
      <c r="D284" s="12"/>
      <c r="E284" s="12" t="s">
        <v>973</v>
      </c>
      <c r="F284" s="12" t="s">
        <v>974</v>
      </c>
      <c r="G284" s="12" t="s">
        <v>460</v>
      </c>
      <c r="H284" s="12" t="s">
        <v>461</v>
      </c>
      <c r="I284" s="12"/>
      <c r="J284" s="12"/>
    </row>
    <row r="285" spans="1:10" x14ac:dyDescent="0.25">
      <c r="A285" s="12"/>
      <c r="B285" s="12"/>
      <c r="C285" s="12"/>
      <c r="D285" s="12"/>
      <c r="E285" s="12" t="s">
        <v>533</v>
      </c>
      <c r="F285" s="12" t="s">
        <v>534</v>
      </c>
      <c r="G285" s="12" t="s">
        <v>947</v>
      </c>
      <c r="H285" s="12" t="s">
        <v>948</v>
      </c>
      <c r="I285" s="12"/>
      <c r="J285" s="12"/>
    </row>
    <row r="286" spans="1:10" x14ac:dyDescent="0.25">
      <c r="A286" s="12"/>
      <c r="B286" s="12"/>
      <c r="C286" s="12"/>
      <c r="D286" s="12"/>
      <c r="E286" s="12" t="s">
        <v>114</v>
      </c>
      <c r="F286" s="12" t="s">
        <v>115</v>
      </c>
      <c r="G286" s="12" t="s">
        <v>949</v>
      </c>
      <c r="H286" s="12" t="s">
        <v>950</v>
      </c>
      <c r="I286" s="12"/>
      <c r="J286" s="12"/>
    </row>
    <row r="287" spans="1:10" x14ac:dyDescent="0.25">
      <c r="A287" s="12"/>
      <c r="B287" s="12"/>
      <c r="C287" s="12"/>
      <c r="D287" s="12"/>
      <c r="E287" s="12" t="s">
        <v>122</v>
      </c>
      <c r="F287" s="12" t="s">
        <v>123</v>
      </c>
      <c r="G287" s="12" t="s">
        <v>863</v>
      </c>
      <c r="H287" s="12" t="s">
        <v>864</v>
      </c>
      <c r="I287" s="12"/>
      <c r="J287" s="12"/>
    </row>
    <row r="288" spans="1:10" x14ac:dyDescent="0.25">
      <c r="A288" s="12"/>
      <c r="B288" s="12"/>
      <c r="C288" s="12"/>
      <c r="D288" s="12"/>
      <c r="E288" s="12" t="s">
        <v>462</v>
      </c>
      <c r="F288" s="12" t="s">
        <v>463</v>
      </c>
      <c r="G288" s="12" t="s">
        <v>176</v>
      </c>
      <c r="H288" s="12" t="s">
        <v>177</v>
      </c>
      <c r="I288" s="12"/>
      <c r="J288" s="12"/>
    </row>
    <row r="289" spans="1:10" x14ac:dyDescent="0.25">
      <c r="A289" s="12"/>
      <c r="B289" s="12"/>
      <c r="C289" s="12"/>
      <c r="D289" s="12"/>
      <c r="E289" s="12" t="s">
        <v>975</v>
      </c>
      <c r="F289" s="12" t="s">
        <v>976</v>
      </c>
      <c r="G289" s="12" t="s">
        <v>951</v>
      </c>
      <c r="H289" s="12" t="s">
        <v>952</v>
      </c>
      <c r="I289" s="12"/>
      <c r="J289" s="12"/>
    </row>
    <row r="290" spans="1:10" x14ac:dyDescent="0.25">
      <c r="A290" s="12"/>
      <c r="B290" s="12"/>
      <c r="C290" s="12"/>
      <c r="D290" s="12"/>
      <c r="E290" s="12" t="s">
        <v>977</v>
      </c>
      <c r="F290" s="12" t="s">
        <v>978</v>
      </c>
      <c r="G290" s="12" t="s">
        <v>953</v>
      </c>
      <c r="H290" s="12" t="s">
        <v>954</v>
      </c>
      <c r="I290" s="12"/>
      <c r="J290" s="12"/>
    </row>
    <row r="291" spans="1:10" x14ac:dyDescent="0.25">
      <c r="A291" s="12"/>
      <c r="B291" s="12"/>
      <c r="C291" s="12"/>
      <c r="D291" s="12"/>
      <c r="E291" s="12" t="s">
        <v>979</v>
      </c>
      <c r="F291" s="12" t="s">
        <v>980</v>
      </c>
      <c r="G291" s="12" t="s">
        <v>955</v>
      </c>
      <c r="H291" s="12" t="s">
        <v>956</v>
      </c>
      <c r="I291" s="12"/>
      <c r="J291" s="12"/>
    </row>
    <row r="292" spans="1:10" x14ac:dyDescent="0.25">
      <c r="A292" s="12"/>
      <c r="B292" s="12"/>
      <c r="C292" s="12"/>
      <c r="D292" s="12"/>
      <c r="E292" s="12" t="s">
        <v>539</v>
      </c>
      <c r="F292" s="12" t="s">
        <v>540</v>
      </c>
      <c r="G292" s="12" t="s">
        <v>416</v>
      </c>
      <c r="H292" s="12" t="s">
        <v>417</v>
      </c>
      <c r="I292" s="12"/>
      <c r="J292" s="12"/>
    </row>
    <row r="293" spans="1:10" x14ac:dyDescent="0.25">
      <c r="A293" s="12"/>
      <c r="B293" s="12"/>
      <c r="C293" s="12"/>
      <c r="D293" s="12"/>
      <c r="E293" s="12" t="s">
        <v>981</v>
      </c>
      <c r="F293" s="12" t="s">
        <v>982</v>
      </c>
      <c r="G293" s="12" t="s">
        <v>959</v>
      </c>
      <c r="H293" s="12" t="s">
        <v>960</v>
      </c>
      <c r="I293" s="12"/>
      <c r="J293" s="12"/>
    </row>
    <row r="294" spans="1:10" x14ac:dyDescent="0.25">
      <c r="A294" s="12"/>
      <c r="B294" s="12"/>
      <c r="C294" s="12"/>
      <c r="D294" s="12"/>
      <c r="E294" s="12" t="s">
        <v>150</v>
      </c>
      <c r="F294" s="12" t="s">
        <v>151</v>
      </c>
      <c r="G294" s="12" t="s">
        <v>961</v>
      </c>
      <c r="H294" s="12" t="s">
        <v>962</v>
      </c>
      <c r="I294" s="12"/>
      <c r="J294" s="12"/>
    </row>
    <row r="295" spans="1:10" x14ac:dyDescent="0.25">
      <c r="A295" s="12"/>
      <c r="B295" s="12"/>
      <c r="C295" s="12"/>
      <c r="D295" s="12"/>
      <c r="E295" s="12" t="s">
        <v>472</v>
      </c>
      <c r="F295" s="12" t="s">
        <v>473</v>
      </c>
      <c r="G295" s="12" t="s">
        <v>767</v>
      </c>
      <c r="H295" s="12" t="s">
        <v>768</v>
      </c>
      <c r="I295" s="12"/>
      <c r="J295" s="12"/>
    </row>
    <row r="296" spans="1:10" x14ac:dyDescent="0.25">
      <c r="A296" s="12"/>
      <c r="B296" s="12"/>
      <c r="C296" s="12"/>
      <c r="D296" s="12"/>
      <c r="E296" s="12" t="s">
        <v>983</v>
      </c>
      <c r="F296" s="12" t="s">
        <v>984</v>
      </c>
      <c r="G296" s="12" t="s">
        <v>963</v>
      </c>
      <c r="H296" s="12" t="s">
        <v>964</v>
      </c>
      <c r="I296" s="12"/>
      <c r="J296" s="12"/>
    </row>
    <row r="297" spans="1:10" x14ac:dyDescent="0.25">
      <c r="A297" s="12"/>
      <c r="B297" s="12"/>
      <c r="C297" s="12"/>
      <c r="D297" s="12"/>
      <c r="E297" s="12" t="s">
        <v>899</v>
      </c>
      <c r="F297" s="12" t="s">
        <v>900</v>
      </c>
      <c r="G297" s="12" t="s">
        <v>622</v>
      </c>
      <c r="H297" s="12" t="s">
        <v>623</v>
      </c>
      <c r="I297" s="12"/>
      <c r="J297" s="12"/>
    </row>
    <row r="298" spans="1:10" x14ac:dyDescent="0.25">
      <c r="A298" s="12"/>
      <c r="B298" s="12"/>
      <c r="C298" s="12"/>
      <c r="D298" s="12"/>
      <c r="E298" s="12" t="s">
        <v>739</v>
      </c>
      <c r="F298" s="12" t="s">
        <v>740</v>
      </c>
      <c r="G298" s="12" t="s">
        <v>873</v>
      </c>
      <c r="H298" s="12" t="s">
        <v>874</v>
      </c>
      <c r="I298" s="12"/>
      <c r="J298" s="12"/>
    </row>
    <row r="299" spans="1:10" x14ac:dyDescent="0.25">
      <c r="A299" s="12"/>
      <c r="B299" s="12"/>
      <c r="C299" s="12"/>
      <c r="D299" s="12"/>
      <c r="E299" s="12" t="s">
        <v>985</v>
      </c>
      <c r="F299" s="12" t="s">
        <v>986</v>
      </c>
      <c r="G299" s="12" t="s">
        <v>987</v>
      </c>
      <c r="H299" s="12" t="s">
        <v>988</v>
      </c>
      <c r="I299" s="12"/>
      <c r="J299" s="12"/>
    </row>
    <row r="300" spans="1:10" x14ac:dyDescent="0.25">
      <c r="A300" s="12"/>
      <c r="B300" s="12"/>
      <c r="C300" s="12"/>
      <c r="D300" s="12"/>
      <c r="E300" s="12" t="s">
        <v>989</v>
      </c>
      <c r="F300" s="12" t="s">
        <v>990</v>
      </c>
      <c r="G300" s="12" t="s">
        <v>991</v>
      </c>
      <c r="H300" s="12" t="s">
        <v>992</v>
      </c>
      <c r="I300" s="12"/>
      <c r="J300" s="12"/>
    </row>
    <row r="301" spans="1:10" x14ac:dyDescent="0.25">
      <c r="A301" s="12"/>
      <c r="B301" s="12"/>
      <c r="C301" s="12"/>
      <c r="D301" s="12"/>
      <c r="E301" s="12" t="s">
        <v>597</v>
      </c>
      <c r="F301" s="12" t="s">
        <v>598</v>
      </c>
      <c r="G301" s="12" t="s">
        <v>993</v>
      </c>
      <c r="H301" s="12" t="s">
        <v>994</v>
      </c>
      <c r="I301" s="12"/>
      <c r="J301" s="12"/>
    </row>
    <row r="302" spans="1:10" x14ac:dyDescent="0.25">
      <c r="A302" s="12"/>
      <c r="B302" s="12"/>
      <c r="C302" s="12"/>
      <c r="D302" s="12"/>
      <c r="E302" s="12" t="s">
        <v>477</v>
      </c>
      <c r="F302" s="12" t="s">
        <v>478</v>
      </c>
      <c r="G302" s="12" t="s">
        <v>995</v>
      </c>
      <c r="H302" s="12" t="s">
        <v>996</v>
      </c>
      <c r="I302" s="12"/>
      <c r="J302" s="12"/>
    </row>
    <row r="303" spans="1:10" x14ac:dyDescent="0.25">
      <c r="A303" s="12"/>
      <c r="B303" s="12"/>
      <c r="C303" s="12"/>
      <c r="D303" s="12"/>
      <c r="E303" s="12" t="s">
        <v>997</v>
      </c>
      <c r="F303" s="12" t="s">
        <v>998</v>
      </c>
      <c r="G303" s="12" t="s">
        <v>999</v>
      </c>
      <c r="H303" s="12" t="s">
        <v>1000</v>
      </c>
      <c r="I303" s="12"/>
      <c r="J303" s="12"/>
    </row>
    <row r="304" spans="1:10" x14ac:dyDescent="0.25">
      <c r="A304" s="12"/>
      <c r="B304" s="12"/>
      <c r="C304" s="12"/>
      <c r="D304" s="12"/>
      <c r="E304" s="12" t="s">
        <v>646</v>
      </c>
      <c r="F304" s="12" t="s">
        <v>647</v>
      </c>
      <c r="G304" s="12" t="s">
        <v>1001</v>
      </c>
      <c r="H304" s="12" t="s">
        <v>1002</v>
      </c>
      <c r="I304" s="12"/>
      <c r="J304" s="12"/>
    </row>
    <row r="305" spans="1:10" x14ac:dyDescent="0.25">
      <c r="A305" s="12"/>
      <c r="B305" s="12"/>
      <c r="C305" s="12"/>
      <c r="D305" s="12"/>
      <c r="E305" s="12" t="s">
        <v>1003</v>
      </c>
      <c r="F305" s="12" t="s">
        <v>1004</v>
      </c>
      <c r="G305" s="12" t="s">
        <v>877</v>
      </c>
      <c r="H305" s="12" t="s">
        <v>878</v>
      </c>
      <c r="I305" s="12"/>
      <c r="J305" s="12"/>
    </row>
    <row r="306" spans="1:10" x14ac:dyDescent="0.25">
      <c r="A306" s="12"/>
      <c r="B306" s="12"/>
      <c r="C306" s="12"/>
      <c r="D306" s="12"/>
      <c r="E306" s="12" t="s">
        <v>1005</v>
      </c>
      <c r="F306" s="12" t="s">
        <v>1006</v>
      </c>
      <c r="G306" s="12" t="s">
        <v>618</v>
      </c>
      <c r="H306" s="12" t="s">
        <v>619</v>
      </c>
      <c r="I306" s="12"/>
      <c r="J306" s="12"/>
    </row>
    <row r="307" spans="1:10" x14ac:dyDescent="0.25">
      <c r="A307" s="12"/>
      <c r="B307" s="12"/>
      <c r="C307" s="12"/>
      <c r="D307" s="12"/>
      <c r="E307" s="12" t="s">
        <v>1007</v>
      </c>
      <c r="F307" s="12" t="s">
        <v>1008</v>
      </c>
      <c r="G307" s="12" t="s">
        <v>967</v>
      </c>
      <c r="H307" s="12" t="s">
        <v>968</v>
      </c>
      <c r="I307" s="12"/>
      <c r="J307" s="12"/>
    </row>
    <row r="308" spans="1:10" x14ac:dyDescent="0.25">
      <c r="A308" s="12"/>
      <c r="B308" s="12"/>
      <c r="C308" s="12"/>
      <c r="D308" s="12"/>
      <c r="E308" s="12" t="s">
        <v>1009</v>
      </c>
      <c r="F308" s="12" t="s">
        <v>1010</v>
      </c>
      <c r="G308" s="12" t="s">
        <v>879</v>
      </c>
      <c r="H308" s="12" t="s">
        <v>880</v>
      </c>
      <c r="I308" s="12"/>
      <c r="J308" s="12"/>
    </row>
    <row r="309" spans="1:10" x14ac:dyDescent="0.25">
      <c r="A309" s="12"/>
      <c r="B309" s="12"/>
      <c r="C309" s="12"/>
      <c r="D309" s="12"/>
      <c r="E309" s="12" t="s">
        <v>483</v>
      </c>
      <c r="F309" s="12" t="s">
        <v>484</v>
      </c>
      <c r="G309" s="12" t="s">
        <v>468</v>
      </c>
      <c r="H309" s="12" t="s">
        <v>469</v>
      </c>
      <c r="I309" s="12"/>
      <c r="J309" s="12"/>
    </row>
    <row r="310" spans="1:10" x14ac:dyDescent="0.25">
      <c r="A310" s="12"/>
      <c r="B310" s="12"/>
      <c r="C310" s="12"/>
      <c r="D310" s="12"/>
      <c r="E310" s="12" t="s">
        <v>1011</v>
      </c>
      <c r="F310" s="12" t="s">
        <v>1012</v>
      </c>
      <c r="G310" s="12" t="s">
        <v>969</v>
      </c>
      <c r="H310" s="12" t="s">
        <v>970</v>
      </c>
      <c r="I310" s="12"/>
      <c r="J310" s="12"/>
    </row>
    <row r="311" spans="1:10" x14ac:dyDescent="0.25">
      <c r="A311" s="12"/>
      <c r="B311" s="12"/>
      <c r="C311" s="12"/>
      <c r="D311" s="12"/>
      <c r="E311" s="12" t="s">
        <v>1013</v>
      </c>
      <c r="F311" s="12" t="s">
        <v>1014</v>
      </c>
      <c r="G311" s="12" t="s">
        <v>971</v>
      </c>
      <c r="H311" s="12" t="s">
        <v>972</v>
      </c>
      <c r="I311" s="12"/>
      <c r="J311" s="12"/>
    </row>
    <row r="312" spans="1:10" x14ac:dyDescent="0.25">
      <c r="A312" s="12"/>
      <c r="B312" s="12"/>
      <c r="C312" s="12"/>
      <c r="D312" s="12"/>
      <c r="E312" s="12" t="s">
        <v>1015</v>
      </c>
      <c r="F312" s="12" t="s">
        <v>1016</v>
      </c>
      <c r="G312" s="12" t="s">
        <v>973</v>
      </c>
      <c r="H312" s="12" t="s">
        <v>974</v>
      </c>
      <c r="I312" s="12"/>
      <c r="J312" s="12"/>
    </row>
    <row r="313" spans="1:10" x14ac:dyDescent="0.25">
      <c r="A313" s="12"/>
      <c r="B313" s="12"/>
      <c r="C313" s="12"/>
      <c r="D313" s="12"/>
      <c r="E313" s="12" t="s">
        <v>1017</v>
      </c>
      <c r="F313" s="12" t="s">
        <v>1018</v>
      </c>
      <c r="G313" s="12" t="s">
        <v>533</v>
      </c>
      <c r="H313" s="12" t="s">
        <v>534</v>
      </c>
      <c r="I313" s="12"/>
      <c r="J313" s="12"/>
    </row>
    <row r="314" spans="1:10" x14ac:dyDescent="0.25">
      <c r="A314" s="12"/>
      <c r="B314" s="12"/>
      <c r="C314" s="12"/>
      <c r="D314" s="12"/>
      <c r="E314" s="12" t="s">
        <v>1019</v>
      </c>
      <c r="F314" s="12" t="s">
        <v>1020</v>
      </c>
      <c r="G314" s="12" t="s">
        <v>114</v>
      </c>
      <c r="H314" s="12" t="s">
        <v>115</v>
      </c>
      <c r="I314" s="12"/>
      <c r="J314" s="12"/>
    </row>
    <row r="315" spans="1:10" x14ac:dyDescent="0.25">
      <c r="A315" s="12"/>
      <c r="B315" s="12"/>
      <c r="C315" s="12"/>
      <c r="D315" s="12"/>
      <c r="E315" s="12" t="s">
        <v>1021</v>
      </c>
      <c r="F315" s="12" t="s">
        <v>1022</v>
      </c>
      <c r="G315" s="12" t="s">
        <v>122</v>
      </c>
      <c r="H315" s="12" t="s">
        <v>123</v>
      </c>
      <c r="I315" s="12"/>
      <c r="J315" s="12"/>
    </row>
    <row r="316" spans="1:10" x14ac:dyDescent="0.25">
      <c r="A316" s="12"/>
      <c r="B316" s="12"/>
      <c r="C316" s="12"/>
      <c r="D316" s="12"/>
      <c r="E316" s="12" t="s">
        <v>907</v>
      </c>
      <c r="F316" s="12" t="s">
        <v>908</v>
      </c>
      <c r="G316" s="12" t="s">
        <v>462</v>
      </c>
      <c r="H316" s="12" t="s">
        <v>463</v>
      </c>
      <c r="I316" s="12"/>
      <c r="J316" s="12"/>
    </row>
    <row r="317" spans="1:10" x14ac:dyDescent="0.25">
      <c r="A317" s="12"/>
      <c r="B317" s="12"/>
      <c r="C317" s="12"/>
      <c r="D317" s="12"/>
      <c r="E317" s="12" t="s">
        <v>545</v>
      </c>
      <c r="F317" s="12" t="s">
        <v>546</v>
      </c>
      <c r="G317" s="12" t="s">
        <v>128</v>
      </c>
      <c r="H317" s="12" t="s">
        <v>129</v>
      </c>
      <c r="I317" s="12"/>
      <c r="J317" s="12"/>
    </row>
    <row r="318" spans="1:10" x14ac:dyDescent="0.25">
      <c r="A318" s="12"/>
      <c r="B318" s="12"/>
      <c r="C318" s="12"/>
      <c r="D318" s="12"/>
      <c r="E318" s="12" t="s">
        <v>549</v>
      </c>
      <c r="F318" s="12" t="s">
        <v>550</v>
      </c>
      <c r="G318" s="12" t="s">
        <v>975</v>
      </c>
      <c r="H318" s="12" t="s">
        <v>976</v>
      </c>
      <c r="I318" s="12"/>
      <c r="J318" s="12"/>
    </row>
    <row r="319" spans="1:10" x14ac:dyDescent="0.25">
      <c r="A319" s="12"/>
      <c r="B319" s="12"/>
      <c r="C319" s="12"/>
      <c r="D319" s="12"/>
      <c r="E319" s="12" t="s">
        <v>553</v>
      </c>
      <c r="F319" s="12" t="s">
        <v>554</v>
      </c>
      <c r="G319" s="12" t="s">
        <v>1023</v>
      </c>
      <c r="H319" s="12" t="s">
        <v>1024</v>
      </c>
      <c r="I319" s="12"/>
      <c r="J319" s="12"/>
    </row>
    <row r="320" spans="1:10" x14ac:dyDescent="0.25">
      <c r="A320" s="12"/>
      <c r="B320" s="12"/>
      <c r="C320" s="12"/>
      <c r="D320" s="12"/>
      <c r="E320" s="12" t="s">
        <v>452</v>
      </c>
      <c r="F320" s="12" t="s">
        <v>453</v>
      </c>
      <c r="G320" s="12" t="s">
        <v>977</v>
      </c>
      <c r="H320" s="12" t="s">
        <v>978</v>
      </c>
      <c r="I320" s="12"/>
      <c r="J320" s="12"/>
    </row>
    <row r="321" spans="1:10" x14ac:dyDescent="0.25">
      <c r="A321" s="12"/>
      <c r="B321" s="12"/>
      <c r="C321" s="12"/>
      <c r="D321" s="12"/>
      <c r="E321" s="12" t="s">
        <v>583</v>
      </c>
      <c r="F321" s="12" t="s">
        <v>584</v>
      </c>
      <c r="G321" s="12" t="s">
        <v>979</v>
      </c>
      <c r="H321" s="12" t="s">
        <v>980</v>
      </c>
      <c r="I321" s="12"/>
      <c r="J321" s="12"/>
    </row>
    <row r="322" spans="1:10" x14ac:dyDescent="0.25">
      <c r="A322" s="12"/>
      <c r="B322" s="12"/>
      <c r="C322" s="12"/>
      <c r="D322" s="12"/>
      <c r="E322" s="12" t="s">
        <v>1025</v>
      </c>
      <c r="F322" s="12" t="s">
        <v>1026</v>
      </c>
      <c r="G322" s="12" t="s">
        <v>539</v>
      </c>
      <c r="H322" s="12" t="s">
        <v>540</v>
      </c>
      <c r="I322" s="12"/>
      <c r="J322" s="12"/>
    </row>
    <row r="323" spans="1:10" x14ac:dyDescent="0.25">
      <c r="A323" s="12"/>
      <c r="B323" s="12"/>
      <c r="C323" s="12"/>
      <c r="D323" s="12"/>
      <c r="E323" s="12" t="s">
        <v>745</v>
      </c>
      <c r="F323" s="12" t="s">
        <v>746</v>
      </c>
      <c r="G323" s="12" t="s">
        <v>1027</v>
      </c>
      <c r="H323" s="12" t="s">
        <v>1028</v>
      </c>
      <c r="I323" s="12"/>
      <c r="J323" s="12"/>
    </row>
    <row r="324" spans="1:10" x14ac:dyDescent="0.25">
      <c r="A324" s="12"/>
      <c r="B324" s="12"/>
      <c r="C324" s="12"/>
      <c r="D324" s="12"/>
      <c r="E324" s="12" t="s">
        <v>628</v>
      </c>
      <c r="F324" s="12" t="s">
        <v>629</v>
      </c>
      <c r="G324" s="12" t="s">
        <v>981</v>
      </c>
      <c r="H324" s="12" t="s">
        <v>982</v>
      </c>
      <c r="I324" s="12"/>
      <c r="J324" s="12"/>
    </row>
    <row r="325" spans="1:10" x14ac:dyDescent="0.25">
      <c r="A325" s="12"/>
      <c r="B325" s="12"/>
      <c r="C325" s="12"/>
      <c r="D325" s="12"/>
      <c r="E325" s="12" t="s">
        <v>1029</v>
      </c>
      <c r="F325" s="12" t="s">
        <v>1030</v>
      </c>
      <c r="G325" s="12" t="s">
        <v>1031</v>
      </c>
      <c r="H325" s="12" t="s">
        <v>1032</v>
      </c>
      <c r="I325" s="12"/>
      <c r="J325" s="12"/>
    </row>
    <row r="326" spans="1:10" x14ac:dyDescent="0.25">
      <c r="A326" s="12"/>
      <c r="B326" s="12"/>
      <c r="C326" s="12"/>
      <c r="D326" s="12"/>
      <c r="E326" s="12" t="s">
        <v>106</v>
      </c>
      <c r="F326" s="12" t="s">
        <v>107</v>
      </c>
      <c r="G326" s="12" t="s">
        <v>150</v>
      </c>
      <c r="H326" s="12" t="s">
        <v>151</v>
      </c>
      <c r="I326" s="12"/>
      <c r="J326" s="12"/>
    </row>
    <row r="327" spans="1:10" x14ac:dyDescent="0.25">
      <c r="A327" s="12"/>
      <c r="B327" s="12"/>
      <c r="C327" s="12"/>
      <c r="D327" s="12"/>
      <c r="E327" s="12"/>
      <c r="F327" s="12"/>
      <c r="G327" s="12" t="s">
        <v>472</v>
      </c>
      <c r="H327" s="12" t="s">
        <v>473</v>
      </c>
      <c r="I327" s="12"/>
      <c r="J327" s="12"/>
    </row>
    <row r="328" spans="1:10" x14ac:dyDescent="0.25">
      <c r="A328" s="12"/>
      <c r="B328" s="12"/>
      <c r="C328" s="12"/>
      <c r="D328" s="12"/>
      <c r="E328" s="12"/>
      <c r="F328" s="12"/>
      <c r="G328" s="12" t="s">
        <v>983</v>
      </c>
      <c r="H328" s="12" t="s">
        <v>984</v>
      </c>
      <c r="I328" s="12"/>
      <c r="J328" s="12"/>
    </row>
    <row r="329" spans="1:10" x14ac:dyDescent="0.25">
      <c r="A329" s="12"/>
      <c r="B329" s="12"/>
      <c r="C329" s="12"/>
      <c r="D329" s="12"/>
      <c r="E329" s="12"/>
      <c r="F329" s="12"/>
      <c r="G329" s="12" t="s">
        <v>899</v>
      </c>
      <c r="H329" s="12" t="s">
        <v>900</v>
      </c>
      <c r="I329" s="12"/>
      <c r="J329" s="12"/>
    </row>
    <row r="330" spans="1:10" x14ac:dyDescent="0.25">
      <c r="A330" s="12"/>
      <c r="B330" s="12"/>
      <c r="C330" s="12"/>
      <c r="D330" s="12"/>
      <c r="E330" s="12"/>
      <c r="F330" s="12"/>
      <c r="G330" s="12" t="s">
        <v>739</v>
      </c>
      <c r="H330" s="12" t="s">
        <v>740</v>
      </c>
      <c r="I330" s="12"/>
      <c r="J330" s="12"/>
    </row>
    <row r="331" spans="1:10" x14ac:dyDescent="0.25">
      <c r="A331" s="12"/>
      <c r="B331" s="12"/>
      <c r="C331" s="12"/>
      <c r="D331" s="12"/>
      <c r="E331" s="12"/>
      <c r="F331" s="12"/>
      <c r="G331" s="12" t="s">
        <v>985</v>
      </c>
      <c r="H331" s="12" t="s">
        <v>986</v>
      </c>
      <c r="I331" s="12"/>
      <c r="J331" s="12"/>
    </row>
    <row r="332" spans="1:10" x14ac:dyDescent="0.25">
      <c r="A332" s="12"/>
      <c r="B332" s="12"/>
      <c r="C332" s="12"/>
      <c r="D332" s="12"/>
      <c r="E332" s="12"/>
      <c r="F332" s="12"/>
      <c r="G332" s="12" t="s">
        <v>989</v>
      </c>
      <c r="H332" s="12" t="s">
        <v>990</v>
      </c>
      <c r="I332" s="12"/>
      <c r="J332" s="12"/>
    </row>
    <row r="333" spans="1:10" x14ac:dyDescent="0.25">
      <c r="A333" s="12"/>
      <c r="B333" s="12"/>
      <c r="C333" s="12"/>
      <c r="D333" s="12"/>
      <c r="E333" s="12"/>
      <c r="F333" s="12"/>
      <c r="G333" s="12" t="s">
        <v>597</v>
      </c>
      <c r="H333" s="12" t="s">
        <v>598</v>
      </c>
      <c r="I333" s="12"/>
      <c r="J333" s="12"/>
    </row>
    <row r="334" spans="1:10" x14ac:dyDescent="0.25">
      <c r="A334" s="12"/>
      <c r="B334" s="12"/>
      <c r="C334" s="12"/>
      <c r="D334" s="12"/>
      <c r="E334" s="12"/>
      <c r="F334" s="12"/>
      <c r="G334" s="12" t="s">
        <v>477</v>
      </c>
      <c r="H334" s="12" t="s">
        <v>478</v>
      </c>
      <c r="I334" s="12"/>
      <c r="J334" s="12"/>
    </row>
    <row r="335" spans="1:10" x14ac:dyDescent="0.25">
      <c r="A335" s="12"/>
      <c r="B335" s="12"/>
      <c r="C335" s="12"/>
      <c r="D335" s="12"/>
      <c r="E335" s="12"/>
      <c r="F335" s="12"/>
      <c r="G335" s="12" t="s">
        <v>997</v>
      </c>
      <c r="H335" s="12" t="s">
        <v>998</v>
      </c>
      <c r="I335" s="12"/>
      <c r="J335" s="12"/>
    </row>
    <row r="336" spans="1:10" x14ac:dyDescent="0.25">
      <c r="A336" s="12"/>
      <c r="B336" s="12"/>
      <c r="C336" s="12"/>
      <c r="D336" s="12"/>
      <c r="E336" s="12"/>
      <c r="F336" s="12"/>
      <c r="G336" s="12" t="s">
        <v>646</v>
      </c>
      <c r="H336" s="12" t="s">
        <v>647</v>
      </c>
      <c r="I336" s="12"/>
      <c r="J336" s="12"/>
    </row>
    <row r="337" spans="1:10" x14ac:dyDescent="0.25">
      <c r="A337" s="12"/>
      <c r="B337" s="12"/>
      <c r="C337" s="12"/>
      <c r="D337" s="12"/>
      <c r="E337" s="12"/>
      <c r="F337" s="12"/>
      <c r="G337" s="12" t="s">
        <v>1003</v>
      </c>
      <c r="H337" s="12" t="s">
        <v>1004</v>
      </c>
      <c r="I337" s="12"/>
      <c r="J337" s="12"/>
    </row>
    <row r="338" spans="1:10" x14ac:dyDescent="0.25">
      <c r="A338" s="12"/>
      <c r="B338" s="12"/>
      <c r="C338" s="12"/>
      <c r="D338" s="12"/>
      <c r="E338" s="12"/>
      <c r="F338" s="12"/>
      <c r="G338" s="12" t="s">
        <v>1005</v>
      </c>
      <c r="H338" s="12" t="s">
        <v>1006</v>
      </c>
      <c r="I338" s="12"/>
      <c r="J338" s="12"/>
    </row>
    <row r="339" spans="1:10" x14ac:dyDescent="0.25">
      <c r="A339" s="12"/>
      <c r="B339" s="12"/>
      <c r="C339" s="12"/>
      <c r="D339" s="12"/>
      <c r="E339" s="12"/>
      <c r="F339" s="12"/>
      <c r="G339" s="12" t="s">
        <v>1007</v>
      </c>
      <c r="H339" s="12" t="s">
        <v>1008</v>
      </c>
      <c r="I339" s="12"/>
      <c r="J339" s="12"/>
    </row>
    <row r="340" spans="1:10" x14ac:dyDescent="0.25">
      <c r="A340" s="12"/>
      <c r="B340" s="12"/>
      <c r="C340" s="12"/>
      <c r="D340" s="12"/>
      <c r="E340" s="12"/>
      <c r="F340" s="12"/>
      <c r="G340" s="12" t="s">
        <v>1009</v>
      </c>
      <c r="H340" s="12" t="s">
        <v>1010</v>
      </c>
      <c r="I340" s="12"/>
      <c r="J340" s="12"/>
    </row>
    <row r="341" spans="1:10" x14ac:dyDescent="0.25">
      <c r="A341" s="12"/>
      <c r="B341" s="12"/>
      <c r="C341" s="12"/>
      <c r="D341" s="12"/>
      <c r="E341" s="12"/>
      <c r="F341" s="12"/>
      <c r="G341" s="12" t="s">
        <v>483</v>
      </c>
      <c r="H341" s="12" t="s">
        <v>484</v>
      </c>
      <c r="I341" s="12"/>
      <c r="J341" s="12"/>
    </row>
    <row r="342" spans="1:10" x14ac:dyDescent="0.25">
      <c r="A342" s="12"/>
      <c r="B342" s="12"/>
      <c r="C342" s="12"/>
      <c r="D342" s="12"/>
      <c r="E342" s="12"/>
      <c r="F342" s="12"/>
      <c r="G342" s="12" t="s">
        <v>1011</v>
      </c>
      <c r="H342" s="12" t="s">
        <v>1012</v>
      </c>
      <c r="I342" s="12"/>
      <c r="J342" s="12"/>
    </row>
    <row r="343" spans="1:10" x14ac:dyDescent="0.25">
      <c r="A343" s="12"/>
      <c r="B343" s="12"/>
      <c r="C343" s="12"/>
      <c r="D343" s="12"/>
      <c r="E343" s="12"/>
      <c r="F343" s="12"/>
      <c r="G343" s="12" t="s">
        <v>1013</v>
      </c>
      <c r="H343" s="12" t="s">
        <v>1014</v>
      </c>
      <c r="I343" s="12"/>
      <c r="J343" s="12"/>
    </row>
    <row r="344" spans="1:10" x14ac:dyDescent="0.25">
      <c r="A344" s="12"/>
      <c r="B344" s="12"/>
      <c r="C344" s="12"/>
      <c r="D344" s="12"/>
      <c r="E344" s="12"/>
      <c r="F344" s="12"/>
      <c r="G344" s="12" t="s">
        <v>1015</v>
      </c>
      <c r="H344" s="12" t="s">
        <v>1016</v>
      </c>
      <c r="I344" s="12"/>
      <c r="J344" s="12"/>
    </row>
    <row r="345" spans="1:10" x14ac:dyDescent="0.25">
      <c r="A345" s="12"/>
      <c r="B345" s="12"/>
      <c r="C345" s="12"/>
      <c r="D345" s="12"/>
      <c r="E345" s="12"/>
      <c r="F345" s="12"/>
      <c r="G345" s="12" t="s">
        <v>1017</v>
      </c>
      <c r="H345" s="12" t="s">
        <v>1018</v>
      </c>
      <c r="I345" s="12"/>
      <c r="J345" s="12"/>
    </row>
    <row r="346" spans="1:10" x14ac:dyDescent="0.25">
      <c r="A346" s="12"/>
      <c r="B346" s="12"/>
      <c r="C346" s="12"/>
      <c r="D346" s="12"/>
      <c r="E346" s="12"/>
      <c r="F346" s="12"/>
      <c r="G346" s="12" t="s">
        <v>1019</v>
      </c>
      <c r="H346" s="12" t="s">
        <v>1020</v>
      </c>
      <c r="I346" s="12"/>
      <c r="J346" s="12"/>
    </row>
    <row r="347" spans="1:10" x14ac:dyDescent="0.25">
      <c r="A347" s="12"/>
      <c r="B347" s="12"/>
      <c r="C347" s="12"/>
      <c r="D347" s="12"/>
      <c r="E347" s="12"/>
      <c r="F347" s="12"/>
      <c r="G347" s="12" t="s">
        <v>1021</v>
      </c>
      <c r="H347" s="12" t="s">
        <v>1022</v>
      </c>
      <c r="I347" s="12"/>
      <c r="J347" s="12"/>
    </row>
    <row r="348" spans="1:10" x14ac:dyDescent="0.25">
      <c r="A348" s="12"/>
      <c r="B348" s="12"/>
      <c r="C348" s="12"/>
      <c r="D348" s="12"/>
      <c r="E348" s="12"/>
      <c r="F348" s="12"/>
      <c r="G348" s="12" t="s">
        <v>907</v>
      </c>
      <c r="H348" s="12" t="s">
        <v>908</v>
      </c>
      <c r="I348" s="12"/>
      <c r="J348" s="12"/>
    </row>
    <row r="349" spans="1:10" x14ac:dyDescent="0.25">
      <c r="A349" s="12"/>
      <c r="B349" s="12"/>
      <c r="C349" s="12"/>
      <c r="D349" s="12"/>
      <c r="E349" s="12"/>
      <c r="F349" s="12"/>
      <c r="G349" s="12" t="s">
        <v>545</v>
      </c>
      <c r="H349" s="12" t="s">
        <v>546</v>
      </c>
      <c r="I349" s="12"/>
      <c r="J349" s="12"/>
    </row>
    <row r="350" spans="1:10" x14ac:dyDescent="0.25">
      <c r="A350" s="12"/>
      <c r="B350" s="12"/>
      <c r="C350" s="12"/>
      <c r="D350" s="12"/>
      <c r="E350" s="12"/>
      <c r="F350" s="12"/>
      <c r="G350" s="12" t="s">
        <v>549</v>
      </c>
      <c r="H350" s="12" t="s">
        <v>550</v>
      </c>
      <c r="I350" s="12"/>
      <c r="J350" s="12"/>
    </row>
    <row r="351" spans="1:10" x14ac:dyDescent="0.25">
      <c r="A351" s="12"/>
      <c r="B351" s="12"/>
      <c r="C351" s="12"/>
      <c r="D351" s="12"/>
      <c r="E351" s="12"/>
      <c r="F351" s="12"/>
      <c r="G351" s="12" t="s">
        <v>553</v>
      </c>
      <c r="H351" s="12" t="s">
        <v>554</v>
      </c>
      <c r="I351" s="12"/>
      <c r="J351" s="12"/>
    </row>
    <row r="352" spans="1:10" x14ac:dyDescent="0.25">
      <c r="A352" s="12"/>
      <c r="B352" s="12"/>
      <c r="C352" s="12"/>
      <c r="D352" s="12"/>
      <c r="E352" s="12"/>
      <c r="F352" s="12"/>
      <c r="G352" s="12" t="s">
        <v>452</v>
      </c>
      <c r="H352" s="12" t="s">
        <v>453</v>
      </c>
      <c r="I352" s="12"/>
      <c r="J352" s="12"/>
    </row>
    <row r="353" spans="1:11" x14ac:dyDescent="0.25">
      <c r="A353" s="12"/>
      <c r="B353" s="12"/>
      <c r="C353" s="12"/>
      <c r="D353" s="12"/>
      <c r="E353" s="12"/>
      <c r="F353" s="12"/>
      <c r="G353" s="12" t="s">
        <v>583</v>
      </c>
      <c r="H353" s="12" t="s">
        <v>584</v>
      </c>
      <c r="I353" s="12"/>
      <c r="J353" s="12"/>
    </row>
    <row r="354" spans="1:11" x14ac:dyDescent="0.25">
      <c r="A354" s="12"/>
      <c r="B354" s="12"/>
      <c r="C354" s="12"/>
      <c r="D354" s="12"/>
      <c r="E354" s="12"/>
      <c r="F354" s="12"/>
      <c r="G354" s="12" t="s">
        <v>1025</v>
      </c>
      <c r="H354" s="12" t="s">
        <v>1026</v>
      </c>
      <c r="I354" s="12"/>
      <c r="J354" s="12"/>
    </row>
    <row r="355" spans="1:11" x14ac:dyDescent="0.25">
      <c r="A355" s="12"/>
      <c r="B355" s="12"/>
      <c r="C355" s="12"/>
      <c r="D355" s="12"/>
      <c r="E355" s="12"/>
      <c r="F355" s="12"/>
      <c r="G355" s="12" t="s">
        <v>745</v>
      </c>
      <c r="H355" s="12" t="s">
        <v>746</v>
      </c>
      <c r="I355" s="12"/>
      <c r="J355" s="12"/>
    </row>
    <row r="356" spans="1:11" x14ac:dyDescent="0.25">
      <c r="A356" s="12"/>
      <c r="B356" s="12"/>
      <c r="C356" s="12"/>
      <c r="D356" s="12"/>
      <c r="E356" s="12"/>
      <c r="F356" s="12"/>
      <c r="G356" s="12" t="s">
        <v>628</v>
      </c>
      <c r="H356" s="12" t="s">
        <v>629</v>
      </c>
      <c r="I356" s="12"/>
      <c r="J356" s="12"/>
    </row>
    <row r="357" spans="1:11" x14ac:dyDescent="0.25">
      <c r="A357" s="12"/>
      <c r="B357" s="12"/>
      <c r="C357" s="12"/>
      <c r="D357" s="12"/>
      <c r="E357" s="12"/>
      <c r="F357" s="12"/>
      <c r="G357" s="12" t="s">
        <v>1029</v>
      </c>
      <c r="H357" s="12" t="s">
        <v>1030</v>
      </c>
      <c r="I357" s="12"/>
      <c r="J357" s="12"/>
    </row>
    <row r="358" spans="1:11" x14ac:dyDescent="0.25">
      <c r="A358" s="15"/>
      <c r="B358" s="15"/>
      <c r="C358" s="15"/>
      <c r="D358" s="15"/>
      <c r="E358" s="15"/>
      <c r="F358" s="15"/>
      <c r="G358" s="15" t="s">
        <v>106</v>
      </c>
      <c r="H358" s="15" t="s">
        <v>107</v>
      </c>
      <c r="I358" s="15"/>
      <c r="J358" s="15"/>
      <c r="K358" s="16"/>
    </row>
  </sheetData>
  <mergeCells count="5">
    <mergeCell ref="C2:D2"/>
    <mergeCell ref="A2:B2"/>
    <mergeCell ref="E2:F2"/>
    <mergeCell ref="G2:H2"/>
    <mergeCell ref="I2:J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2"/>
  <sheetViews>
    <sheetView workbookViewId="0">
      <selection activeCell="N20" sqref="N20"/>
    </sheetView>
  </sheetViews>
  <sheetFormatPr defaultRowHeight="15" x14ac:dyDescent="0.25"/>
  <cols>
    <col min="2" max="2" width="8.7109375" customWidth="1"/>
    <col min="3" max="3" width="5.7109375" customWidth="1"/>
    <col min="4" max="4" width="6.42578125" customWidth="1"/>
    <col min="5" max="6" width="6.5703125" customWidth="1"/>
    <col min="7" max="7" width="7.5703125" customWidth="1"/>
    <col min="8" max="8" width="7.85546875" customWidth="1"/>
    <col min="9" max="9" width="7.42578125" customWidth="1"/>
    <col min="10" max="10" width="6.7109375" customWidth="1"/>
  </cols>
  <sheetData>
    <row r="3" spans="1:11" ht="33.75" customHeight="1" x14ac:dyDescent="0.25">
      <c r="A3" s="201" t="s">
        <v>1306</v>
      </c>
      <c r="B3" s="201"/>
      <c r="C3" s="201"/>
      <c r="D3" s="201"/>
      <c r="E3" s="201"/>
      <c r="F3" s="201"/>
      <c r="G3" s="201"/>
      <c r="H3" s="201"/>
      <c r="I3" s="201"/>
      <c r="J3" s="201"/>
    </row>
    <row r="4" spans="1:11" ht="24.75" x14ac:dyDescent="0.25">
      <c r="A4" s="87" t="s">
        <v>0</v>
      </c>
      <c r="B4" s="88" t="s">
        <v>1307</v>
      </c>
      <c r="C4" s="88" t="s">
        <v>1308</v>
      </c>
      <c r="D4" s="88" t="s">
        <v>1309</v>
      </c>
      <c r="E4" s="88" t="s">
        <v>1310</v>
      </c>
      <c r="F4" s="88" t="s">
        <v>1311</v>
      </c>
      <c r="G4" s="89" t="s">
        <v>1312</v>
      </c>
      <c r="H4" s="89" t="s">
        <v>1313</v>
      </c>
      <c r="I4" s="89" t="s">
        <v>1314</v>
      </c>
      <c r="J4" s="89" t="s">
        <v>1315</v>
      </c>
    </row>
    <row r="5" spans="1:11" x14ac:dyDescent="0.25">
      <c r="A5" s="90" t="s">
        <v>5</v>
      </c>
      <c r="B5" s="91">
        <v>792</v>
      </c>
      <c r="C5" s="91">
        <v>1273</v>
      </c>
      <c r="D5" s="91">
        <v>1366</v>
      </c>
      <c r="E5" s="91">
        <v>844</v>
      </c>
      <c r="F5" s="91">
        <v>901</v>
      </c>
      <c r="G5" s="92">
        <v>2157</v>
      </c>
      <c r="H5" s="92">
        <v>2152</v>
      </c>
      <c r="I5" s="92">
        <v>1629</v>
      </c>
      <c r="J5" s="93" t="s">
        <v>25</v>
      </c>
      <c r="K5" s="118">
        <f>SUM(G5:J5)</f>
        <v>5938</v>
      </c>
    </row>
    <row r="6" spans="1:11" x14ac:dyDescent="0.25">
      <c r="A6" s="90" t="s">
        <v>6</v>
      </c>
      <c r="B6" s="91">
        <v>897</v>
      </c>
      <c r="C6" s="91">
        <v>2477</v>
      </c>
      <c r="D6" s="91">
        <v>2583</v>
      </c>
      <c r="E6" s="91">
        <v>1250</v>
      </c>
      <c r="F6" s="91">
        <v>1985</v>
      </c>
      <c r="G6" s="92">
        <v>3301</v>
      </c>
      <c r="H6" s="92">
        <v>3161</v>
      </c>
      <c r="I6" s="92">
        <v>1921</v>
      </c>
      <c r="J6" s="92">
        <v>2739</v>
      </c>
      <c r="K6" s="118">
        <f t="shared" ref="K6:K7" si="0">SUM(G6:J6)</f>
        <v>11122</v>
      </c>
    </row>
    <row r="7" spans="1:11" x14ac:dyDescent="0.25">
      <c r="A7" s="90" t="s">
        <v>7</v>
      </c>
      <c r="B7" s="91">
        <v>792</v>
      </c>
      <c r="C7" s="91">
        <v>1111</v>
      </c>
      <c r="D7" s="91">
        <v>1805</v>
      </c>
      <c r="E7" s="91">
        <v>844</v>
      </c>
      <c r="F7" s="91">
        <v>1684</v>
      </c>
      <c r="G7" s="92">
        <v>2688</v>
      </c>
      <c r="H7" s="92">
        <v>2547</v>
      </c>
      <c r="I7" s="92">
        <v>1732</v>
      </c>
      <c r="J7" s="92">
        <v>2399</v>
      </c>
      <c r="K7" s="118">
        <f t="shared" si="0"/>
        <v>9366</v>
      </c>
    </row>
    <row r="8" spans="1:11" ht="33" x14ac:dyDescent="0.25">
      <c r="A8" s="90" t="s">
        <v>8</v>
      </c>
      <c r="B8" s="94" t="s">
        <v>1316</v>
      </c>
      <c r="C8" s="94" t="s">
        <v>1317</v>
      </c>
      <c r="D8" s="94" t="s">
        <v>1318</v>
      </c>
      <c r="E8" s="94" t="s">
        <v>9</v>
      </c>
      <c r="F8" s="94" t="s">
        <v>10</v>
      </c>
      <c r="G8" s="95" t="s">
        <v>1319</v>
      </c>
      <c r="H8" s="95" t="s">
        <v>1320</v>
      </c>
      <c r="I8" s="95" t="s">
        <v>23</v>
      </c>
      <c r="J8" s="95" t="s">
        <v>24</v>
      </c>
    </row>
    <row r="9" spans="1:11" x14ac:dyDescent="0.25">
      <c r="A9" s="90" t="s">
        <v>11</v>
      </c>
      <c r="B9" s="91" t="s">
        <v>12</v>
      </c>
      <c r="C9" s="91" t="s">
        <v>13</v>
      </c>
      <c r="D9" s="91" t="s">
        <v>13</v>
      </c>
      <c r="E9" s="91" t="s">
        <v>14</v>
      </c>
      <c r="F9" s="91" t="s">
        <v>14</v>
      </c>
      <c r="G9" s="93" t="s">
        <v>22</v>
      </c>
      <c r="H9" s="93" t="s">
        <v>22</v>
      </c>
      <c r="I9" s="93" t="s">
        <v>22</v>
      </c>
      <c r="J9" s="93" t="s">
        <v>22</v>
      </c>
    </row>
    <row r="10" spans="1:11" ht="16.5" x14ac:dyDescent="0.25">
      <c r="A10" s="96" t="s">
        <v>15</v>
      </c>
      <c r="B10" s="97" t="s">
        <v>16</v>
      </c>
      <c r="C10" s="97" t="s">
        <v>17</v>
      </c>
      <c r="D10" s="97" t="s">
        <v>18</v>
      </c>
      <c r="E10" s="97" t="s">
        <v>19</v>
      </c>
      <c r="F10" s="97" t="s">
        <v>20</v>
      </c>
      <c r="G10" s="98" t="s">
        <v>61</v>
      </c>
      <c r="H10" s="98" t="s">
        <v>61</v>
      </c>
      <c r="I10" s="98" t="s">
        <v>61</v>
      </c>
      <c r="J10" s="98" t="s">
        <v>61</v>
      </c>
    </row>
    <row r="11" spans="1:11" x14ac:dyDescent="0.25">
      <c r="A11" s="99" t="s">
        <v>26</v>
      </c>
      <c r="B11" s="100"/>
      <c r="C11" s="100"/>
      <c r="D11" s="100"/>
      <c r="E11" s="100"/>
      <c r="F11" s="100"/>
      <c r="G11" s="100"/>
      <c r="H11" s="100"/>
      <c r="I11" s="100"/>
      <c r="J11" s="100"/>
    </row>
    <row r="12" spans="1:11" x14ac:dyDescent="0.25">
      <c r="A12" s="202" t="s">
        <v>1305</v>
      </c>
      <c r="B12" s="202"/>
      <c r="C12" s="202"/>
      <c r="D12" s="202"/>
      <c r="E12" s="202"/>
      <c r="F12" s="202"/>
      <c r="G12" s="202"/>
      <c r="H12" s="202"/>
      <c r="I12" s="202"/>
      <c r="J12" s="202"/>
    </row>
  </sheetData>
  <mergeCells count="2">
    <mergeCell ref="A3:J3"/>
    <mergeCell ref="A12:J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0"/>
  <sheetViews>
    <sheetView topLeftCell="O22" zoomScale="90" zoomScaleNormal="90" workbookViewId="0">
      <selection activeCell="U55" sqref="U55"/>
    </sheetView>
  </sheetViews>
  <sheetFormatPr defaultRowHeight="15" x14ac:dyDescent="0.25"/>
  <cols>
    <col min="1" max="1" width="9.28515625" bestFit="1" customWidth="1"/>
    <col min="2" max="2" width="21.5703125" customWidth="1"/>
    <col min="3" max="3" width="27" customWidth="1"/>
    <col min="4" max="4" width="16.140625" customWidth="1"/>
    <col min="5" max="5" width="16.28515625" customWidth="1"/>
    <col min="6" max="6" width="11.42578125" bestFit="1" customWidth="1"/>
    <col min="7" max="7" width="12.140625" customWidth="1"/>
    <col min="8" max="8" width="11.42578125" bestFit="1" customWidth="1"/>
    <col min="9" max="9" width="9.28515625" bestFit="1" customWidth="1"/>
    <col min="10" max="11" width="20.85546875" bestFit="1" customWidth="1"/>
    <col min="12" max="12" width="15.7109375" customWidth="1"/>
    <col min="13" max="13" width="11.42578125" customWidth="1"/>
    <col min="14" max="14" width="11.42578125" bestFit="1" customWidth="1"/>
    <col min="15" max="15" width="11.5703125" customWidth="1"/>
    <col min="16" max="16" width="11.42578125" bestFit="1" customWidth="1"/>
    <col min="17" max="17" width="9.28515625" bestFit="1" customWidth="1"/>
    <col min="18" max="18" width="16.7109375" customWidth="1"/>
    <col min="19" max="19" width="22.85546875" customWidth="1"/>
    <col min="21" max="21" width="13.42578125" customWidth="1"/>
    <col min="22" max="22" width="11.42578125" bestFit="1" customWidth="1"/>
    <col min="23" max="23" width="13.28515625" customWidth="1"/>
    <col min="24" max="24" width="11.42578125" bestFit="1" customWidth="1"/>
    <col min="25" max="25" width="9.28515625" bestFit="1" customWidth="1"/>
    <col min="26" max="26" width="15.85546875" customWidth="1"/>
    <col min="27" max="27" width="24.28515625" customWidth="1"/>
    <col min="29" max="29" width="14.42578125" customWidth="1"/>
    <col min="30" max="30" width="11.42578125" bestFit="1" customWidth="1"/>
    <col min="31" max="31" width="12.85546875" customWidth="1"/>
    <col min="32" max="32" width="11.42578125" bestFit="1" customWidth="1"/>
  </cols>
  <sheetData>
    <row r="1" spans="1:34" x14ac:dyDescent="0.25">
      <c r="A1" s="14" t="s">
        <v>1324</v>
      </c>
      <c r="B1" s="12"/>
      <c r="C1" s="12"/>
      <c r="D1" s="12"/>
      <c r="E1" s="12"/>
      <c r="F1" s="12"/>
      <c r="G1" s="12"/>
      <c r="H1" s="12"/>
      <c r="I1" s="12"/>
      <c r="J1" s="36"/>
      <c r="K1" s="36"/>
      <c r="L1" s="36"/>
      <c r="M1" s="36"/>
      <c r="N1" s="36"/>
      <c r="O1" s="36"/>
      <c r="P1" s="36"/>
      <c r="Q1" s="36"/>
      <c r="R1" s="36"/>
      <c r="S1" s="36"/>
      <c r="T1" s="36"/>
      <c r="U1" s="36"/>
      <c r="V1" s="36"/>
      <c r="W1" s="36"/>
      <c r="X1" s="36"/>
      <c r="Y1" s="36"/>
      <c r="Z1" s="36"/>
      <c r="AA1" s="36"/>
      <c r="AB1" s="36"/>
      <c r="AC1" s="36"/>
      <c r="AD1" s="36"/>
      <c r="AE1" s="36"/>
      <c r="AF1" s="36"/>
    </row>
    <row r="2" spans="1:34" x14ac:dyDescent="0.25">
      <c r="A2" s="179" t="s">
        <v>38</v>
      </c>
      <c r="B2" s="179"/>
      <c r="C2" s="179" t="s">
        <v>66</v>
      </c>
      <c r="D2" s="179"/>
      <c r="E2" s="179"/>
      <c r="F2" s="179"/>
      <c r="G2" s="179"/>
      <c r="H2" s="36"/>
      <c r="I2" s="37"/>
      <c r="J2" s="179" t="s">
        <v>38</v>
      </c>
      <c r="K2" s="179"/>
      <c r="L2" s="117"/>
      <c r="M2" s="37"/>
      <c r="N2" s="37"/>
      <c r="O2" s="37"/>
      <c r="P2" s="36"/>
      <c r="Q2" s="37"/>
      <c r="R2" s="117" t="s">
        <v>38</v>
      </c>
      <c r="S2" s="179" t="s">
        <v>40</v>
      </c>
      <c r="T2" s="179"/>
      <c r="U2" s="37"/>
      <c r="V2" s="37"/>
      <c r="W2" s="37"/>
      <c r="X2" s="36"/>
      <c r="Y2" s="37"/>
      <c r="Z2" s="179" t="s">
        <v>38</v>
      </c>
      <c r="AA2" s="179"/>
      <c r="AB2" s="117"/>
      <c r="AC2" s="37"/>
      <c r="AD2" s="37"/>
      <c r="AE2" s="37"/>
      <c r="AF2" s="36"/>
    </row>
    <row r="3" spans="1:34" x14ac:dyDescent="0.25">
      <c r="A3" s="13" t="s">
        <v>1038</v>
      </c>
      <c r="B3" s="13" t="s">
        <v>1033</v>
      </c>
      <c r="C3" s="13" t="s">
        <v>67</v>
      </c>
      <c r="D3" s="18" t="s">
        <v>1034</v>
      </c>
      <c r="E3" s="18" t="s">
        <v>1035</v>
      </c>
      <c r="F3" s="18" t="s">
        <v>1036</v>
      </c>
      <c r="G3" s="18" t="s">
        <v>1037</v>
      </c>
      <c r="H3" s="36"/>
      <c r="I3" s="13" t="s">
        <v>1038</v>
      </c>
      <c r="J3" s="13" t="s">
        <v>1033</v>
      </c>
      <c r="K3" s="13" t="s">
        <v>67</v>
      </c>
      <c r="L3" s="18" t="s">
        <v>1034</v>
      </c>
      <c r="M3" s="18" t="s">
        <v>1035</v>
      </c>
      <c r="N3" s="18" t="s">
        <v>1036</v>
      </c>
      <c r="O3" s="18" t="s">
        <v>1037</v>
      </c>
      <c r="P3" s="36"/>
      <c r="Q3" s="13" t="s">
        <v>1038</v>
      </c>
      <c r="R3" s="13" t="s">
        <v>1033</v>
      </c>
      <c r="S3" s="13" t="s">
        <v>67</v>
      </c>
      <c r="T3" s="17" t="s">
        <v>1034</v>
      </c>
      <c r="U3" s="17" t="s">
        <v>1035</v>
      </c>
      <c r="V3" s="17" t="s">
        <v>1036</v>
      </c>
      <c r="W3" s="17" t="s">
        <v>1037</v>
      </c>
      <c r="X3" s="36"/>
      <c r="Y3" s="13" t="s">
        <v>1038</v>
      </c>
      <c r="Z3" s="13" t="s">
        <v>1033</v>
      </c>
      <c r="AA3" s="13" t="s">
        <v>67</v>
      </c>
      <c r="AB3" s="18" t="s">
        <v>1034</v>
      </c>
      <c r="AC3" s="18" t="s">
        <v>1035</v>
      </c>
      <c r="AD3" s="18" t="s">
        <v>1036</v>
      </c>
      <c r="AE3" s="18" t="s">
        <v>1037</v>
      </c>
      <c r="AF3" s="36"/>
    </row>
    <row r="4" spans="1:34" x14ac:dyDescent="0.25">
      <c r="A4" s="101">
        <v>1856</v>
      </c>
      <c r="B4" s="101" t="s">
        <v>1139</v>
      </c>
      <c r="C4" s="101" t="s">
        <v>1139</v>
      </c>
      <c r="D4" s="101" t="s">
        <v>1140</v>
      </c>
      <c r="E4" s="101" t="s">
        <v>1141</v>
      </c>
      <c r="F4" s="101">
        <v>-2.4E-2</v>
      </c>
      <c r="G4" s="101">
        <v>1000</v>
      </c>
      <c r="H4" s="101">
        <v>-2.2688248430168301E-4</v>
      </c>
      <c r="I4" s="101">
        <v>3094</v>
      </c>
      <c r="J4" s="101" t="s">
        <v>1139</v>
      </c>
      <c r="K4" s="101" t="s">
        <v>1139</v>
      </c>
      <c r="L4" s="101" t="s">
        <v>1140</v>
      </c>
      <c r="M4" s="101" t="s">
        <v>1141</v>
      </c>
      <c r="N4" s="101">
        <v>-1000</v>
      </c>
      <c r="O4" s="101">
        <v>1000</v>
      </c>
      <c r="P4" s="101">
        <v>-4.0377291963977801E-4</v>
      </c>
      <c r="Q4" s="101">
        <v>3233</v>
      </c>
      <c r="R4" s="101" t="s">
        <v>1139</v>
      </c>
      <c r="S4" s="101" t="s">
        <v>1139</v>
      </c>
      <c r="T4" s="101" t="s">
        <v>1140</v>
      </c>
      <c r="U4" s="101" t="s">
        <v>1141</v>
      </c>
      <c r="V4" s="101">
        <v>-1000</v>
      </c>
      <c r="W4" s="101">
        <v>1000</v>
      </c>
      <c r="X4" s="101">
        <v>-3.3035966146144298E-4</v>
      </c>
      <c r="Y4" s="101">
        <v>2663</v>
      </c>
      <c r="Z4" s="101" t="s">
        <v>1142</v>
      </c>
      <c r="AA4" s="101" t="s">
        <v>1142</v>
      </c>
      <c r="AB4" s="101" t="s">
        <v>1143</v>
      </c>
      <c r="AC4" s="101" t="s">
        <v>1144</v>
      </c>
      <c r="AD4" s="101">
        <v>-100</v>
      </c>
      <c r="AE4" s="101">
        <v>1000</v>
      </c>
      <c r="AF4" s="101">
        <v>3.1286722505672602</v>
      </c>
      <c r="AG4" s="158"/>
      <c r="AH4" s="158"/>
    </row>
    <row r="5" spans="1:34" x14ac:dyDescent="0.25">
      <c r="A5" s="101">
        <v>1857</v>
      </c>
      <c r="B5" s="101" t="s">
        <v>1145</v>
      </c>
      <c r="C5" s="101" t="s">
        <v>1145</v>
      </c>
      <c r="D5" s="101" t="s">
        <v>1146</v>
      </c>
      <c r="E5" s="101" t="s">
        <v>1147</v>
      </c>
      <c r="F5" s="101">
        <v>-1.99</v>
      </c>
      <c r="G5" s="101">
        <v>1000</v>
      </c>
      <c r="H5" s="101">
        <v>-1.99</v>
      </c>
      <c r="I5" s="101">
        <v>3095</v>
      </c>
      <c r="J5" s="101" t="s">
        <v>1148</v>
      </c>
      <c r="K5" s="101" t="s">
        <v>1148</v>
      </c>
      <c r="L5" s="101" t="s">
        <v>1149</v>
      </c>
      <c r="M5" s="101" t="s">
        <v>1150</v>
      </c>
      <c r="N5" s="101">
        <v>-1000</v>
      </c>
      <c r="O5" s="101">
        <v>1000</v>
      </c>
      <c r="P5" s="101">
        <v>-4.0377291963977801E-4</v>
      </c>
      <c r="Q5" s="101">
        <v>3234</v>
      </c>
      <c r="R5" s="101" t="s">
        <v>1148</v>
      </c>
      <c r="S5" s="101" t="s">
        <v>1148</v>
      </c>
      <c r="T5" s="101" t="s">
        <v>1149</v>
      </c>
      <c r="U5" s="101" t="s">
        <v>1150</v>
      </c>
      <c r="V5" s="101">
        <v>-1000</v>
      </c>
      <c r="W5" s="101">
        <v>1000</v>
      </c>
      <c r="X5" s="101">
        <v>-3.3035966146144298E-4</v>
      </c>
      <c r="Y5" s="101">
        <v>2664</v>
      </c>
      <c r="Z5" s="101" t="s">
        <v>1151</v>
      </c>
      <c r="AA5" s="101" t="s">
        <v>1151</v>
      </c>
      <c r="AB5" s="101" t="s">
        <v>1152</v>
      </c>
      <c r="AC5" s="101" t="s">
        <v>1153</v>
      </c>
      <c r="AD5" s="101">
        <v>-4.3999999999999997E-2</v>
      </c>
      <c r="AE5" s="101">
        <v>1000</v>
      </c>
      <c r="AF5" s="101">
        <v>-4.3999999999999997E-2</v>
      </c>
      <c r="AG5" s="158"/>
      <c r="AH5" s="158"/>
    </row>
    <row r="6" spans="1:34" x14ac:dyDescent="0.25">
      <c r="A6" s="101">
        <v>1858</v>
      </c>
      <c r="B6" s="101" t="s">
        <v>1154</v>
      </c>
      <c r="C6" s="101" t="s">
        <v>1154</v>
      </c>
      <c r="D6" s="101" t="s">
        <v>1155</v>
      </c>
      <c r="E6" s="159" t="s">
        <v>1156</v>
      </c>
      <c r="F6" s="159">
        <v>-1.7E-5</v>
      </c>
      <c r="G6" s="159">
        <v>1000</v>
      </c>
      <c r="H6" s="159">
        <v>-1.8447522257102901E-7</v>
      </c>
      <c r="I6" s="101">
        <v>3096</v>
      </c>
      <c r="J6" s="101" t="s">
        <v>1145</v>
      </c>
      <c r="K6" s="101" t="s">
        <v>1145</v>
      </c>
      <c r="L6" s="101" t="s">
        <v>1146</v>
      </c>
      <c r="M6" s="101" t="s">
        <v>1147</v>
      </c>
      <c r="N6" s="101">
        <v>-1.99</v>
      </c>
      <c r="O6" s="101">
        <v>1000</v>
      </c>
      <c r="P6" s="101">
        <v>-1.99</v>
      </c>
      <c r="Q6" s="101">
        <v>3235</v>
      </c>
      <c r="R6" s="101" t="s">
        <v>1145</v>
      </c>
      <c r="S6" s="101" t="s">
        <v>1145</v>
      </c>
      <c r="T6" s="101" t="s">
        <v>1146</v>
      </c>
      <c r="U6" s="101" t="s">
        <v>1147</v>
      </c>
      <c r="V6" s="101">
        <v>-1.99</v>
      </c>
      <c r="W6" s="101">
        <v>1000</v>
      </c>
      <c r="X6" s="101">
        <v>-1.99</v>
      </c>
      <c r="Y6" s="101">
        <v>2665</v>
      </c>
      <c r="Z6" s="101" t="s">
        <v>1157</v>
      </c>
      <c r="AA6" s="101" t="s">
        <v>1157</v>
      </c>
      <c r="AB6" s="101" t="s">
        <v>1158</v>
      </c>
      <c r="AC6" s="101" t="s">
        <v>1159</v>
      </c>
      <c r="AD6" s="101">
        <v>-100</v>
      </c>
      <c r="AE6" s="101">
        <v>1000</v>
      </c>
      <c r="AF6" s="101">
        <v>-4.4618579571290802</v>
      </c>
      <c r="AG6" s="158"/>
      <c r="AH6" s="158"/>
    </row>
    <row r="7" spans="1:34" x14ac:dyDescent="0.25">
      <c r="A7" s="101">
        <v>1859</v>
      </c>
      <c r="B7" s="101" t="s">
        <v>1160</v>
      </c>
      <c r="C7" s="101" t="s">
        <v>1160</v>
      </c>
      <c r="D7" s="101" t="s">
        <v>1161</v>
      </c>
      <c r="E7" s="159" t="s">
        <v>1162</v>
      </c>
      <c r="F7" s="159">
        <v>-3.0000000000000001E-5</v>
      </c>
      <c r="G7" s="101">
        <v>1000</v>
      </c>
      <c r="H7" s="101">
        <v>0</v>
      </c>
      <c r="I7" s="101">
        <v>3097</v>
      </c>
      <c r="J7" s="101" t="s">
        <v>1154</v>
      </c>
      <c r="K7" s="101" t="s">
        <v>1154</v>
      </c>
      <c r="L7" s="101" t="s">
        <v>1155</v>
      </c>
      <c r="M7" s="101" t="s">
        <v>1156</v>
      </c>
      <c r="N7" s="101">
        <v>-1000</v>
      </c>
      <c r="O7" s="159">
        <v>1000</v>
      </c>
      <c r="P7" s="159">
        <v>-2.1176705331526999E-6</v>
      </c>
      <c r="Q7" s="101">
        <v>3236</v>
      </c>
      <c r="R7" s="101" t="s">
        <v>1154</v>
      </c>
      <c r="S7" s="101" t="s">
        <v>1154</v>
      </c>
      <c r="T7" s="101" t="s">
        <v>1155</v>
      </c>
      <c r="U7" s="101" t="s">
        <v>1156</v>
      </c>
      <c r="V7" s="101">
        <v>-1000</v>
      </c>
      <c r="W7" s="159">
        <v>1000</v>
      </c>
      <c r="X7" s="159">
        <v>-1.7625860664338699E-6</v>
      </c>
      <c r="Y7" s="101">
        <v>2668</v>
      </c>
      <c r="Z7" s="101" t="s">
        <v>1163</v>
      </c>
      <c r="AA7" s="101" t="s">
        <v>1163</v>
      </c>
      <c r="AB7" s="101" t="s">
        <v>1164</v>
      </c>
      <c r="AC7" s="101" t="s">
        <v>1165</v>
      </c>
      <c r="AD7" s="101">
        <v>-5</v>
      </c>
      <c r="AE7" s="101">
        <v>1000</v>
      </c>
      <c r="AF7" s="101">
        <v>-0.82946121946498896</v>
      </c>
      <c r="AG7" s="158"/>
      <c r="AH7" s="158"/>
    </row>
    <row r="8" spans="1:34" x14ac:dyDescent="0.25">
      <c r="A8" s="101">
        <v>1863</v>
      </c>
      <c r="B8" s="101" t="s">
        <v>1166</v>
      </c>
      <c r="C8" s="101" t="s">
        <v>1166</v>
      </c>
      <c r="D8" s="101" t="s">
        <v>1167</v>
      </c>
      <c r="E8" s="101" t="s">
        <v>1168</v>
      </c>
      <c r="F8" s="101">
        <v>-1E-3</v>
      </c>
      <c r="G8" s="101">
        <v>1000</v>
      </c>
      <c r="H8" s="101">
        <v>-3.0197969017443298E-4</v>
      </c>
      <c r="I8" s="101">
        <v>3098</v>
      </c>
      <c r="J8" s="101" t="s">
        <v>1160</v>
      </c>
      <c r="K8" s="101" t="s">
        <v>1160</v>
      </c>
      <c r="L8" s="101" t="s">
        <v>1161</v>
      </c>
      <c r="M8" s="159" t="s">
        <v>1162</v>
      </c>
      <c r="N8" s="159">
        <v>-5.5000000000000002E-5</v>
      </c>
      <c r="O8" s="159">
        <v>1000</v>
      </c>
      <c r="P8" s="159">
        <v>-5.5000000000000002E-5</v>
      </c>
      <c r="Q8" s="101">
        <v>3237</v>
      </c>
      <c r="R8" s="101" t="s">
        <v>1160</v>
      </c>
      <c r="S8" s="101" t="s">
        <v>1160</v>
      </c>
      <c r="T8" s="101" t="s">
        <v>1161</v>
      </c>
      <c r="U8" s="159" t="s">
        <v>1162</v>
      </c>
      <c r="V8" s="159">
        <v>-4.5000000000000003E-5</v>
      </c>
      <c r="W8" s="159">
        <v>1000</v>
      </c>
      <c r="X8" s="159">
        <v>-4.5000000000000003E-5</v>
      </c>
      <c r="Y8" s="101">
        <v>2682</v>
      </c>
      <c r="Z8" s="101" t="s">
        <v>1169</v>
      </c>
      <c r="AA8" s="101" t="s">
        <v>1169</v>
      </c>
      <c r="AB8" s="101" t="s">
        <v>1170</v>
      </c>
      <c r="AC8" s="101" t="s">
        <v>1171</v>
      </c>
      <c r="AD8" s="101">
        <v>-4.5999999999999999E-2</v>
      </c>
      <c r="AE8" s="159">
        <v>1000</v>
      </c>
      <c r="AF8" s="159">
        <v>-9.6023937579126097E-8</v>
      </c>
      <c r="AG8" s="158"/>
      <c r="AH8" s="158"/>
    </row>
    <row r="9" spans="1:34" x14ac:dyDescent="0.25">
      <c r="A9" s="101">
        <v>1870</v>
      </c>
      <c r="B9" s="101" t="s">
        <v>1142</v>
      </c>
      <c r="C9" s="101" t="s">
        <v>1142</v>
      </c>
      <c r="D9" s="101" t="s">
        <v>1143</v>
      </c>
      <c r="E9" s="101" t="s">
        <v>1144</v>
      </c>
      <c r="F9" s="101">
        <v>-100</v>
      </c>
      <c r="G9" s="101">
        <v>1000</v>
      </c>
      <c r="H9" s="101">
        <v>30.771816761109701</v>
      </c>
      <c r="I9" s="101">
        <v>3102</v>
      </c>
      <c r="J9" s="101" t="s">
        <v>1172</v>
      </c>
      <c r="K9" s="101" t="s">
        <v>1172</v>
      </c>
      <c r="L9" s="101" t="s">
        <v>1173</v>
      </c>
      <c r="M9" s="101" t="s">
        <v>1174</v>
      </c>
      <c r="N9" s="101">
        <v>-1000</v>
      </c>
      <c r="O9" s="101">
        <v>1000</v>
      </c>
      <c r="P9" s="101">
        <v>-99.021536402523196</v>
      </c>
      <c r="Q9" s="101">
        <v>3241</v>
      </c>
      <c r="R9" s="101" t="s">
        <v>1172</v>
      </c>
      <c r="S9" s="101" t="s">
        <v>1172</v>
      </c>
      <c r="T9" s="101" t="s">
        <v>1173</v>
      </c>
      <c r="U9" s="101" t="s">
        <v>1174</v>
      </c>
      <c r="V9" s="101">
        <v>-1000</v>
      </c>
      <c r="W9" s="101">
        <v>1000</v>
      </c>
      <c r="X9" s="101">
        <v>-97.963109467490497</v>
      </c>
      <c r="Y9" s="101">
        <v>2685</v>
      </c>
      <c r="Z9" s="101" t="s">
        <v>1175</v>
      </c>
      <c r="AA9" s="101" t="s">
        <v>1175</v>
      </c>
      <c r="AB9" s="101" t="s">
        <v>1176</v>
      </c>
      <c r="AC9" s="101" t="s">
        <v>1177</v>
      </c>
      <c r="AD9" s="101">
        <v>-1.79854</v>
      </c>
      <c r="AE9" s="159">
        <v>1000</v>
      </c>
      <c r="AF9" s="159">
        <v>-7.3864567795567398E-9</v>
      </c>
      <c r="AG9" s="158"/>
      <c r="AH9" s="158"/>
    </row>
    <row r="10" spans="1:34" x14ac:dyDescent="0.25">
      <c r="A10" s="101">
        <v>1871</v>
      </c>
      <c r="B10" s="101" t="s">
        <v>1157</v>
      </c>
      <c r="C10" s="101" t="s">
        <v>1157</v>
      </c>
      <c r="D10" s="101" t="s">
        <v>1158</v>
      </c>
      <c r="E10" s="101" t="s">
        <v>1159</v>
      </c>
      <c r="F10" s="101">
        <v>-100</v>
      </c>
      <c r="G10" s="101">
        <v>1000</v>
      </c>
      <c r="H10" s="101">
        <v>-63.114587187274402</v>
      </c>
      <c r="I10" s="101">
        <v>3103</v>
      </c>
      <c r="J10" s="101" t="s">
        <v>1166</v>
      </c>
      <c r="K10" s="101" t="s">
        <v>1166</v>
      </c>
      <c r="L10" s="101" t="s">
        <v>1167</v>
      </c>
      <c r="M10" s="101" t="s">
        <v>1168</v>
      </c>
      <c r="N10" s="101">
        <v>-1000</v>
      </c>
      <c r="O10" s="101">
        <v>1000</v>
      </c>
      <c r="P10" s="101">
        <v>99.020234659352795</v>
      </c>
      <c r="Q10" s="101">
        <v>3242</v>
      </c>
      <c r="R10" s="101" t="s">
        <v>1166</v>
      </c>
      <c r="S10" s="101" t="s">
        <v>1166</v>
      </c>
      <c r="T10" s="101" t="s">
        <v>1167</v>
      </c>
      <c r="U10" s="101" t="s">
        <v>1168</v>
      </c>
      <c r="V10" s="101">
        <v>-1000</v>
      </c>
      <c r="W10" s="159">
        <v>1000</v>
      </c>
      <c r="X10" s="101">
        <v>97.962035029523804</v>
      </c>
      <c r="Y10" s="101">
        <v>2687</v>
      </c>
      <c r="Z10" s="101" t="s">
        <v>1178</v>
      </c>
      <c r="AA10" s="101" t="s">
        <v>1178</v>
      </c>
      <c r="AB10" s="101" t="s">
        <v>1179</v>
      </c>
      <c r="AC10" s="101" t="s">
        <v>1180</v>
      </c>
      <c r="AD10" s="101">
        <v>-0.03</v>
      </c>
      <c r="AE10" s="101">
        <v>1000</v>
      </c>
      <c r="AF10" s="101">
        <v>-1.6844572127418501E-2</v>
      </c>
      <c r="AG10" s="158"/>
      <c r="AH10" s="158"/>
    </row>
    <row r="11" spans="1:34" x14ac:dyDescent="0.25">
      <c r="A11" s="101">
        <v>1874</v>
      </c>
      <c r="B11" s="101" t="s">
        <v>1169</v>
      </c>
      <c r="C11" s="101" t="s">
        <v>1169</v>
      </c>
      <c r="D11" s="101" t="s">
        <v>1170</v>
      </c>
      <c r="E11" s="101" t="s">
        <v>1171</v>
      </c>
      <c r="F11" s="101">
        <v>-0.05</v>
      </c>
      <c r="G11" s="101">
        <v>1000</v>
      </c>
      <c r="H11" s="101">
        <v>-0.05</v>
      </c>
      <c r="I11" s="101">
        <v>3109</v>
      </c>
      <c r="J11" s="101" t="s">
        <v>1157</v>
      </c>
      <c r="K11" s="101" t="s">
        <v>1157</v>
      </c>
      <c r="L11" s="101" t="s">
        <v>1158</v>
      </c>
      <c r="M11" s="101" t="s">
        <v>1159</v>
      </c>
      <c r="N11" s="101">
        <v>-100</v>
      </c>
      <c r="O11" s="101">
        <v>1000</v>
      </c>
      <c r="P11" s="101">
        <v>-100</v>
      </c>
      <c r="Q11" s="101">
        <v>3248</v>
      </c>
      <c r="R11" s="101" t="s">
        <v>1157</v>
      </c>
      <c r="S11" s="101" t="s">
        <v>1157</v>
      </c>
      <c r="T11" s="101" t="s">
        <v>1158</v>
      </c>
      <c r="U11" s="101" t="s">
        <v>1159</v>
      </c>
      <c r="V11" s="101">
        <v>-100</v>
      </c>
      <c r="W11" s="101">
        <v>1000</v>
      </c>
      <c r="X11" s="101">
        <v>-100</v>
      </c>
      <c r="Y11" s="101">
        <v>2688</v>
      </c>
      <c r="Z11" s="101" t="s">
        <v>1181</v>
      </c>
      <c r="AA11" s="101" t="s">
        <v>1181</v>
      </c>
      <c r="AB11" s="101" t="s">
        <v>1182</v>
      </c>
      <c r="AC11" s="101" t="s">
        <v>1183</v>
      </c>
      <c r="AD11" s="101">
        <v>-1.99</v>
      </c>
      <c r="AE11" s="101">
        <v>1000</v>
      </c>
      <c r="AF11" s="101">
        <v>-1.99</v>
      </c>
      <c r="AG11" s="158"/>
      <c r="AH11" s="158"/>
    </row>
    <row r="12" spans="1:34" x14ac:dyDescent="0.25">
      <c r="A12" s="101">
        <v>1877</v>
      </c>
      <c r="B12" s="101" t="s">
        <v>1184</v>
      </c>
      <c r="C12" s="101" t="s">
        <v>1184</v>
      </c>
      <c r="D12" s="101" t="s">
        <v>1185</v>
      </c>
      <c r="E12" s="101" t="s">
        <v>1186</v>
      </c>
      <c r="F12" s="101">
        <v>-0.03</v>
      </c>
      <c r="G12" s="101">
        <v>1000</v>
      </c>
      <c r="H12" s="101">
        <v>-7.6045334533103599E-3</v>
      </c>
      <c r="I12" s="101">
        <v>3110</v>
      </c>
      <c r="J12" s="101" t="s">
        <v>1142</v>
      </c>
      <c r="K12" s="101" t="s">
        <v>1142</v>
      </c>
      <c r="L12" s="101" t="s">
        <v>1143</v>
      </c>
      <c r="M12" s="101" t="s">
        <v>1144</v>
      </c>
      <c r="N12" s="101">
        <v>-1000</v>
      </c>
      <c r="O12" s="101">
        <v>1000</v>
      </c>
      <c r="P12" s="101">
        <v>50.225417303957101</v>
      </c>
      <c r="Q12" s="101">
        <v>3249</v>
      </c>
      <c r="R12" s="101" t="s">
        <v>1142</v>
      </c>
      <c r="S12" s="101" t="s">
        <v>1142</v>
      </c>
      <c r="T12" s="101" t="s">
        <v>1143</v>
      </c>
      <c r="U12" s="101" t="s">
        <v>1144</v>
      </c>
      <c r="V12" s="101">
        <v>-100</v>
      </c>
      <c r="W12" s="101">
        <v>1000</v>
      </c>
      <c r="X12" s="101">
        <v>48.851013961056601</v>
      </c>
      <c r="Y12" s="101">
        <v>2689</v>
      </c>
      <c r="Z12" s="101" t="s">
        <v>1145</v>
      </c>
      <c r="AA12" s="101" t="s">
        <v>1145</v>
      </c>
      <c r="AB12" s="101" t="s">
        <v>1146</v>
      </c>
      <c r="AC12" s="101" t="s">
        <v>1147</v>
      </c>
      <c r="AD12" s="101">
        <v>-1.99</v>
      </c>
      <c r="AE12" s="101">
        <v>1000</v>
      </c>
      <c r="AF12" s="101">
        <v>-1.99</v>
      </c>
      <c r="AG12" s="158"/>
      <c r="AH12" s="158"/>
    </row>
    <row r="13" spans="1:34" x14ac:dyDescent="0.25">
      <c r="A13" s="101">
        <v>1878</v>
      </c>
      <c r="B13" s="101" t="s">
        <v>1187</v>
      </c>
      <c r="C13" s="101" t="s">
        <v>1187</v>
      </c>
      <c r="D13" s="101" t="s">
        <v>1188</v>
      </c>
      <c r="E13" s="101" t="s">
        <v>1189</v>
      </c>
      <c r="F13" s="101">
        <v>-8.9999999999999998E-4</v>
      </c>
      <c r="G13" s="101">
        <v>1000</v>
      </c>
      <c r="H13" s="101">
        <v>0</v>
      </c>
      <c r="I13" s="101">
        <v>3114</v>
      </c>
      <c r="J13" s="101" t="s">
        <v>1169</v>
      </c>
      <c r="K13" s="101" t="s">
        <v>1169</v>
      </c>
      <c r="L13" s="101" t="s">
        <v>1170</v>
      </c>
      <c r="M13" s="101" t="s">
        <v>1171</v>
      </c>
      <c r="N13" s="101">
        <v>-1000</v>
      </c>
      <c r="O13" s="101">
        <v>1000</v>
      </c>
      <c r="P13" s="101">
        <v>-1.5141965052976001E-2</v>
      </c>
      <c r="Q13" s="101">
        <v>3253</v>
      </c>
      <c r="R13" s="101" t="s">
        <v>1169</v>
      </c>
      <c r="S13" s="101" t="s">
        <v>1169</v>
      </c>
      <c r="T13" s="101" t="s">
        <v>1170</v>
      </c>
      <c r="U13" s="101" t="s">
        <v>1171</v>
      </c>
      <c r="V13" s="101">
        <v>-1000</v>
      </c>
      <c r="W13" s="101">
        <v>1000</v>
      </c>
      <c r="X13" s="101">
        <v>-1.2388889551516499E-2</v>
      </c>
      <c r="Y13" s="101">
        <v>2694</v>
      </c>
      <c r="Z13" s="101" t="s">
        <v>1190</v>
      </c>
      <c r="AA13" s="101" t="s">
        <v>1190</v>
      </c>
      <c r="AB13" s="101" t="s">
        <v>1191</v>
      </c>
      <c r="AC13" s="101" t="s">
        <v>1192</v>
      </c>
      <c r="AD13" s="101">
        <v>-100</v>
      </c>
      <c r="AE13" s="101">
        <v>1000</v>
      </c>
      <c r="AF13" s="101">
        <v>4.3036853673652899</v>
      </c>
      <c r="AG13" s="158"/>
      <c r="AH13" s="158"/>
    </row>
    <row r="14" spans="1:34" x14ac:dyDescent="0.25">
      <c r="A14" s="101">
        <v>1879</v>
      </c>
      <c r="B14" s="101" t="s">
        <v>1193</v>
      </c>
      <c r="C14" s="101" t="s">
        <v>1193</v>
      </c>
      <c r="D14" s="101" t="s">
        <v>1194</v>
      </c>
      <c r="E14" s="101" t="s">
        <v>1195</v>
      </c>
      <c r="F14" s="101">
        <v>-1.6000000000000001E-4</v>
      </c>
      <c r="G14" s="101">
        <v>1000</v>
      </c>
      <c r="H14" s="101">
        <v>0</v>
      </c>
      <c r="I14" s="101">
        <v>3117</v>
      </c>
      <c r="J14" s="101" t="s">
        <v>1184</v>
      </c>
      <c r="K14" s="101" t="s">
        <v>1184</v>
      </c>
      <c r="L14" s="101" t="s">
        <v>1185</v>
      </c>
      <c r="M14" s="101" t="s">
        <v>1186</v>
      </c>
      <c r="N14" s="101">
        <v>-1000</v>
      </c>
      <c r="O14" s="101">
        <v>1000</v>
      </c>
      <c r="P14" s="101">
        <v>-1.06364980047147E-3</v>
      </c>
      <c r="Q14" s="101">
        <v>3256</v>
      </c>
      <c r="R14" s="101" t="s">
        <v>1184</v>
      </c>
      <c r="S14" s="101" t="s">
        <v>1184</v>
      </c>
      <c r="T14" s="101" t="s">
        <v>1185</v>
      </c>
      <c r="U14" s="101" t="s">
        <v>1186</v>
      </c>
      <c r="V14" s="101">
        <v>-1000</v>
      </c>
      <c r="W14" s="101">
        <v>1000</v>
      </c>
      <c r="X14" s="101">
        <v>-9.3587146193385695E-4</v>
      </c>
      <c r="Y14" s="101">
        <v>2703</v>
      </c>
      <c r="Z14" s="101" t="s">
        <v>1154</v>
      </c>
      <c r="AA14" s="101" t="s">
        <v>1154</v>
      </c>
      <c r="AB14" s="101" t="s">
        <v>1155</v>
      </c>
      <c r="AC14" s="159" t="s">
        <v>1156</v>
      </c>
      <c r="AD14" s="159">
        <v>-1.7E-5</v>
      </c>
      <c r="AE14" s="159">
        <v>1000</v>
      </c>
      <c r="AF14" s="159">
        <v>-3.1761763967795201E-7</v>
      </c>
      <c r="AG14" s="158"/>
      <c r="AH14" s="158"/>
    </row>
    <row r="15" spans="1:34" x14ac:dyDescent="0.25">
      <c r="A15" s="101">
        <v>1880</v>
      </c>
      <c r="B15" s="101" t="s">
        <v>1175</v>
      </c>
      <c r="C15" s="101" t="s">
        <v>1175</v>
      </c>
      <c r="D15" s="101" t="s">
        <v>1176</v>
      </c>
      <c r="E15" s="101" t="s">
        <v>1177</v>
      </c>
      <c r="F15" s="101">
        <v>-1.79854</v>
      </c>
      <c r="G15" s="159">
        <v>1000</v>
      </c>
      <c r="H15" s="159">
        <v>-4.2901213692658799E-9</v>
      </c>
      <c r="I15" s="101">
        <v>3118</v>
      </c>
      <c r="J15" s="101" t="s">
        <v>1187</v>
      </c>
      <c r="K15" s="101" t="s">
        <v>1187</v>
      </c>
      <c r="L15" s="101" t="s">
        <v>1188</v>
      </c>
      <c r="M15" s="101" t="s">
        <v>1189</v>
      </c>
      <c r="N15" s="101">
        <v>-1000</v>
      </c>
      <c r="O15" s="159">
        <v>1000</v>
      </c>
      <c r="P15" s="159">
        <v>-5.3603667083734797E-5</v>
      </c>
      <c r="Q15" s="101">
        <v>3257</v>
      </c>
      <c r="R15" s="101" t="s">
        <v>1187</v>
      </c>
      <c r="S15" s="101" t="s">
        <v>1187</v>
      </c>
      <c r="T15" s="101" t="s">
        <v>1188</v>
      </c>
      <c r="U15" s="101" t="s">
        <v>1189</v>
      </c>
      <c r="V15" s="101">
        <v>-1000</v>
      </c>
      <c r="W15" s="159">
        <v>1000</v>
      </c>
      <c r="X15" s="159">
        <v>-4.3857545847458803E-5</v>
      </c>
      <c r="Y15" s="101">
        <v>2704</v>
      </c>
      <c r="Z15" s="101" t="s">
        <v>1196</v>
      </c>
      <c r="AA15" s="101" t="s">
        <v>1196</v>
      </c>
      <c r="AB15" s="101" t="s">
        <v>1197</v>
      </c>
      <c r="AC15" s="159" t="s">
        <v>1198</v>
      </c>
      <c r="AD15" s="159">
        <v>-7.7000000000000001E-5</v>
      </c>
      <c r="AE15" s="101">
        <v>1000</v>
      </c>
      <c r="AF15" s="101">
        <v>0</v>
      </c>
      <c r="AG15" s="158"/>
      <c r="AH15" s="158"/>
    </row>
    <row r="16" spans="1:34" x14ac:dyDescent="0.25">
      <c r="A16" s="101">
        <v>1881</v>
      </c>
      <c r="B16" s="101" t="s">
        <v>1163</v>
      </c>
      <c r="C16" s="101" t="s">
        <v>1163</v>
      </c>
      <c r="D16" s="101" t="s">
        <v>1164</v>
      </c>
      <c r="E16" s="101" t="s">
        <v>1165</v>
      </c>
      <c r="F16" s="101">
        <v>-5</v>
      </c>
      <c r="G16" s="101">
        <v>1000</v>
      </c>
      <c r="H16" s="101">
        <v>-0.85761183334512603</v>
      </c>
      <c r="I16" s="101">
        <v>3119</v>
      </c>
      <c r="J16" s="101" t="s">
        <v>1193</v>
      </c>
      <c r="K16" s="101" t="s">
        <v>1193</v>
      </c>
      <c r="L16" s="101" t="s">
        <v>1194</v>
      </c>
      <c r="M16" s="101" t="s">
        <v>1195</v>
      </c>
      <c r="N16" s="101">
        <v>-1000</v>
      </c>
      <c r="O16" s="159">
        <v>1000</v>
      </c>
      <c r="P16" s="159">
        <v>-1.000705219667E-5</v>
      </c>
      <c r="Q16" s="101">
        <v>3258</v>
      </c>
      <c r="R16" s="101" t="s">
        <v>1193</v>
      </c>
      <c r="S16" s="101" t="s">
        <v>1193</v>
      </c>
      <c r="T16" s="101" t="s">
        <v>1194</v>
      </c>
      <c r="U16" s="101" t="s">
        <v>1195</v>
      </c>
      <c r="V16" s="101">
        <v>-1000</v>
      </c>
      <c r="W16" s="159">
        <v>1000</v>
      </c>
      <c r="X16" s="159">
        <v>-8.1875881505766301E-6</v>
      </c>
      <c r="Y16" s="101">
        <v>2705</v>
      </c>
      <c r="Z16" s="101" t="s">
        <v>1139</v>
      </c>
      <c r="AA16" s="101" t="s">
        <v>1139</v>
      </c>
      <c r="AB16" s="101" t="s">
        <v>1140</v>
      </c>
      <c r="AC16" s="101" t="s">
        <v>1141</v>
      </c>
      <c r="AD16" s="101">
        <v>-2.4E-2</v>
      </c>
      <c r="AE16" s="101">
        <v>1000</v>
      </c>
      <c r="AF16" s="101">
        <v>0</v>
      </c>
      <c r="AG16" s="158"/>
      <c r="AH16" s="158"/>
    </row>
    <row r="17" spans="1:34" x14ac:dyDescent="0.25">
      <c r="A17" s="101">
        <v>1883</v>
      </c>
      <c r="B17" s="101" t="s">
        <v>1199</v>
      </c>
      <c r="C17" s="101" t="s">
        <v>1199</v>
      </c>
      <c r="D17" s="101" t="s">
        <v>1200</v>
      </c>
      <c r="E17" s="101" t="s">
        <v>1201</v>
      </c>
      <c r="F17" s="101">
        <v>-1.76</v>
      </c>
      <c r="G17" s="101">
        <v>1000</v>
      </c>
      <c r="H17" s="101">
        <v>0</v>
      </c>
      <c r="I17" s="101">
        <v>3120</v>
      </c>
      <c r="J17" s="101" t="s">
        <v>1175</v>
      </c>
      <c r="K17" s="101" t="s">
        <v>1175</v>
      </c>
      <c r="L17" s="101" t="s">
        <v>1176</v>
      </c>
      <c r="M17" s="101" t="s">
        <v>1177</v>
      </c>
      <c r="N17" s="101">
        <v>-1000</v>
      </c>
      <c r="O17" s="159">
        <v>1000</v>
      </c>
      <c r="P17" s="159">
        <v>-4.1469547795713904E-9</v>
      </c>
      <c r="Q17" s="101">
        <v>3259</v>
      </c>
      <c r="R17" s="101" t="s">
        <v>1175</v>
      </c>
      <c r="S17" s="101" t="s">
        <v>1175</v>
      </c>
      <c r="T17" s="101" t="s">
        <v>1176</v>
      </c>
      <c r="U17" s="101" t="s">
        <v>1177</v>
      </c>
      <c r="V17" s="101">
        <v>-1000</v>
      </c>
      <c r="W17" s="159">
        <v>1000</v>
      </c>
      <c r="X17" s="159">
        <v>-4.0894292396842502E-9</v>
      </c>
      <c r="Y17" s="101">
        <v>2706</v>
      </c>
      <c r="Z17" s="101" t="s">
        <v>1187</v>
      </c>
      <c r="AA17" s="101" t="s">
        <v>1187</v>
      </c>
      <c r="AB17" s="101" t="s">
        <v>1188</v>
      </c>
      <c r="AC17" s="101" t="s">
        <v>1189</v>
      </c>
      <c r="AD17" s="101">
        <v>-8.9999999999999998E-4</v>
      </c>
      <c r="AE17" s="101">
        <v>1000</v>
      </c>
      <c r="AF17" s="101">
        <v>0</v>
      </c>
      <c r="AG17" s="158"/>
      <c r="AH17" s="158"/>
    </row>
    <row r="18" spans="1:34" x14ac:dyDescent="0.25">
      <c r="A18" s="101">
        <v>1884</v>
      </c>
      <c r="B18" s="101" t="s">
        <v>1190</v>
      </c>
      <c r="C18" s="101" t="s">
        <v>1190</v>
      </c>
      <c r="D18" s="101" t="s">
        <v>1191</v>
      </c>
      <c r="E18" s="101" t="s">
        <v>1192</v>
      </c>
      <c r="F18" s="101">
        <v>-100</v>
      </c>
      <c r="G18" s="101">
        <v>1000</v>
      </c>
      <c r="H18" s="101">
        <v>50.666985590043303</v>
      </c>
      <c r="I18" s="101">
        <v>3121</v>
      </c>
      <c r="J18" s="101" t="s">
        <v>1163</v>
      </c>
      <c r="K18" s="101" t="s">
        <v>1163</v>
      </c>
      <c r="L18" s="101" t="s">
        <v>1164</v>
      </c>
      <c r="M18" s="101" t="s">
        <v>1165</v>
      </c>
      <c r="N18" s="101">
        <v>-13</v>
      </c>
      <c r="O18" s="101">
        <v>1000</v>
      </c>
      <c r="P18" s="101">
        <v>-1.1187188870096301</v>
      </c>
      <c r="Q18" s="101">
        <v>3260</v>
      </c>
      <c r="R18" s="101" t="s">
        <v>1163</v>
      </c>
      <c r="S18" s="101" t="s">
        <v>1163</v>
      </c>
      <c r="T18" s="101" t="s">
        <v>1164</v>
      </c>
      <c r="U18" s="101" t="s">
        <v>1165</v>
      </c>
      <c r="V18" s="101">
        <v>-0.5</v>
      </c>
      <c r="W18" s="101">
        <v>1000</v>
      </c>
      <c r="X18" s="101">
        <v>-0.5</v>
      </c>
      <c r="Y18" s="101">
        <v>2707</v>
      </c>
      <c r="Z18" s="101" t="s">
        <v>1184</v>
      </c>
      <c r="AA18" s="101" t="s">
        <v>1184</v>
      </c>
      <c r="AB18" s="101" t="s">
        <v>1185</v>
      </c>
      <c r="AC18" s="101" t="s">
        <v>1186</v>
      </c>
      <c r="AD18" s="101">
        <v>-0.03</v>
      </c>
      <c r="AE18" s="101">
        <v>1000</v>
      </c>
      <c r="AF18" s="101">
        <v>-6.9589546906238798E-4</v>
      </c>
      <c r="AG18" s="158"/>
      <c r="AH18" s="158"/>
    </row>
    <row r="19" spans="1:34" x14ac:dyDescent="0.25">
      <c r="A19" s="101">
        <v>1886</v>
      </c>
      <c r="B19" s="101" t="s">
        <v>1151</v>
      </c>
      <c r="C19" s="101" t="s">
        <v>1151</v>
      </c>
      <c r="D19" s="101" t="s">
        <v>1152</v>
      </c>
      <c r="E19" s="101" t="s">
        <v>1153</v>
      </c>
      <c r="F19" s="101">
        <v>-5</v>
      </c>
      <c r="G19" s="101">
        <v>1000</v>
      </c>
      <c r="H19" s="101">
        <v>-0.12403095518170699</v>
      </c>
      <c r="I19" s="101">
        <v>3122</v>
      </c>
      <c r="J19" s="101" t="s">
        <v>1202</v>
      </c>
      <c r="K19" s="101" t="s">
        <v>1202</v>
      </c>
      <c r="L19" s="101" t="s">
        <v>1203</v>
      </c>
      <c r="M19" s="101" t="s">
        <v>1204</v>
      </c>
      <c r="N19" s="101">
        <v>-1000</v>
      </c>
      <c r="O19" s="159">
        <v>1000</v>
      </c>
      <c r="P19" s="159">
        <v>-2.5056417484847801E-5</v>
      </c>
      <c r="Q19" s="101">
        <v>3261</v>
      </c>
      <c r="R19" s="101" t="s">
        <v>1202</v>
      </c>
      <c r="S19" s="101" t="s">
        <v>1202</v>
      </c>
      <c r="T19" s="101" t="s">
        <v>1203</v>
      </c>
      <c r="U19" s="101" t="s">
        <v>1204</v>
      </c>
      <c r="V19" s="101">
        <v>-1000</v>
      </c>
      <c r="W19" s="159">
        <v>1000</v>
      </c>
      <c r="X19" s="159">
        <v>-2.0500705204540298E-5</v>
      </c>
      <c r="Y19" s="101">
        <v>2709</v>
      </c>
      <c r="Z19" s="101" t="s">
        <v>1160</v>
      </c>
      <c r="AA19" s="101" t="s">
        <v>1160</v>
      </c>
      <c r="AB19" s="101" t="s">
        <v>1161</v>
      </c>
      <c r="AC19" s="159" t="s">
        <v>1162</v>
      </c>
      <c r="AD19" s="159">
        <v>-3.0000000000000001E-5</v>
      </c>
      <c r="AE19" s="101">
        <v>1000</v>
      </c>
      <c r="AF19" s="101">
        <v>0</v>
      </c>
      <c r="AG19" s="158"/>
      <c r="AH19" s="158"/>
    </row>
    <row r="20" spans="1:34" x14ac:dyDescent="0.25">
      <c r="A20" s="101">
        <v>1889</v>
      </c>
      <c r="B20" s="101" t="s">
        <v>1178</v>
      </c>
      <c r="C20" s="101" t="s">
        <v>1178</v>
      </c>
      <c r="D20" s="101" t="s">
        <v>1179</v>
      </c>
      <c r="E20" s="101" t="s">
        <v>1180</v>
      </c>
      <c r="F20" s="101">
        <v>-5</v>
      </c>
      <c r="G20" s="101">
        <v>1000</v>
      </c>
      <c r="H20" s="101">
        <v>-1.76710828067623E-2</v>
      </c>
      <c r="I20" s="101">
        <v>3123</v>
      </c>
      <c r="J20" s="101" t="s">
        <v>1199</v>
      </c>
      <c r="K20" s="101" t="s">
        <v>1199</v>
      </c>
      <c r="L20" s="101" t="s">
        <v>1200</v>
      </c>
      <c r="M20" s="101" t="s">
        <v>1201</v>
      </c>
      <c r="N20" s="101">
        <v>-7.5</v>
      </c>
      <c r="O20" s="101">
        <v>1000</v>
      </c>
      <c r="P20" s="101">
        <v>0</v>
      </c>
      <c r="Q20" s="101">
        <v>3262</v>
      </c>
      <c r="R20" s="101" t="s">
        <v>1199</v>
      </c>
      <c r="S20" s="101" t="s">
        <v>1199</v>
      </c>
      <c r="T20" s="101" t="s">
        <v>1200</v>
      </c>
      <c r="U20" s="101" t="s">
        <v>1201</v>
      </c>
      <c r="V20" s="101">
        <v>-7.5</v>
      </c>
      <c r="W20" s="101">
        <v>1000</v>
      </c>
      <c r="X20" s="101">
        <v>-0.462481727686474</v>
      </c>
      <c r="Y20" s="101">
        <v>2710</v>
      </c>
      <c r="Z20" s="101" t="s">
        <v>1199</v>
      </c>
      <c r="AA20" s="101" t="s">
        <v>1199</v>
      </c>
      <c r="AB20" s="101" t="s">
        <v>1200</v>
      </c>
      <c r="AC20" s="101" t="s">
        <v>1201</v>
      </c>
      <c r="AD20" s="101">
        <v>-1.76</v>
      </c>
      <c r="AE20" s="101">
        <v>1000</v>
      </c>
      <c r="AF20" s="101">
        <v>0</v>
      </c>
      <c r="AG20" s="158"/>
      <c r="AH20" s="158"/>
    </row>
    <row r="21" spans="1:34" x14ac:dyDescent="0.25">
      <c r="A21" s="101">
        <v>1895</v>
      </c>
      <c r="B21" s="101" t="s">
        <v>1196</v>
      </c>
      <c r="C21" s="101" t="s">
        <v>1196</v>
      </c>
      <c r="D21" s="101" t="s">
        <v>1197</v>
      </c>
      <c r="E21" s="159" t="s">
        <v>1198</v>
      </c>
      <c r="F21" s="159">
        <v>-7.7000000000000001E-5</v>
      </c>
      <c r="G21" s="101">
        <v>1000</v>
      </c>
      <c r="H21" s="101">
        <v>0</v>
      </c>
      <c r="I21" s="101">
        <v>3124</v>
      </c>
      <c r="J21" s="101" t="s">
        <v>1190</v>
      </c>
      <c r="K21" s="101" t="s">
        <v>1190</v>
      </c>
      <c r="L21" s="101" t="s">
        <v>1191</v>
      </c>
      <c r="M21" s="101" t="s">
        <v>1192</v>
      </c>
      <c r="N21" s="101">
        <v>-100</v>
      </c>
      <c r="O21" s="101">
        <v>1000</v>
      </c>
      <c r="P21" s="101">
        <v>-20.4180121793352</v>
      </c>
      <c r="Q21" s="101">
        <v>3263</v>
      </c>
      <c r="R21" s="101" t="s">
        <v>1190</v>
      </c>
      <c r="S21" s="101" t="s">
        <v>1190</v>
      </c>
      <c r="T21" s="101" t="s">
        <v>1191</v>
      </c>
      <c r="U21" s="101" t="s">
        <v>1192</v>
      </c>
      <c r="V21" s="101">
        <v>-100</v>
      </c>
      <c r="W21" s="101">
        <v>1000</v>
      </c>
      <c r="X21" s="101">
        <v>-19.2605080633497</v>
      </c>
      <c r="Y21" s="101">
        <v>2711</v>
      </c>
      <c r="Z21" s="101" t="s">
        <v>1166</v>
      </c>
      <c r="AA21" s="101" t="s">
        <v>1166</v>
      </c>
      <c r="AB21" s="101" t="s">
        <v>1167</v>
      </c>
      <c r="AC21" s="101" t="s">
        <v>1168</v>
      </c>
      <c r="AD21" s="101">
        <v>-1E-3</v>
      </c>
      <c r="AE21" s="159">
        <v>1000</v>
      </c>
      <c r="AF21" s="159">
        <v>-9.9436480589409497E-5</v>
      </c>
      <c r="AG21" s="158"/>
      <c r="AH21" s="158"/>
    </row>
    <row r="22" spans="1:34" x14ac:dyDescent="0.25">
      <c r="A22" s="101">
        <v>1896</v>
      </c>
      <c r="B22" s="101" t="s">
        <v>1181</v>
      </c>
      <c r="C22" s="101" t="s">
        <v>1181</v>
      </c>
      <c r="D22" s="101" t="s">
        <v>1182</v>
      </c>
      <c r="E22" s="101" t="s">
        <v>1183</v>
      </c>
      <c r="F22" s="101">
        <v>-1.99</v>
      </c>
      <c r="G22" s="101">
        <v>1000</v>
      </c>
      <c r="H22" s="101">
        <v>-1.99</v>
      </c>
      <c r="I22" s="101">
        <v>3126</v>
      </c>
      <c r="J22" s="101" t="s">
        <v>1151</v>
      </c>
      <c r="K22" s="101" t="s">
        <v>1151</v>
      </c>
      <c r="L22" s="101" t="s">
        <v>1152</v>
      </c>
      <c r="M22" s="101" t="s">
        <v>1153</v>
      </c>
      <c r="N22" s="101">
        <v>-1000</v>
      </c>
      <c r="O22" s="101">
        <v>1000</v>
      </c>
      <c r="P22" s="101">
        <v>-8.97001952458822E-2</v>
      </c>
      <c r="Q22" s="101">
        <v>3265</v>
      </c>
      <c r="R22" s="101" t="s">
        <v>1151</v>
      </c>
      <c r="S22" s="101" t="s">
        <v>1151</v>
      </c>
      <c r="T22" s="101" t="s">
        <v>1152</v>
      </c>
      <c r="U22" s="101" t="s">
        <v>1153</v>
      </c>
      <c r="V22" s="101">
        <v>-1000</v>
      </c>
      <c r="W22" s="101">
        <v>1000</v>
      </c>
      <c r="X22" s="101">
        <v>-7.5888284345751303E-2</v>
      </c>
      <c r="Y22" s="101">
        <v>2712</v>
      </c>
      <c r="Z22" s="101" t="s">
        <v>1193</v>
      </c>
      <c r="AA22" s="101" t="s">
        <v>1193</v>
      </c>
      <c r="AB22" s="101" t="s">
        <v>1194</v>
      </c>
      <c r="AC22" s="101" t="s">
        <v>1195</v>
      </c>
      <c r="AD22" s="101">
        <v>-1.6000000000000001E-4</v>
      </c>
      <c r="AE22" s="101">
        <v>1000</v>
      </c>
      <c r="AF22" s="101">
        <v>0</v>
      </c>
      <c r="AG22" s="158"/>
      <c r="AH22" s="158"/>
    </row>
    <row r="23" spans="1:34" x14ac:dyDescent="0.25">
      <c r="A23" s="101">
        <v>1899</v>
      </c>
      <c r="B23" s="101" t="s">
        <v>1205</v>
      </c>
      <c r="C23" s="101" t="s">
        <v>1205</v>
      </c>
      <c r="D23" s="101" t="s">
        <v>1206</v>
      </c>
      <c r="E23" s="101" t="s">
        <v>1207</v>
      </c>
      <c r="F23" s="101">
        <v>-1000</v>
      </c>
      <c r="G23" s="101">
        <v>1000</v>
      </c>
      <c r="H23" s="101">
        <v>0</v>
      </c>
      <c r="I23" s="101">
        <v>3130</v>
      </c>
      <c r="J23" s="101" t="s">
        <v>1178</v>
      </c>
      <c r="K23" s="101" t="s">
        <v>1178</v>
      </c>
      <c r="L23" s="101" t="s">
        <v>1179</v>
      </c>
      <c r="M23" s="101" t="s">
        <v>1180</v>
      </c>
      <c r="N23" s="101">
        <v>-1000</v>
      </c>
      <c r="O23" s="101">
        <v>1000</v>
      </c>
      <c r="P23" s="101">
        <v>-2.4991984300413599E-2</v>
      </c>
      <c r="Q23" s="101">
        <v>3269</v>
      </c>
      <c r="R23" s="101" t="s">
        <v>1178</v>
      </c>
      <c r="S23" s="101" t="s">
        <v>1178</v>
      </c>
      <c r="T23" s="101" t="s">
        <v>1179</v>
      </c>
      <c r="U23" s="101" t="s">
        <v>1180</v>
      </c>
      <c r="V23" s="101">
        <v>-1000</v>
      </c>
      <c r="W23" s="101">
        <v>1000</v>
      </c>
      <c r="X23" s="101">
        <v>-2.13593924509041E-2</v>
      </c>
      <c r="Y23" s="101">
        <v>2716</v>
      </c>
      <c r="Z23" s="101" t="s">
        <v>1205</v>
      </c>
      <c r="AA23" s="101" t="s">
        <v>1205</v>
      </c>
      <c r="AB23" s="101" t="s">
        <v>1206</v>
      </c>
      <c r="AC23" s="101" t="s">
        <v>1207</v>
      </c>
      <c r="AD23" s="101">
        <v>-1000</v>
      </c>
      <c r="AE23" s="101">
        <v>1000</v>
      </c>
      <c r="AF23" s="101">
        <v>0</v>
      </c>
      <c r="AG23" s="158"/>
      <c r="AH23" s="158"/>
    </row>
    <row r="24" spans="1:34" x14ac:dyDescent="0.25">
      <c r="A24" s="101">
        <v>1900</v>
      </c>
      <c r="B24" s="101" t="s">
        <v>1208</v>
      </c>
      <c r="C24" s="101" t="s">
        <v>1208</v>
      </c>
      <c r="D24" s="101" t="s">
        <v>1209</v>
      </c>
      <c r="E24" s="101" t="s">
        <v>1210</v>
      </c>
      <c r="F24" s="101">
        <v>-1000</v>
      </c>
      <c r="G24" s="101">
        <v>1000</v>
      </c>
      <c r="H24" s="101">
        <v>-4.0418243668227698E-4</v>
      </c>
      <c r="I24" s="101">
        <v>3136</v>
      </c>
      <c r="J24" s="101" t="s">
        <v>1196</v>
      </c>
      <c r="K24" s="101" t="s">
        <v>1196</v>
      </c>
      <c r="L24" s="101" t="s">
        <v>1197</v>
      </c>
      <c r="M24" s="101" t="s">
        <v>1198</v>
      </c>
      <c r="N24" s="101">
        <v>-1000</v>
      </c>
      <c r="O24" s="159">
        <v>1000</v>
      </c>
      <c r="P24" s="159">
        <v>-2.6452750375938201E-5</v>
      </c>
      <c r="Q24" s="101">
        <v>3275</v>
      </c>
      <c r="R24" s="101" t="s">
        <v>1196</v>
      </c>
      <c r="S24" s="101" t="s">
        <v>1196</v>
      </c>
      <c r="T24" s="101" t="s">
        <v>1197</v>
      </c>
      <c r="U24" s="101" t="s">
        <v>1198</v>
      </c>
      <c r="V24" s="101">
        <v>-1000</v>
      </c>
      <c r="W24" s="159">
        <v>1000</v>
      </c>
      <c r="X24" s="159">
        <v>-2.1643159357154201E-5</v>
      </c>
      <c r="Y24" s="101">
        <v>2717</v>
      </c>
      <c r="Z24" s="101" t="s">
        <v>1208</v>
      </c>
      <c r="AA24" s="101" t="s">
        <v>1208</v>
      </c>
      <c r="AB24" s="101" t="s">
        <v>1209</v>
      </c>
      <c r="AC24" s="101" t="s">
        <v>1210</v>
      </c>
      <c r="AD24" s="101">
        <v>-1000</v>
      </c>
      <c r="AE24" s="101">
        <v>1000</v>
      </c>
      <c r="AF24" s="101">
        <v>-6.958954691072E-4</v>
      </c>
      <c r="AG24" s="158"/>
      <c r="AH24" s="158"/>
    </row>
    <row r="25" spans="1:34" x14ac:dyDescent="0.25">
      <c r="A25" s="101">
        <v>1901</v>
      </c>
      <c r="B25" s="101" t="s">
        <v>1211</v>
      </c>
      <c r="C25" s="101" t="s">
        <v>1211</v>
      </c>
      <c r="D25" s="101" t="s">
        <v>1212</v>
      </c>
      <c r="E25" s="101" t="s">
        <v>1213</v>
      </c>
      <c r="F25" s="101">
        <v>-1000</v>
      </c>
      <c r="G25" s="101">
        <v>1000</v>
      </c>
      <c r="H25" s="101">
        <v>0</v>
      </c>
      <c r="I25" s="101">
        <v>3137</v>
      </c>
      <c r="J25" s="101" t="s">
        <v>1181</v>
      </c>
      <c r="K25" s="101" t="s">
        <v>1181</v>
      </c>
      <c r="L25" s="101" t="s">
        <v>1182</v>
      </c>
      <c r="M25" s="101" t="s">
        <v>1183</v>
      </c>
      <c r="N25" s="101">
        <v>-1.99</v>
      </c>
      <c r="O25" s="101">
        <v>1000</v>
      </c>
      <c r="P25" s="101">
        <v>-1.99</v>
      </c>
      <c r="Q25" s="101">
        <v>3277</v>
      </c>
      <c r="R25" s="101" t="s">
        <v>1181</v>
      </c>
      <c r="S25" s="101" t="s">
        <v>1181</v>
      </c>
      <c r="T25" s="101" t="s">
        <v>1182</v>
      </c>
      <c r="U25" s="101" t="s">
        <v>1183</v>
      </c>
      <c r="V25" s="101">
        <v>-1.99</v>
      </c>
      <c r="W25" s="101">
        <v>1000</v>
      </c>
      <c r="X25" s="101">
        <v>-1.99</v>
      </c>
      <c r="Y25" s="101">
        <v>2718</v>
      </c>
      <c r="Z25" s="101" t="s">
        <v>1211</v>
      </c>
      <c r="AA25" s="101" t="s">
        <v>1211</v>
      </c>
      <c r="AB25" s="101" t="s">
        <v>1212</v>
      </c>
      <c r="AC25" s="101" t="s">
        <v>1213</v>
      </c>
      <c r="AD25" s="101">
        <v>-1000</v>
      </c>
      <c r="AE25" s="101">
        <v>1000</v>
      </c>
      <c r="AF25" s="101">
        <v>0</v>
      </c>
      <c r="AG25" s="158"/>
      <c r="AH25" s="158"/>
    </row>
    <row r="26" spans="1:34" x14ac:dyDescent="0.25">
      <c r="A26" s="101">
        <v>1902</v>
      </c>
      <c r="B26" s="101" t="s">
        <v>1214</v>
      </c>
      <c r="C26" s="101" t="s">
        <v>1214</v>
      </c>
      <c r="D26" s="101" t="s">
        <v>1215</v>
      </c>
      <c r="E26" s="101" t="s">
        <v>1216</v>
      </c>
      <c r="F26" s="101">
        <v>-1000</v>
      </c>
      <c r="G26" s="101">
        <v>1000</v>
      </c>
      <c r="H26" s="101">
        <v>0</v>
      </c>
      <c r="I26" s="101">
        <v>3138</v>
      </c>
      <c r="J26" s="101" t="s">
        <v>1205</v>
      </c>
      <c r="K26" s="101" t="s">
        <v>1205</v>
      </c>
      <c r="L26" s="101" t="s">
        <v>1206</v>
      </c>
      <c r="M26" s="101" t="s">
        <v>1207</v>
      </c>
      <c r="N26" s="101">
        <v>-1000</v>
      </c>
      <c r="O26" s="101">
        <v>1000</v>
      </c>
      <c r="P26" s="101">
        <v>0</v>
      </c>
      <c r="Q26" s="101">
        <v>3278</v>
      </c>
      <c r="R26" s="101" t="s">
        <v>1205</v>
      </c>
      <c r="S26" s="101" t="s">
        <v>1205</v>
      </c>
      <c r="T26" s="101" t="s">
        <v>1206</v>
      </c>
      <c r="U26" s="101" t="s">
        <v>1207</v>
      </c>
      <c r="V26" s="101">
        <v>-1000</v>
      </c>
      <c r="W26" s="101">
        <v>1000</v>
      </c>
      <c r="X26" s="101">
        <v>0</v>
      </c>
      <c r="Y26" s="101">
        <v>2719</v>
      </c>
      <c r="Z26" s="101" t="s">
        <v>1214</v>
      </c>
      <c r="AA26" s="101" t="s">
        <v>1214</v>
      </c>
      <c r="AB26" s="101" t="s">
        <v>1215</v>
      </c>
      <c r="AC26" s="101" t="s">
        <v>1216</v>
      </c>
      <c r="AD26" s="101">
        <v>-1000</v>
      </c>
      <c r="AE26" s="101">
        <v>1000</v>
      </c>
      <c r="AF26" s="101">
        <v>0</v>
      </c>
      <c r="AG26" s="158"/>
      <c r="AH26" s="158"/>
    </row>
    <row r="27" spans="1:34" x14ac:dyDescent="0.25">
      <c r="A27" s="101">
        <v>1903</v>
      </c>
      <c r="B27" s="101" t="s">
        <v>1217</v>
      </c>
      <c r="C27" s="101" t="s">
        <v>1217</v>
      </c>
      <c r="D27" s="101" t="s">
        <v>1218</v>
      </c>
      <c r="E27" s="101" t="s">
        <v>1219</v>
      </c>
      <c r="F27" s="101">
        <v>-1000</v>
      </c>
      <c r="G27" s="101">
        <v>1000</v>
      </c>
      <c r="H27" s="101">
        <v>0</v>
      </c>
      <c r="I27" s="101">
        <v>3139</v>
      </c>
      <c r="J27" s="101" t="s">
        <v>1208</v>
      </c>
      <c r="K27" s="101" t="s">
        <v>1208</v>
      </c>
      <c r="L27" s="101" t="s">
        <v>1209</v>
      </c>
      <c r="M27" s="101" t="s">
        <v>1210</v>
      </c>
      <c r="N27" s="101">
        <v>-1000</v>
      </c>
      <c r="O27" s="101">
        <v>1000</v>
      </c>
      <c r="P27" s="101">
        <v>-3.9069493448096198E-4</v>
      </c>
      <c r="Q27" s="101">
        <v>3279</v>
      </c>
      <c r="R27" s="101" t="s">
        <v>1208</v>
      </c>
      <c r="S27" s="101" t="s">
        <v>1208</v>
      </c>
      <c r="T27" s="101" t="s">
        <v>1209</v>
      </c>
      <c r="U27" s="101" t="s">
        <v>1210</v>
      </c>
      <c r="V27" s="101">
        <v>-1000</v>
      </c>
      <c r="W27" s="101">
        <v>1000</v>
      </c>
      <c r="X27" s="101">
        <v>-3.85272026051098E-4</v>
      </c>
      <c r="Y27" s="101">
        <v>2720</v>
      </c>
      <c r="Z27" s="101" t="s">
        <v>1217</v>
      </c>
      <c r="AA27" s="101" t="s">
        <v>1217</v>
      </c>
      <c r="AB27" s="101" t="s">
        <v>1218</v>
      </c>
      <c r="AC27" s="101" t="s">
        <v>1219</v>
      </c>
      <c r="AD27" s="101">
        <v>-1000</v>
      </c>
      <c r="AE27" s="101">
        <v>1000</v>
      </c>
      <c r="AF27" s="101">
        <v>0</v>
      </c>
      <c r="AG27" s="158"/>
      <c r="AH27" s="158"/>
    </row>
    <row r="28" spans="1:34" x14ac:dyDescent="0.25">
      <c r="A28" s="101">
        <v>1904</v>
      </c>
      <c r="B28" s="101" t="s">
        <v>1220</v>
      </c>
      <c r="C28" s="101" t="s">
        <v>1220</v>
      </c>
      <c r="D28" s="101" t="s">
        <v>1221</v>
      </c>
      <c r="E28" s="101" t="s">
        <v>1222</v>
      </c>
      <c r="F28" s="101">
        <v>-1000</v>
      </c>
      <c r="G28" s="101">
        <v>1000</v>
      </c>
      <c r="H28" s="101">
        <v>0</v>
      </c>
      <c r="I28" s="101">
        <v>3140</v>
      </c>
      <c r="J28" s="101" t="s">
        <v>1211</v>
      </c>
      <c r="K28" s="101" t="s">
        <v>1211</v>
      </c>
      <c r="L28" s="101" t="s">
        <v>1212</v>
      </c>
      <c r="M28" s="101" t="s">
        <v>1213</v>
      </c>
      <c r="N28" s="101">
        <v>-1000</v>
      </c>
      <c r="O28" s="101">
        <v>1000</v>
      </c>
      <c r="P28" s="101">
        <v>0</v>
      </c>
      <c r="Q28" s="101">
        <v>3280</v>
      </c>
      <c r="R28" s="101" t="s">
        <v>1211</v>
      </c>
      <c r="S28" s="101" t="s">
        <v>1211</v>
      </c>
      <c r="T28" s="101" t="s">
        <v>1212</v>
      </c>
      <c r="U28" s="101" t="s">
        <v>1213</v>
      </c>
      <c r="V28" s="101">
        <v>-1000</v>
      </c>
      <c r="W28" s="101">
        <v>1000</v>
      </c>
      <c r="X28" s="101">
        <v>0</v>
      </c>
      <c r="Y28" s="101">
        <v>2721</v>
      </c>
      <c r="Z28" s="101" t="s">
        <v>1220</v>
      </c>
      <c r="AA28" s="101" t="s">
        <v>1220</v>
      </c>
      <c r="AB28" s="101" t="s">
        <v>1221</v>
      </c>
      <c r="AC28" s="101" t="s">
        <v>1222</v>
      </c>
      <c r="AD28" s="101">
        <v>-1000</v>
      </c>
      <c r="AE28" s="101">
        <v>1000</v>
      </c>
      <c r="AF28" s="101">
        <v>0</v>
      </c>
      <c r="AG28" s="158"/>
      <c r="AH28" s="158"/>
    </row>
    <row r="29" spans="1:34" x14ac:dyDescent="0.25">
      <c r="A29" s="101">
        <v>1905</v>
      </c>
      <c r="B29" s="101" t="s">
        <v>1223</v>
      </c>
      <c r="C29" s="101" t="s">
        <v>1223</v>
      </c>
      <c r="D29" s="101" t="s">
        <v>1224</v>
      </c>
      <c r="E29" s="101" t="s">
        <v>1225</v>
      </c>
      <c r="F29" s="101">
        <v>-1000</v>
      </c>
      <c r="G29" s="101">
        <v>1000</v>
      </c>
      <c r="H29" s="101">
        <v>0</v>
      </c>
      <c r="I29" s="101">
        <v>3141</v>
      </c>
      <c r="J29" s="101" t="s">
        <v>1214</v>
      </c>
      <c r="K29" s="101" t="s">
        <v>1214</v>
      </c>
      <c r="L29" s="101" t="s">
        <v>1215</v>
      </c>
      <c r="M29" s="101" t="s">
        <v>1216</v>
      </c>
      <c r="N29" s="101">
        <v>-1000</v>
      </c>
      <c r="O29" s="101">
        <v>1000</v>
      </c>
      <c r="P29" s="101">
        <v>0</v>
      </c>
      <c r="Q29" s="101">
        <v>3281</v>
      </c>
      <c r="R29" s="101" t="s">
        <v>1214</v>
      </c>
      <c r="S29" s="101" t="s">
        <v>1214</v>
      </c>
      <c r="T29" s="101" t="s">
        <v>1215</v>
      </c>
      <c r="U29" s="101" t="s">
        <v>1216</v>
      </c>
      <c r="V29" s="101">
        <v>-1000</v>
      </c>
      <c r="W29" s="101">
        <v>1000</v>
      </c>
      <c r="X29" s="101">
        <v>0</v>
      </c>
      <c r="Y29" s="101">
        <v>2722</v>
      </c>
      <c r="Z29" s="101" t="s">
        <v>1223</v>
      </c>
      <c r="AA29" s="101" t="s">
        <v>1223</v>
      </c>
      <c r="AB29" s="101" t="s">
        <v>1224</v>
      </c>
      <c r="AC29" s="101" t="s">
        <v>1225</v>
      </c>
      <c r="AD29" s="101">
        <v>-1000</v>
      </c>
      <c r="AE29" s="101">
        <v>1000</v>
      </c>
      <c r="AF29" s="101">
        <v>0</v>
      </c>
      <c r="AG29" s="158"/>
      <c r="AH29" s="158"/>
    </row>
    <row r="30" spans="1:34" x14ac:dyDescent="0.25">
      <c r="A30" s="101">
        <v>1906</v>
      </c>
      <c r="B30" s="101" t="s">
        <v>1226</v>
      </c>
      <c r="C30" s="101" t="s">
        <v>1226</v>
      </c>
      <c r="D30" s="101" t="s">
        <v>1227</v>
      </c>
      <c r="E30" s="101" t="s">
        <v>1228</v>
      </c>
      <c r="F30" s="101">
        <v>-1000</v>
      </c>
      <c r="G30" s="101">
        <v>1000</v>
      </c>
      <c r="H30" s="101">
        <v>0</v>
      </c>
      <c r="I30" s="101">
        <v>3142</v>
      </c>
      <c r="J30" s="101" t="s">
        <v>1217</v>
      </c>
      <c r="K30" s="101" t="s">
        <v>1217</v>
      </c>
      <c r="L30" s="101" t="s">
        <v>1218</v>
      </c>
      <c r="M30" s="101" t="s">
        <v>1219</v>
      </c>
      <c r="N30" s="101">
        <v>-1000</v>
      </c>
      <c r="O30" s="101">
        <v>1000</v>
      </c>
      <c r="P30" s="101">
        <v>0</v>
      </c>
      <c r="Q30" s="101">
        <v>3282</v>
      </c>
      <c r="R30" s="101" t="s">
        <v>1217</v>
      </c>
      <c r="S30" s="101" t="s">
        <v>1217</v>
      </c>
      <c r="T30" s="101" t="s">
        <v>1218</v>
      </c>
      <c r="U30" s="101" t="s">
        <v>1219</v>
      </c>
      <c r="V30" s="101">
        <v>-1000</v>
      </c>
      <c r="W30" s="101">
        <v>1000</v>
      </c>
      <c r="X30" s="101">
        <v>0</v>
      </c>
      <c r="Y30" s="101">
        <v>2723</v>
      </c>
      <c r="Z30" s="101" t="s">
        <v>1226</v>
      </c>
      <c r="AA30" s="101" t="s">
        <v>1226</v>
      </c>
      <c r="AB30" s="101" t="s">
        <v>1227</v>
      </c>
      <c r="AC30" s="101" t="s">
        <v>1228</v>
      </c>
      <c r="AD30" s="101">
        <v>-1000</v>
      </c>
      <c r="AE30" s="101">
        <v>1000</v>
      </c>
      <c r="AF30" s="101">
        <v>0</v>
      </c>
      <c r="AG30" s="158"/>
      <c r="AH30" s="158"/>
    </row>
    <row r="31" spans="1:34" x14ac:dyDescent="0.25">
      <c r="A31" s="101">
        <v>1907</v>
      </c>
      <c r="B31" s="101" t="s">
        <v>1229</v>
      </c>
      <c r="C31" s="101" t="s">
        <v>1229</v>
      </c>
      <c r="D31" s="101" t="s">
        <v>1230</v>
      </c>
      <c r="E31" s="101" t="s">
        <v>1231</v>
      </c>
      <c r="F31" s="101">
        <v>-1000</v>
      </c>
      <c r="G31" s="101">
        <v>1000</v>
      </c>
      <c r="H31" s="101">
        <v>0</v>
      </c>
      <c r="I31" s="101">
        <v>3143</v>
      </c>
      <c r="J31" s="101" t="s">
        <v>1220</v>
      </c>
      <c r="K31" s="101" t="s">
        <v>1220</v>
      </c>
      <c r="L31" s="101" t="s">
        <v>1221</v>
      </c>
      <c r="M31" s="101" t="s">
        <v>1222</v>
      </c>
      <c r="N31" s="101">
        <v>-1000</v>
      </c>
      <c r="O31" s="101">
        <v>1000</v>
      </c>
      <c r="P31" s="101">
        <v>0</v>
      </c>
      <c r="Q31" s="101">
        <v>3283</v>
      </c>
      <c r="R31" s="101" t="s">
        <v>1220</v>
      </c>
      <c r="S31" s="101" t="s">
        <v>1220</v>
      </c>
      <c r="T31" s="101" t="s">
        <v>1221</v>
      </c>
      <c r="U31" s="101" t="s">
        <v>1222</v>
      </c>
      <c r="V31" s="101">
        <v>-1000</v>
      </c>
      <c r="W31" s="101">
        <v>1000</v>
      </c>
      <c r="X31" s="101">
        <v>0</v>
      </c>
      <c r="Y31" s="101">
        <v>2724</v>
      </c>
      <c r="Z31" s="101" t="s">
        <v>1229</v>
      </c>
      <c r="AA31" s="101" t="s">
        <v>1229</v>
      </c>
      <c r="AB31" s="101" t="s">
        <v>1230</v>
      </c>
      <c r="AC31" s="101" t="s">
        <v>1231</v>
      </c>
      <c r="AD31" s="101">
        <v>-1000</v>
      </c>
      <c r="AE31" s="101">
        <v>1000</v>
      </c>
      <c r="AF31" s="101">
        <v>0</v>
      </c>
      <c r="AG31" s="158"/>
      <c r="AH31" s="158"/>
    </row>
    <row r="32" spans="1:34" x14ac:dyDescent="0.25">
      <c r="A32" s="101">
        <v>1908</v>
      </c>
      <c r="B32" s="101" t="s">
        <v>1232</v>
      </c>
      <c r="C32" s="101" t="s">
        <v>1232</v>
      </c>
      <c r="D32" s="101" t="s">
        <v>1233</v>
      </c>
      <c r="E32" s="101" t="s">
        <v>1234</v>
      </c>
      <c r="F32" s="101">
        <v>-1000</v>
      </c>
      <c r="G32" s="101">
        <v>1000</v>
      </c>
      <c r="H32" s="101">
        <v>0</v>
      </c>
      <c r="I32" s="101">
        <v>3144</v>
      </c>
      <c r="J32" s="101" t="s">
        <v>1223</v>
      </c>
      <c r="K32" s="101" t="s">
        <v>1223</v>
      </c>
      <c r="L32" s="101" t="s">
        <v>1224</v>
      </c>
      <c r="M32" s="101" t="s">
        <v>1225</v>
      </c>
      <c r="N32" s="101">
        <v>-1000</v>
      </c>
      <c r="O32" s="101">
        <v>1000</v>
      </c>
      <c r="P32" s="101">
        <v>0</v>
      </c>
      <c r="Q32" s="101">
        <v>3284</v>
      </c>
      <c r="R32" s="101" t="s">
        <v>1223</v>
      </c>
      <c r="S32" s="101" t="s">
        <v>1223</v>
      </c>
      <c r="T32" s="101" t="s">
        <v>1224</v>
      </c>
      <c r="U32" s="101" t="s">
        <v>1225</v>
      </c>
      <c r="V32" s="101">
        <v>-1000</v>
      </c>
      <c r="W32" s="101">
        <v>1000</v>
      </c>
      <c r="X32" s="101">
        <v>0</v>
      </c>
      <c r="Y32" s="101">
        <v>2725</v>
      </c>
      <c r="Z32" s="101" t="s">
        <v>1232</v>
      </c>
      <c r="AA32" s="101" t="s">
        <v>1232</v>
      </c>
      <c r="AB32" s="101" t="s">
        <v>1233</v>
      </c>
      <c r="AC32" s="101" t="s">
        <v>1234</v>
      </c>
      <c r="AD32" s="101">
        <v>-1000</v>
      </c>
      <c r="AE32" s="101">
        <v>1000</v>
      </c>
      <c r="AF32" s="101">
        <v>0</v>
      </c>
      <c r="AG32" s="158"/>
      <c r="AH32" s="158"/>
    </row>
    <row r="33" spans="1:34" x14ac:dyDescent="0.25">
      <c r="A33" s="101">
        <v>1909</v>
      </c>
      <c r="B33" s="101" t="s">
        <v>1235</v>
      </c>
      <c r="C33" s="101" t="s">
        <v>1235</v>
      </c>
      <c r="D33" s="101" t="s">
        <v>1236</v>
      </c>
      <c r="E33" s="101" t="s">
        <v>1237</v>
      </c>
      <c r="F33" s="101">
        <v>-1000</v>
      </c>
      <c r="G33" s="101">
        <v>1000</v>
      </c>
      <c r="H33" s="101">
        <v>0</v>
      </c>
      <c r="I33" s="101">
        <v>3145</v>
      </c>
      <c r="J33" s="101" t="s">
        <v>1226</v>
      </c>
      <c r="K33" s="101" t="s">
        <v>1226</v>
      </c>
      <c r="L33" s="101" t="s">
        <v>1227</v>
      </c>
      <c r="M33" s="101" t="s">
        <v>1228</v>
      </c>
      <c r="N33" s="101">
        <v>-1000</v>
      </c>
      <c r="O33" s="101">
        <v>1000</v>
      </c>
      <c r="P33" s="101">
        <v>0</v>
      </c>
      <c r="Q33" s="101">
        <v>3285</v>
      </c>
      <c r="R33" s="101" t="s">
        <v>1226</v>
      </c>
      <c r="S33" s="101" t="s">
        <v>1226</v>
      </c>
      <c r="T33" s="101" t="s">
        <v>1227</v>
      </c>
      <c r="U33" s="101" t="s">
        <v>1228</v>
      </c>
      <c r="V33" s="101">
        <v>-1000</v>
      </c>
      <c r="W33" s="101">
        <v>1000</v>
      </c>
      <c r="X33" s="101">
        <v>0</v>
      </c>
      <c r="Y33" s="101">
        <v>2726</v>
      </c>
      <c r="Z33" s="101" t="s">
        <v>1235</v>
      </c>
      <c r="AA33" s="101" t="s">
        <v>1235</v>
      </c>
      <c r="AB33" s="101" t="s">
        <v>1236</v>
      </c>
      <c r="AC33" s="101" t="s">
        <v>1237</v>
      </c>
      <c r="AD33" s="101">
        <v>-1000</v>
      </c>
      <c r="AE33" s="101">
        <v>1000</v>
      </c>
      <c r="AF33" s="101">
        <v>0</v>
      </c>
      <c r="AG33" s="158"/>
      <c r="AH33" s="158"/>
    </row>
    <row r="34" spans="1:34" x14ac:dyDescent="0.25">
      <c r="A34" s="101">
        <v>1910</v>
      </c>
      <c r="B34" s="101" t="s">
        <v>1238</v>
      </c>
      <c r="C34" s="101" t="s">
        <v>1238</v>
      </c>
      <c r="D34" s="101" t="s">
        <v>1239</v>
      </c>
      <c r="E34" s="101" t="s">
        <v>1240</v>
      </c>
      <c r="F34" s="101">
        <v>-1000</v>
      </c>
      <c r="G34" s="101">
        <v>1000</v>
      </c>
      <c r="H34" s="101">
        <v>0</v>
      </c>
      <c r="I34" s="101">
        <v>3146</v>
      </c>
      <c r="J34" s="101" t="s">
        <v>1229</v>
      </c>
      <c r="K34" s="101" t="s">
        <v>1229</v>
      </c>
      <c r="L34" s="101" t="s">
        <v>1230</v>
      </c>
      <c r="M34" s="101" t="s">
        <v>1231</v>
      </c>
      <c r="N34" s="101">
        <v>-1000</v>
      </c>
      <c r="O34" s="101">
        <v>1000</v>
      </c>
      <c r="P34" s="101">
        <v>0</v>
      </c>
      <c r="Q34" s="101">
        <v>3286</v>
      </c>
      <c r="R34" s="101" t="s">
        <v>1229</v>
      </c>
      <c r="S34" s="101" t="s">
        <v>1229</v>
      </c>
      <c r="T34" s="101" t="s">
        <v>1230</v>
      </c>
      <c r="U34" s="101" t="s">
        <v>1231</v>
      </c>
      <c r="V34" s="101">
        <v>-1000</v>
      </c>
      <c r="W34" s="101">
        <v>1000</v>
      </c>
      <c r="X34" s="101">
        <v>0</v>
      </c>
      <c r="Y34" s="101">
        <v>2727</v>
      </c>
      <c r="Z34" s="101" t="s">
        <v>1238</v>
      </c>
      <c r="AA34" s="101" t="s">
        <v>1238</v>
      </c>
      <c r="AB34" s="101" t="s">
        <v>1239</v>
      </c>
      <c r="AC34" s="101" t="s">
        <v>1240</v>
      </c>
      <c r="AD34" s="101">
        <v>-1000</v>
      </c>
      <c r="AE34" s="101">
        <v>1000</v>
      </c>
      <c r="AF34" s="101">
        <v>0</v>
      </c>
      <c r="AG34" s="158"/>
      <c r="AH34" s="158"/>
    </row>
    <row r="35" spans="1:34" x14ac:dyDescent="0.25">
      <c r="A35" s="101">
        <v>1911</v>
      </c>
      <c r="B35" s="101" t="s">
        <v>1241</v>
      </c>
      <c r="C35" s="101" t="s">
        <v>1241</v>
      </c>
      <c r="D35" s="101" t="s">
        <v>1242</v>
      </c>
      <c r="E35" s="101" t="s">
        <v>1243</v>
      </c>
      <c r="F35" s="101">
        <v>-1000</v>
      </c>
      <c r="G35" s="101">
        <v>1000</v>
      </c>
      <c r="H35" s="101">
        <v>0</v>
      </c>
      <c r="I35" s="101">
        <v>3147</v>
      </c>
      <c r="J35" s="101" t="s">
        <v>1232</v>
      </c>
      <c r="K35" s="101" t="s">
        <v>1232</v>
      </c>
      <c r="L35" s="101" t="s">
        <v>1233</v>
      </c>
      <c r="M35" s="101" t="s">
        <v>1234</v>
      </c>
      <c r="N35" s="101">
        <v>-1000</v>
      </c>
      <c r="O35" s="101">
        <v>1000</v>
      </c>
      <c r="P35" s="101">
        <v>0</v>
      </c>
      <c r="Q35" s="101">
        <v>3287</v>
      </c>
      <c r="R35" s="101" t="s">
        <v>1232</v>
      </c>
      <c r="S35" s="101" t="s">
        <v>1232</v>
      </c>
      <c r="T35" s="101" t="s">
        <v>1233</v>
      </c>
      <c r="U35" s="101" t="s">
        <v>1234</v>
      </c>
      <c r="V35" s="101">
        <v>-1000</v>
      </c>
      <c r="W35" s="101">
        <v>1000</v>
      </c>
      <c r="X35" s="101">
        <v>0</v>
      </c>
      <c r="Y35" s="101">
        <v>2728</v>
      </c>
      <c r="Z35" s="101" t="s">
        <v>1241</v>
      </c>
      <c r="AA35" s="101" t="s">
        <v>1241</v>
      </c>
      <c r="AB35" s="101" t="s">
        <v>1242</v>
      </c>
      <c r="AC35" s="101" t="s">
        <v>1243</v>
      </c>
      <c r="AD35" s="101">
        <v>-1000</v>
      </c>
      <c r="AE35" s="101">
        <v>1000</v>
      </c>
      <c r="AF35" s="101">
        <v>0</v>
      </c>
      <c r="AG35" s="158"/>
      <c r="AH35" s="158"/>
    </row>
    <row r="36" spans="1:34" x14ac:dyDescent="0.25">
      <c r="A36" s="101">
        <v>1912</v>
      </c>
      <c r="B36" s="101" t="s">
        <v>1244</v>
      </c>
      <c r="C36" s="101" t="s">
        <v>1244</v>
      </c>
      <c r="D36" s="101" t="s">
        <v>1245</v>
      </c>
      <c r="E36" s="101" t="s">
        <v>1246</v>
      </c>
      <c r="F36" s="101">
        <v>-1000</v>
      </c>
      <c r="G36" s="101">
        <v>1000</v>
      </c>
      <c r="H36" s="101">
        <v>-19.8102034959389</v>
      </c>
      <c r="I36" s="101">
        <v>3148</v>
      </c>
      <c r="J36" s="101" t="s">
        <v>1235</v>
      </c>
      <c r="K36" s="101" t="s">
        <v>1235</v>
      </c>
      <c r="L36" s="101" t="s">
        <v>1236</v>
      </c>
      <c r="M36" s="101" t="s">
        <v>1237</v>
      </c>
      <c r="N36" s="101">
        <v>-1000</v>
      </c>
      <c r="O36" s="101">
        <v>1000</v>
      </c>
      <c r="P36" s="101">
        <v>-1000</v>
      </c>
      <c r="Q36" s="101">
        <v>3288</v>
      </c>
      <c r="R36" s="101" t="s">
        <v>1235</v>
      </c>
      <c r="S36" s="101" t="s">
        <v>1235</v>
      </c>
      <c r="T36" s="101" t="s">
        <v>1236</v>
      </c>
      <c r="U36" s="101" t="s">
        <v>1237</v>
      </c>
      <c r="V36" s="101">
        <v>-1000</v>
      </c>
      <c r="W36" s="101">
        <v>1000</v>
      </c>
      <c r="X36" s="101">
        <v>0</v>
      </c>
      <c r="Y36" s="101">
        <v>2729</v>
      </c>
      <c r="Z36" s="101" t="s">
        <v>1244</v>
      </c>
      <c r="AA36" s="101" t="s">
        <v>1244</v>
      </c>
      <c r="AB36" s="101" t="s">
        <v>1245</v>
      </c>
      <c r="AC36" s="101" t="s">
        <v>1246</v>
      </c>
      <c r="AD36" s="101">
        <v>-1000</v>
      </c>
      <c r="AE36" s="101">
        <v>1000</v>
      </c>
      <c r="AF36" s="101">
        <v>-21.595662745660899</v>
      </c>
      <c r="AG36" s="158"/>
      <c r="AH36" s="158"/>
    </row>
    <row r="37" spans="1:34" x14ac:dyDescent="0.25">
      <c r="A37" s="101">
        <v>1913</v>
      </c>
      <c r="B37" s="101" t="s">
        <v>1247</v>
      </c>
      <c r="C37" s="101" t="s">
        <v>1247</v>
      </c>
      <c r="D37" s="101" t="s">
        <v>1248</v>
      </c>
      <c r="E37" s="101" t="s">
        <v>1249</v>
      </c>
      <c r="F37" s="101">
        <v>-1000</v>
      </c>
      <c r="G37" s="101">
        <v>1000</v>
      </c>
      <c r="H37" s="101">
        <v>-25.576545647793399</v>
      </c>
      <c r="I37" s="101">
        <v>3149</v>
      </c>
      <c r="J37" s="101" t="s">
        <v>1238</v>
      </c>
      <c r="K37" s="101" t="s">
        <v>1238</v>
      </c>
      <c r="L37" s="101" t="s">
        <v>1239</v>
      </c>
      <c r="M37" s="101" t="s">
        <v>1240</v>
      </c>
      <c r="N37" s="101">
        <v>-1000</v>
      </c>
      <c r="O37" s="101">
        <v>1000</v>
      </c>
      <c r="P37" s="101">
        <v>0</v>
      </c>
      <c r="Q37" s="101">
        <v>3289</v>
      </c>
      <c r="R37" s="101" t="s">
        <v>1238</v>
      </c>
      <c r="S37" s="101" t="s">
        <v>1238</v>
      </c>
      <c r="T37" s="101" t="s">
        <v>1239</v>
      </c>
      <c r="U37" s="101" t="s">
        <v>1240</v>
      </c>
      <c r="V37" s="101">
        <v>-1000</v>
      </c>
      <c r="W37" s="101">
        <v>1000</v>
      </c>
      <c r="X37" s="101">
        <v>-1000</v>
      </c>
      <c r="Y37" s="101">
        <v>2730</v>
      </c>
      <c r="Z37" s="101" t="s">
        <v>1247</v>
      </c>
      <c r="AA37" s="101" t="s">
        <v>1247</v>
      </c>
      <c r="AB37" s="101" t="s">
        <v>1248</v>
      </c>
      <c r="AC37" s="101" t="s">
        <v>1249</v>
      </c>
      <c r="AD37" s="101">
        <v>-1000</v>
      </c>
      <c r="AE37" s="101">
        <v>1000</v>
      </c>
      <c r="AF37" s="101">
        <v>-27.967557844418799</v>
      </c>
      <c r="AG37" s="158"/>
      <c r="AH37" s="158"/>
    </row>
    <row r="38" spans="1:34" x14ac:dyDescent="0.25">
      <c r="A38" s="101">
        <v>1921</v>
      </c>
      <c r="B38" s="101" t="s">
        <v>1250</v>
      </c>
      <c r="C38" s="101" t="s">
        <v>1250</v>
      </c>
      <c r="D38" s="101" t="s">
        <v>1251</v>
      </c>
      <c r="E38" s="101" t="s">
        <v>1252</v>
      </c>
      <c r="F38" s="101">
        <v>-0.02</v>
      </c>
      <c r="G38" s="101">
        <v>1000</v>
      </c>
      <c r="H38" s="101">
        <v>-0.02</v>
      </c>
      <c r="I38" s="101">
        <v>3150</v>
      </c>
      <c r="J38" s="101" t="s">
        <v>1241</v>
      </c>
      <c r="K38" s="101" t="s">
        <v>1241</v>
      </c>
      <c r="L38" s="101" t="s">
        <v>1242</v>
      </c>
      <c r="M38" s="101" t="s">
        <v>1243</v>
      </c>
      <c r="N38" s="101">
        <v>-1000</v>
      </c>
      <c r="O38" s="101">
        <v>1000</v>
      </c>
      <c r="P38" s="101">
        <v>0</v>
      </c>
      <c r="Q38" s="101">
        <v>3290</v>
      </c>
      <c r="R38" s="101" t="s">
        <v>1241</v>
      </c>
      <c r="S38" s="101" t="s">
        <v>1241</v>
      </c>
      <c r="T38" s="101" t="s">
        <v>1242</v>
      </c>
      <c r="U38" s="101" t="s">
        <v>1243</v>
      </c>
      <c r="V38" s="101">
        <v>-1000</v>
      </c>
      <c r="W38" s="101">
        <v>1000</v>
      </c>
      <c r="X38" s="101">
        <v>0</v>
      </c>
      <c r="Y38" s="101">
        <v>2740</v>
      </c>
      <c r="Z38" s="101" t="s">
        <v>1250</v>
      </c>
      <c r="AA38" s="101" t="s">
        <v>1250</v>
      </c>
      <c r="AB38" s="101" t="s">
        <v>1251</v>
      </c>
      <c r="AC38" s="101" t="s">
        <v>1252</v>
      </c>
      <c r="AD38" s="101">
        <v>-0.02</v>
      </c>
      <c r="AE38" s="101">
        <v>1000</v>
      </c>
      <c r="AF38" s="101">
        <v>-0.02</v>
      </c>
      <c r="AG38" s="158"/>
      <c r="AH38" s="158"/>
    </row>
    <row r="39" spans="1:34" x14ac:dyDescent="0.25">
      <c r="A39" s="101"/>
      <c r="B39" s="101"/>
      <c r="C39" s="101"/>
      <c r="D39" s="101"/>
      <c r="E39" s="101"/>
      <c r="F39" s="101"/>
      <c r="G39" s="101"/>
      <c r="H39" s="101"/>
      <c r="I39" s="101">
        <v>3151</v>
      </c>
      <c r="J39" s="101" t="s">
        <v>1244</v>
      </c>
      <c r="K39" s="101" t="s">
        <v>1244</v>
      </c>
      <c r="L39" s="101" t="s">
        <v>1245</v>
      </c>
      <c r="M39" s="101" t="s">
        <v>1246</v>
      </c>
      <c r="N39" s="101">
        <v>-1000</v>
      </c>
      <c r="O39" s="101">
        <v>1000</v>
      </c>
      <c r="P39" s="101">
        <v>0</v>
      </c>
      <c r="Q39" s="101">
        <v>3291</v>
      </c>
      <c r="R39" s="101" t="s">
        <v>1244</v>
      </c>
      <c r="S39" s="101" t="s">
        <v>1244</v>
      </c>
      <c r="T39" s="101" t="s">
        <v>1245</v>
      </c>
      <c r="U39" s="101" t="s">
        <v>1246</v>
      </c>
      <c r="V39" s="101">
        <v>-1000</v>
      </c>
      <c r="W39" s="101">
        <v>1000</v>
      </c>
      <c r="X39" s="101">
        <v>0</v>
      </c>
      <c r="Y39" s="101"/>
      <c r="Z39" s="101"/>
      <c r="AA39" s="101"/>
      <c r="AB39" s="101"/>
      <c r="AC39" s="101"/>
      <c r="AD39" s="101"/>
      <c r="AE39" s="101"/>
      <c r="AF39" s="101"/>
      <c r="AG39" s="158"/>
      <c r="AH39" s="158"/>
    </row>
    <row r="40" spans="1:34" x14ac:dyDescent="0.25">
      <c r="A40" s="101"/>
      <c r="B40" s="101"/>
      <c r="C40" s="101"/>
      <c r="D40" s="101"/>
      <c r="E40" s="101"/>
      <c r="F40" s="101"/>
      <c r="G40" s="101"/>
      <c r="H40" s="101"/>
      <c r="I40" s="101">
        <v>3152</v>
      </c>
      <c r="J40" s="101" t="s">
        <v>1247</v>
      </c>
      <c r="K40" s="101" t="s">
        <v>1247</v>
      </c>
      <c r="L40" s="101" t="s">
        <v>1248</v>
      </c>
      <c r="M40" s="101" t="s">
        <v>1249</v>
      </c>
      <c r="N40" s="101">
        <v>-1000</v>
      </c>
      <c r="O40" s="101">
        <v>1000</v>
      </c>
      <c r="P40" s="101">
        <v>-19.496909066796199</v>
      </c>
      <c r="Q40" s="101">
        <v>3292</v>
      </c>
      <c r="R40" s="101" t="s">
        <v>1247</v>
      </c>
      <c r="S40" s="101" t="s">
        <v>1247</v>
      </c>
      <c r="T40" s="101" t="s">
        <v>1248</v>
      </c>
      <c r="U40" s="101" t="s">
        <v>1249</v>
      </c>
      <c r="V40" s="101">
        <v>-1000</v>
      </c>
      <c r="W40" s="101">
        <v>1000</v>
      </c>
      <c r="X40" s="101">
        <v>-19.3408317419727</v>
      </c>
      <c r="Y40" s="101"/>
      <c r="Z40" s="101"/>
      <c r="AA40" s="101"/>
      <c r="AB40" s="101"/>
      <c r="AC40" s="101"/>
      <c r="AD40" s="101"/>
      <c r="AE40" s="101"/>
      <c r="AF40" s="101"/>
      <c r="AG40" s="158"/>
      <c r="AH40" s="158"/>
    </row>
    <row r="41" spans="1:34" x14ac:dyDescent="0.25">
      <c r="A41" s="101"/>
      <c r="B41" s="101"/>
      <c r="C41" s="101"/>
      <c r="D41" s="101"/>
      <c r="E41" s="101"/>
      <c r="F41" s="101"/>
      <c r="G41" s="101"/>
      <c r="H41" s="101"/>
      <c r="I41" s="101">
        <v>3157</v>
      </c>
      <c r="J41" s="101" t="s">
        <v>1253</v>
      </c>
      <c r="K41" s="101" t="s">
        <v>1253</v>
      </c>
      <c r="L41" s="101" t="s">
        <v>1254</v>
      </c>
      <c r="M41" s="101" t="s">
        <v>1255</v>
      </c>
      <c r="N41" s="101">
        <v>-0.01</v>
      </c>
      <c r="O41" s="101">
        <v>1000</v>
      </c>
      <c r="P41" s="101">
        <v>0</v>
      </c>
      <c r="Q41" s="101">
        <v>3297</v>
      </c>
      <c r="R41" s="101" t="s">
        <v>1253</v>
      </c>
      <c r="S41" s="101" t="s">
        <v>1253</v>
      </c>
      <c r="T41" s="101" t="s">
        <v>1254</v>
      </c>
      <c r="U41" s="101" t="s">
        <v>1255</v>
      </c>
      <c r="V41" s="101">
        <v>-0.01</v>
      </c>
      <c r="W41" s="101">
        <v>1000</v>
      </c>
      <c r="X41" s="101">
        <v>0</v>
      </c>
      <c r="Y41" s="101"/>
      <c r="Z41" s="101"/>
      <c r="AA41" s="101"/>
      <c r="AB41" s="101"/>
      <c r="AC41" s="101"/>
      <c r="AD41" s="101"/>
      <c r="AE41" s="101"/>
      <c r="AF41" s="101"/>
      <c r="AG41" s="158"/>
      <c r="AH41" s="158"/>
    </row>
    <row r="42" spans="1:34" x14ac:dyDescent="0.25">
      <c r="A42" s="101"/>
      <c r="B42" s="101"/>
      <c r="C42" s="101"/>
      <c r="D42" s="101"/>
      <c r="E42" s="101"/>
      <c r="F42" s="101"/>
      <c r="G42" s="101"/>
      <c r="H42" s="101"/>
      <c r="I42" s="101">
        <v>3158</v>
      </c>
      <c r="J42" s="101" t="s">
        <v>1256</v>
      </c>
      <c r="K42" s="101" t="s">
        <v>1256</v>
      </c>
      <c r="L42" s="101" t="s">
        <v>1257</v>
      </c>
      <c r="M42" s="101" t="s">
        <v>1258</v>
      </c>
      <c r="N42" s="101">
        <v>-0.1</v>
      </c>
      <c r="O42" s="101">
        <v>1000</v>
      </c>
      <c r="P42" s="101">
        <v>-0.1</v>
      </c>
      <c r="Q42" s="101">
        <v>3298</v>
      </c>
      <c r="R42" s="101" t="s">
        <v>1259</v>
      </c>
      <c r="S42" s="101" t="s">
        <v>1259</v>
      </c>
      <c r="T42" s="101" t="s">
        <v>1260</v>
      </c>
      <c r="U42" s="101" t="s">
        <v>1261</v>
      </c>
      <c r="V42" s="101">
        <v>-1000</v>
      </c>
      <c r="W42" s="101">
        <v>1000</v>
      </c>
      <c r="X42" s="101">
        <v>0</v>
      </c>
      <c r="Y42" s="101"/>
      <c r="Z42" s="101"/>
      <c r="AA42" s="101"/>
      <c r="AB42" s="101"/>
      <c r="AC42" s="101"/>
      <c r="AD42" s="101"/>
      <c r="AE42" s="101"/>
      <c r="AF42" s="101"/>
      <c r="AG42" s="158"/>
      <c r="AH42" s="158"/>
    </row>
    <row r="43" spans="1:34" x14ac:dyDescent="0.25">
      <c r="A43" s="101"/>
      <c r="B43" s="101"/>
      <c r="C43" s="101"/>
      <c r="D43" s="101"/>
      <c r="E43" s="101"/>
      <c r="F43" s="101"/>
      <c r="G43" s="101"/>
      <c r="H43" s="101"/>
      <c r="I43" s="101">
        <v>3159</v>
      </c>
      <c r="J43" s="101" t="s">
        <v>1259</v>
      </c>
      <c r="K43" s="101" t="s">
        <v>1259</v>
      </c>
      <c r="L43" s="101" t="s">
        <v>1260</v>
      </c>
      <c r="M43" s="101" t="s">
        <v>1261</v>
      </c>
      <c r="N43" s="101">
        <v>-1000</v>
      </c>
      <c r="O43" s="101">
        <v>1000</v>
      </c>
      <c r="P43" s="101">
        <v>0</v>
      </c>
      <c r="Q43" s="101">
        <v>3299</v>
      </c>
      <c r="R43" s="101" t="s">
        <v>1262</v>
      </c>
      <c r="S43" s="101" t="s">
        <v>1262</v>
      </c>
      <c r="T43" s="101" t="s">
        <v>1263</v>
      </c>
      <c r="U43" s="101" t="s">
        <v>1264</v>
      </c>
      <c r="V43" s="101">
        <v>-1000</v>
      </c>
      <c r="W43" s="101">
        <v>1000</v>
      </c>
      <c r="X43" s="101">
        <v>0</v>
      </c>
      <c r="Y43" s="101"/>
      <c r="Z43" s="101"/>
      <c r="AA43" s="101"/>
      <c r="AB43" s="101"/>
      <c r="AC43" s="101"/>
      <c r="AD43" s="101"/>
      <c r="AE43" s="101"/>
      <c r="AF43" s="101"/>
      <c r="AG43" s="158"/>
      <c r="AH43" s="158"/>
    </row>
    <row r="44" spans="1:34" x14ac:dyDescent="0.25">
      <c r="A44" s="101"/>
      <c r="B44" s="101"/>
      <c r="C44" s="101"/>
      <c r="D44" s="101"/>
      <c r="E44" s="101"/>
      <c r="F44" s="101"/>
      <c r="G44" s="101"/>
      <c r="H44" s="101"/>
      <c r="I44" s="101">
        <v>3160</v>
      </c>
      <c r="J44" s="101" t="s">
        <v>1262</v>
      </c>
      <c r="K44" s="101" t="s">
        <v>1262</v>
      </c>
      <c r="L44" s="101" t="s">
        <v>1263</v>
      </c>
      <c r="M44" s="101" t="s">
        <v>1264</v>
      </c>
      <c r="N44" s="101">
        <v>-1000</v>
      </c>
      <c r="O44" s="101">
        <v>1000</v>
      </c>
      <c r="P44" s="101">
        <v>0</v>
      </c>
      <c r="Q44" s="101">
        <v>3300</v>
      </c>
      <c r="R44" s="101" t="s">
        <v>1265</v>
      </c>
      <c r="S44" s="101" t="s">
        <v>1265</v>
      </c>
      <c r="T44" s="101" t="s">
        <v>1266</v>
      </c>
      <c r="U44" s="101" t="s">
        <v>1267</v>
      </c>
      <c r="V44" s="101">
        <v>-1000</v>
      </c>
      <c r="W44" s="101">
        <v>1000</v>
      </c>
      <c r="X44" s="101">
        <v>0</v>
      </c>
      <c r="Y44" s="101"/>
      <c r="Z44" s="101"/>
      <c r="AA44" s="101"/>
      <c r="AB44" s="101"/>
      <c r="AC44" s="101"/>
      <c r="AD44" s="101"/>
      <c r="AE44" s="101"/>
      <c r="AF44" s="101"/>
      <c r="AG44" s="158"/>
      <c r="AH44" s="158"/>
    </row>
    <row r="45" spans="1:34" x14ac:dyDescent="0.25">
      <c r="A45" s="101"/>
      <c r="B45" s="101"/>
      <c r="C45" s="101"/>
      <c r="D45" s="101"/>
      <c r="E45" s="101"/>
      <c r="F45" s="101"/>
      <c r="G45" s="101"/>
      <c r="H45" s="101"/>
      <c r="I45" s="101">
        <v>3161</v>
      </c>
      <c r="J45" s="101" t="s">
        <v>1265</v>
      </c>
      <c r="K45" s="101" t="s">
        <v>1265</v>
      </c>
      <c r="L45" s="101" t="s">
        <v>1266</v>
      </c>
      <c r="M45" s="101" t="s">
        <v>1267</v>
      </c>
      <c r="N45" s="101">
        <v>-1000</v>
      </c>
      <c r="O45" s="101">
        <v>1000</v>
      </c>
      <c r="P45" s="101">
        <v>0</v>
      </c>
      <c r="Q45" s="101">
        <v>3301</v>
      </c>
      <c r="R45" s="101" t="s">
        <v>1250</v>
      </c>
      <c r="S45" s="101" t="s">
        <v>1250</v>
      </c>
      <c r="T45" s="101" t="s">
        <v>1251</v>
      </c>
      <c r="U45" s="101" t="s">
        <v>1252</v>
      </c>
      <c r="V45" s="101">
        <v>-0.02</v>
      </c>
      <c r="W45" s="101">
        <v>1000</v>
      </c>
      <c r="X45" s="101">
        <v>-0.02</v>
      </c>
      <c r="Y45" s="101"/>
      <c r="Z45" s="101"/>
      <c r="AA45" s="101"/>
      <c r="AB45" s="101"/>
      <c r="AC45" s="101"/>
      <c r="AD45" s="101"/>
      <c r="AE45" s="101"/>
      <c r="AF45" s="101"/>
      <c r="AG45" s="158"/>
      <c r="AH45" s="158"/>
    </row>
    <row r="46" spans="1:34" x14ac:dyDescent="0.25">
      <c r="A46" s="101"/>
      <c r="B46" s="101"/>
      <c r="C46" s="101"/>
      <c r="D46" s="101"/>
      <c r="E46" s="101"/>
      <c r="F46" s="101"/>
      <c r="G46" s="101"/>
      <c r="H46" s="101"/>
      <c r="I46" s="101">
        <v>3162</v>
      </c>
      <c r="J46" s="101" t="s">
        <v>1250</v>
      </c>
      <c r="K46" s="101" t="s">
        <v>1250</v>
      </c>
      <c r="L46" s="101" t="s">
        <v>1251</v>
      </c>
      <c r="M46" s="101" t="s">
        <v>1252</v>
      </c>
      <c r="N46" s="101">
        <v>-0.02</v>
      </c>
      <c r="O46" s="101">
        <v>1000</v>
      </c>
      <c r="P46" s="101">
        <v>-0.02</v>
      </c>
      <c r="Q46" s="101"/>
      <c r="R46" s="101"/>
      <c r="S46" s="101"/>
      <c r="T46" s="101"/>
      <c r="U46" s="101"/>
      <c r="V46" s="101"/>
      <c r="W46" s="101"/>
      <c r="X46" s="101"/>
      <c r="Y46" s="101"/>
      <c r="Z46" s="101"/>
      <c r="AA46" s="101"/>
      <c r="AB46" s="101"/>
      <c r="AC46" s="101"/>
      <c r="AD46" s="101"/>
      <c r="AE46" s="101"/>
      <c r="AF46" s="101"/>
      <c r="AG46" s="158"/>
      <c r="AH46" s="158"/>
    </row>
    <row r="47" spans="1:34" x14ac:dyDescent="0.25">
      <c r="A47" s="158"/>
      <c r="B47" s="158"/>
      <c r="C47" s="158"/>
      <c r="D47" s="158"/>
      <c r="E47" s="158"/>
      <c r="F47" s="158"/>
      <c r="G47" s="158"/>
      <c r="H47" s="158"/>
      <c r="I47" s="158"/>
      <c r="J47" s="158"/>
      <c r="K47" s="158"/>
      <c r="L47" s="158"/>
      <c r="M47" s="158"/>
      <c r="N47" s="158"/>
      <c r="O47" s="158"/>
      <c r="P47" s="158"/>
      <c r="Q47" s="158"/>
      <c r="R47" s="158"/>
      <c r="S47" s="158"/>
      <c r="T47" s="158"/>
      <c r="U47" s="158"/>
      <c r="V47" s="158"/>
      <c r="W47" s="158"/>
      <c r="X47" s="158"/>
      <c r="Y47" s="158"/>
      <c r="Z47" s="158"/>
      <c r="AA47" s="158"/>
      <c r="AB47" s="158"/>
      <c r="AC47" s="158"/>
      <c r="AD47" s="158"/>
      <c r="AE47" s="158"/>
      <c r="AF47" s="158"/>
      <c r="AG47" s="158"/>
      <c r="AH47" s="158"/>
    </row>
    <row r="48" spans="1:34" x14ac:dyDescent="0.25">
      <c r="A48" s="158"/>
      <c r="B48" s="158"/>
      <c r="C48" s="158"/>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c r="AE48" s="158"/>
      <c r="AF48" s="158"/>
      <c r="AG48" s="158"/>
      <c r="AH48" s="158"/>
    </row>
    <row r="49" spans="1:34" x14ac:dyDescent="0.25">
      <c r="A49" s="158"/>
      <c r="B49" s="158"/>
      <c r="C49" s="158"/>
      <c r="D49" s="158"/>
      <c r="E49" s="158"/>
      <c r="F49" s="158"/>
      <c r="G49" s="158"/>
      <c r="H49" s="158"/>
      <c r="I49" s="158"/>
      <c r="J49" s="158"/>
      <c r="K49" s="158"/>
      <c r="L49" s="158"/>
      <c r="M49" s="158"/>
      <c r="N49" s="158"/>
      <c r="O49" s="158"/>
      <c r="P49" s="158"/>
      <c r="Q49" s="158"/>
      <c r="R49" s="158"/>
      <c r="S49" s="158"/>
      <c r="T49" s="158"/>
      <c r="U49" s="158"/>
      <c r="V49" s="158"/>
      <c r="W49" s="158"/>
      <c r="X49" s="158"/>
      <c r="Y49" s="158"/>
      <c r="Z49" s="158"/>
      <c r="AA49" s="158"/>
      <c r="AB49" s="158"/>
      <c r="AC49" s="158"/>
      <c r="AD49" s="158"/>
      <c r="AE49" s="158"/>
      <c r="AF49" s="158"/>
      <c r="AG49" s="158"/>
      <c r="AH49" s="158"/>
    </row>
    <row r="50" spans="1:34" x14ac:dyDescent="0.25">
      <c r="A50" s="158"/>
      <c r="B50" s="158"/>
      <c r="C50" s="158"/>
      <c r="D50" s="158"/>
      <c r="E50" s="158"/>
      <c r="F50" s="158"/>
      <c r="G50" s="158"/>
      <c r="H50" s="158"/>
      <c r="I50" s="158"/>
      <c r="J50" s="158"/>
      <c r="K50" s="158"/>
      <c r="L50" s="158"/>
      <c r="M50" s="158"/>
      <c r="N50" s="158"/>
      <c r="O50" s="158"/>
      <c r="P50" s="158"/>
      <c r="Q50" s="158"/>
      <c r="R50" s="158"/>
      <c r="S50" s="158"/>
      <c r="T50" s="158"/>
      <c r="U50" s="158"/>
      <c r="V50" s="158"/>
      <c r="W50" s="158"/>
      <c r="X50" s="158"/>
      <c r="Y50" s="158"/>
      <c r="Z50" s="158"/>
      <c r="AA50" s="158"/>
      <c r="AB50" s="158"/>
      <c r="AC50" s="158"/>
      <c r="AD50" s="158"/>
      <c r="AE50" s="158"/>
      <c r="AF50" s="158"/>
      <c r="AG50" s="158"/>
      <c r="AH50" s="158"/>
    </row>
    <row r="51" spans="1:34" x14ac:dyDescent="0.25">
      <c r="A51" s="158"/>
      <c r="B51" s="158"/>
      <c r="C51" s="158"/>
      <c r="D51" s="158"/>
      <c r="E51" s="158"/>
      <c r="F51" s="158"/>
      <c r="G51" s="158"/>
      <c r="H51" s="158"/>
      <c r="I51" s="158"/>
      <c r="J51" s="158"/>
      <c r="K51" s="158"/>
      <c r="L51" s="158"/>
      <c r="M51" s="158"/>
      <c r="N51" s="158"/>
      <c r="O51" s="158"/>
      <c r="P51" s="158"/>
      <c r="Q51" s="158"/>
      <c r="R51" s="158"/>
      <c r="S51" s="158"/>
      <c r="T51" s="158"/>
      <c r="U51" s="158"/>
      <c r="V51" s="158"/>
      <c r="W51" s="158"/>
      <c r="X51" s="158"/>
      <c r="Y51" s="158"/>
      <c r="Z51" s="158"/>
      <c r="AA51" s="158"/>
      <c r="AB51" s="158"/>
      <c r="AC51" s="158"/>
      <c r="AD51" s="158"/>
      <c r="AE51" s="158"/>
      <c r="AF51" s="158"/>
      <c r="AG51" s="158"/>
      <c r="AH51" s="158"/>
    </row>
    <row r="52" spans="1:34" x14ac:dyDescent="0.25">
      <c r="A52" s="158"/>
      <c r="B52" s="158"/>
      <c r="C52" s="158"/>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c r="AE52" s="158"/>
      <c r="AF52" s="158"/>
      <c r="AG52" s="158"/>
      <c r="AH52" s="158"/>
    </row>
    <row r="53" spans="1:34" x14ac:dyDescent="0.25">
      <c r="A53" s="158"/>
      <c r="B53" s="158"/>
      <c r="C53" s="158"/>
      <c r="D53" s="158"/>
      <c r="E53" s="158"/>
      <c r="F53" s="158"/>
      <c r="G53" s="158"/>
      <c r="H53" s="158"/>
      <c r="I53" s="158"/>
      <c r="J53" s="158"/>
      <c r="K53" s="158"/>
      <c r="L53" s="158"/>
      <c r="M53" s="158"/>
      <c r="N53" s="158"/>
      <c r="O53" s="158"/>
      <c r="P53" s="158"/>
      <c r="Q53" s="158"/>
      <c r="R53" s="158"/>
      <c r="S53" s="158"/>
      <c r="T53" s="158"/>
      <c r="U53" s="158"/>
      <c r="V53" s="158"/>
      <c r="W53" s="158"/>
      <c r="X53" s="158"/>
      <c r="Y53" s="158"/>
      <c r="Z53" s="158"/>
      <c r="AA53" s="158"/>
      <c r="AB53" s="158"/>
      <c r="AC53" s="158"/>
      <c r="AD53" s="158"/>
      <c r="AE53" s="158"/>
      <c r="AF53" s="158"/>
      <c r="AG53" s="158"/>
      <c r="AH53" s="158"/>
    </row>
    <row r="54" spans="1:34" x14ac:dyDescent="0.25">
      <c r="A54" s="158"/>
      <c r="B54" s="158"/>
      <c r="C54" s="158"/>
      <c r="D54" s="158"/>
      <c r="E54" s="158"/>
      <c r="F54" s="158"/>
      <c r="G54" s="158"/>
      <c r="H54" s="158"/>
      <c r="I54" s="158"/>
      <c r="J54" s="158"/>
      <c r="K54" s="158"/>
      <c r="L54" s="158"/>
      <c r="M54" s="158"/>
      <c r="N54" s="158"/>
      <c r="O54" s="158"/>
      <c r="P54" s="158"/>
      <c r="Q54" s="158"/>
      <c r="R54" s="158"/>
      <c r="S54" s="158"/>
      <c r="T54" s="158"/>
      <c r="U54" s="158"/>
      <c r="V54" s="158"/>
      <c r="W54" s="158"/>
      <c r="X54" s="158"/>
      <c r="Y54" s="158"/>
      <c r="Z54" s="158"/>
      <c r="AA54" s="158"/>
      <c r="AB54" s="158"/>
      <c r="AC54" s="158"/>
      <c r="AD54" s="158"/>
      <c r="AE54" s="158"/>
      <c r="AF54" s="158"/>
      <c r="AG54" s="158"/>
      <c r="AH54" s="158"/>
    </row>
    <row r="55" spans="1:34" x14ac:dyDescent="0.25">
      <c r="A55" s="158"/>
      <c r="B55" s="158"/>
      <c r="C55" s="158"/>
      <c r="D55" s="158"/>
      <c r="E55" s="158"/>
      <c r="F55" s="158"/>
      <c r="G55" s="158"/>
      <c r="H55" s="158"/>
      <c r="I55" s="158"/>
      <c r="J55" s="158"/>
      <c r="K55" s="158"/>
      <c r="L55" s="158"/>
      <c r="M55" s="158"/>
      <c r="N55" s="158"/>
      <c r="O55" s="158"/>
      <c r="P55" s="158"/>
      <c r="Q55" s="158"/>
      <c r="R55" s="158"/>
      <c r="S55" s="158"/>
      <c r="T55" s="158"/>
      <c r="U55" s="158"/>
      <c r="V55" s="158"/>
      <c r="W55" s="158"/>
      <c r="X55" s="158"/>
      <c r="Y55" s="158"/>
      <c r="Z55" s="158"/>
      <c r="AA55" s="158"/>
      <c r="AB55" s="158"/>
      <c r="AC55" s="158"/>
      <c r="AD55" s="158"/>
      <c r="AE55" s="158"/>
      <c r="AF55" s="158"/>
      <c r="AG55" s="158"/>
      <c r="AH55" s="158"/>
    </row>
    <row r="56" spans="1:34" x14ac:dyDescent="0.25">
      <c r="A56" s="158"/>
      <c r="B56" s="158"/>
      <c r="C56" s="158"/>
      <c r="D56" s="158"/>
      <c r="E56" s="158"/>
      <c r="F56" s="158"/>
      <c r="G56" s="158"/>
      <c r="H56" s="158"/>
      <c r="I56" s="158"/>
      <c r="J56" s="158"/>
      <c r="K56" s="158"/>
      <c r="L56" s="158"/>
      <c r="M56" s="158"/>
      <c r="N56" s="158"/>
      <c r="O56" s="158"/>
      <c r="P56" s="158"/>
      <c r="Q56" s="158"/>
      <c r="R56" s="158"/>
      <c r="S56" s="158"/>
      <c r="T56" s="158"/>
      <c r="U56" s="158"/>
      <c r="V56" s="158"/>
      <c r="W56" s="158"/>
      <c r="X56" s="158"/>
      <c r="Y56" s="158"/>
      <c r="Z56" s="158"/>
      <c r="AA56" s="158"/>
      <c r="AB56" s="158"/>
      <c r="AC56" s="158"/>
      <c r="AD56" s="158"/>
      <c r="AE56" s="158"/>
      <c r="AF56" s="158"/>
      <c r="AG56" s="158"/>
      <c r="AH56" s="158"/>
    </row>
    <row r="57" spans="1:34" x14ac:dyDescent="0.25">
      <c r="A57" s="158"/>
      <c r="B57" s="158"/>
      <c r="C57" s="158"/>
      <c r="D57" s="158"/>
      <c r="E57" s="158"/>
      <c r="F57" s="158"/>
      <c r="G57" s="158"/>
      <c r="H57" s="158"/>
      <c r="I57" s="158"/>
      <c r="J57" s="158"/>
      <c r="K57" s="158"/>
      <c r="L57" s="158"/>
      <c r="M57" s="158"/>
      <c r="N57" s="158"/>
      <c r="O57" s="158"/>
      <c r="P57" s="158"/>
      <c r="Q57" s="158"/>
      <c r="R57" s="158"/>
      <c r="S57" s="158"/>
      <c r="T57" s="158"/>
      <c r="U57" s="158"/>
      <c r="V57" s="158"/>
      <c r="W57" s="158"/>
      <c r="X57" s="158"/>
      <c r="Y57" s="158"/>
      <c r="Z57" s="158"/>
      <c r="AA57" s="158"/>
      <c r="AB57" s="158"/>
      <c r="AC57" s="158"/>
      <c r="AD57" s="158"/>
      <c r="AE57" s="158"/>
      <c r="AF57" s="158"/>
      <c r="AG57" s="158"/>
      <c r="AH57" s="158"/>
    </row>
    <row r="58" spans="1:34" x14ac:dyDescent="0.25">
      <c r="A58" s="158"/>
      <c r="B58" s="158"/>
      <c r="C58" s="158"/>
      <c r="D58" s="158"/>
      <c r="E58" s="158"/>
      <c r="F58" s="158"/>
      <c r="G58" s="158"/>
      <c r="H58" s="158"/>
      <c r="I58" s="158"/>
      <c r="J58" s="158"/>
      <c r="K58" s="158"/>
      <c r="L58" s="158"/>
      <c r="M58" s="158"/>
      <c r="N58" s="158"/>
      <c r="O58" s="158"/>
      <c r="P58" s="158"/>
      <c r="Q58" s="158"/>
      <c r="R58" s="158"/>
      <c r="S58" s="158"/>
      <c r="T58" s="158"/>
      <c r="U58" s="158"/>
      <c r="V58" s="158"/>
      <c r="W58" s="158"/>
      <c r="X58" s="158"/>
      <c r="Y58" s="158"/>
      <c r="Z58" s="158"/>
      <c r="AA58" s="158"/>
      <c r="AB58" s="158"/>
      <c r="AC58" s="158"/>
      <c r="AD58" s="158"/>
      <c r="AE58" s="158"/>
      <c r="AF58" s="158"/>
      <c r="AG58" s="158"/>
      <c r="AH58" s="158"/>
    </row>
    <row r="59" spans="1:34" x14ac:dyDescent="0.25">
      <c r="A59" s="158"/>
      <c r="B59" s="158"/>
      <c r="C59" s="158"/>
      <c r="D59" s="158"/>
      <c r="E59" s="158"/>
      <c r="F59" s="158"/>
      <c r="G59" s="158"/>
      <c r="H59" s="158"/>
      <c r="I59" s="158"/>
      <c r="J59" s="158"/>
      <c r="K59" s="158"/>
      <c r="L59" s="158"/>
      <c r="M59" s="158"/>
      <c r="N59" s="158"/>
      <c r="O59" s="158"/>
      <c r="P59" s="158"/>
      <c r="Q59" s="158"/>
      <c r="R59" s="158"/>
      <c r="S59" s="158"/>
      <c r="T59" s="158"/>
      <c r="U59" s="158"/>
      <c r="V59" s="158"/>
      <c r="W59" s="158"/>
      <c r="X59" s="158"/>
      <c r="Y59" s="158"/>
      <c r="Z59" s="158"/>
      <c r="AA59" s="158"/>
      <c r="AB59" s="158"/>
      <c r="AC59" s="158"/>
      <c r="AD59" s="158"/>
      <c r="AE59" s="158"/>
      <c r="AF59" s="158"/>
      <c r="AG59" s="158"/>
      <c r="AH59" s="158"/>
    </row>
    <row r="60" spans="1:34" x14ac:dyDescent="0.25">
      <c r="A60" s="158"/>
      <c r="B60" s="158"/>
      <c r="C60" s="158"/>
      <c r="D60" s="158"/>
      <c r="E60" s="158"/>
      <c r="F60" s="158"/>
      <c r="G60" s="158"/>
      <c r="H60" s="158"/>
      <c r="I60" s="158"/>
      <c r="J60" s="158"/>
      <c r="K60" s="158"/>
      <c r="L60" s="158"/>
      <c r="M60" s="158"/>
      <c r="N60" s="158"/>
      <c r="O60" s="158"/>
      <c r="P60" s="158"/>
      <c r="Q60" s="158"/>
      <c r="R60" s="158"/>
      <c r="S60" s="158"/>
      <c r="T60" s="158"/>
      <c r="U60" s="158"/>
      <c r="V60" s="158"/>
      <c r="W60" s="158"/>
      <c r="X60" s="158"/>
      <c r="Y60" s="158"/>
      <c r="Z60" s="158"/>
      <c r="AA60" s="158"/>
      <c r="AB60" s="158"/>
      <c r="AC60" s="158"/>
      <c r="AD60" s="158"/>
      <c r="AE60" s="158"/>
      <c r="AF60" s="158"/>
      <c r="AG60" s="158"/>
      <c r="AH60" s="158"/>
    </row>
    <row r="61" spans="1:34" x14ac:dyDescent="0.25">
      <c r="A61" s="158"/>
      <c r="B61" s="158"/>
      <c r="C61" s="158"/>
      <c r="D61" s="158"/>
      <c r="E61" s="158"/>
      <c r="F61" s="158"/>
      <c r="G61" s="158"/>
      <c r="H61" s="158"/>
      <c r="I61" s="158"/>
      <c r="J61" s="158"/>
      <c r="K61" s="158"/>
      <c r="L61" s="158"/>
      <c r="M61" s="158"/>
      <c r="N61" s="158"/>
      <c r="O61" s="158"/>
      <c r="P61" s="158"/>
      <c r="Q61" s="158"/>
      <c r="R61" s="158"/>
      <c r="S61" s="158"/>
      <c r="T61" s="158"/>
      <c r="U61" s="158"/>
      <c r="V61" s="158"/>
      <c r="W61" s="158"/>
      <c r="X61" s="158"/>
      <c r="Y61" s="158"/>
      <c r="Z61" s="158"/>
      <c r="AA61" s="158"/>
      <c r="AB61" s="158"/>
      <c r="AC61" s="158"/>
      <c r="AD61" s="158"/>
      <c r="AE61" s="158"/>
      <c r="AF61" s="158"/>
      <c r="AG61" s="158"/>
      <c r="AH61" s="158"/>
    </row>
    <row r="62" spans="1:34" x14ac:dyDescent="0.25">
      <c r="A62" s="158"/>
      <c r="B62" s="158"/>
      <c r="C62" s="158"/>
      <c r="D62" s="158"/>
      <c r="E62" s="158"/>
      <c r="F62" s="158"/>
      <c r="G62" s="158"/>
      <c r="H62" s="158"/>
      <c r="I62" s="158"/>
      <c r="J62" s="158"/>
      <c r="K62" s="158"/>
      <c r="L62" s="158"/>
      <c r="M62" s="158"/>
      <c r="N62" s="158"/>
      <c r="O62" s="158"/>
      <c r="P62" s="158"/>
      <c r="Q62" s="158"/>
      <c r="R62" s="158"/>
      <c r="S62" s="158"/>
      <c r="T62" s="158"/>
      <c r="U62" s="158"/>
      <c r="V62" s="158"/>
      <c r="W62" s="158"/>
      <c r="X62" s="158"/>
      <c r="Y62" s="158"/>
      <c r="Z62" s="158"/>
      <c r="AA62" s="158"/>
      <c r="AB62" s="158"/>
      <c r="AC62" s="158"/>
      <c r="AD62" s="158"/>
      <c r="AE62" s="158"/>
      <c r="AF62" s="158"/>
      <c r="AG62" s="158"/>
      <c r="AH62" s="158"/>
    </row>
    <row r="63" spans="1:34" x14ac:dyDescent="0.25">
      <c r="A63" s="158"/>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158"/>
      <c r="AE63" s="158"/>
      <c r="AF63" s="158"/>
      <c r="AG63" s="158"/>
      <c r="AH63" s="158"/>
    </row>
    <row r="64" spans="1:34" x14ac:dyDescent="0.25">
      <c r="A64" s="158"/>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158"/>
      <c r="AE64" s="158"/>
      <c r="AF64" s="158"/>
      <c r="AG64" s="158"/>
      <c r="AH64" s="158"/>
    </row>
    <row r="65" spans="1:34" x14ac:dyDescent="0.25">
      <c r="A65" s="158"/>
      <c r="B65" s="158"/>
      <c r="C65" s="158"/>
      <c r="D65" s="158"/>
      <c r="E65" s="158"/>
      <c r="F65" s="158"/>
      <c r="G65" s="158"/>
      <c r="H65" s="158"/>
      <c r="I65" s="158"/>
      <c r="J65" s="158"/>
      <c r="K65" s="158"/>
      <c r="L65" s="158"/>
      <c r="M65" s="158"/>
      <c r="N65" s="158"/>
      <c r="O65" s="158"/>
      <c r="P65" s="158"/>
      <c r="Q65" s="158"/>
      <c r="R65" s="158"/>
      <c r="S65" s="158"/>
      <c r="T65" s="158"/>
      <c r="U65" s="158"/>
      <c r="V65" s="158"/>
      <c r="W65" s="158"/>
      <c r="X65" s="158"/>
      <c r="Y65" s="158"/>
      <c r="Z65" s="158"/>
      <c r="AA65" s="158"/>
      <c r="AB65" s="158"/>
      <c r="AC65" s="158"/>
      <c r="AD65" s="158"/>
      <c r="AE65" s="158"/>
      <c r="AF65" s="158"/>
      <c r="AG65" s="158"/>
      <c r="AH65" s="158"/>
    </row>
    <row r="66" spans="1:34" x14ac:dyDescent="0.25">
      <c r="A66" s="158"/>
      <c r="B66" s="158"/>
      <c r="C66" s="158"/>
      <c r="D66" s="158"/>
      <c r="E66" s="158"/>
      <c r="F66" s="158"/>
      <c r="G66" s="158"/>
      <c r="H66" s="158"/>
      <c r="I66" s="158"/>
      <c r="J66" s="158"/>
      <c r="K66" s="158"/>
      <c r="L66" s="158"/>
      <c r="M66" s="158"/>
      <c r="N66" s="158"/>
      <c r="O66" s="158"/>
      <c r="P66" s="158"/>
      <c r="Q66" s="158"/>
      <c r="R66" s="158"/>
      <c r="S66" s="158"/>
      <c r="T66" s="158"/>
      <c r="U66" s="158"/>
      <c r="V66" s="158"/>
      <c r="W66" s="158"/>
      <c r="X66" s="158"/>
      <c r="Y66" s="158"/>
      <c r="Z66" s="158"/>
      <c r="AA66" s="158"/>
      <c r="AB66" s="158"/>
      <c r="AC66" s="158"/>
      <c r="AD66" s="158"/>
      <c r="AE66" s="158"/>
      <c r="AF66" s="158"/>
      <c r="AG66" s="158"/>
      <c r="AH66" s="158"/>
    </row>
    <row r="67" spans="1:34" x14ac:dyDescent="0.25">
      <c r="A67" s="158"/>
      <c r="B67" s="158"/>
      <c r="C67" s="158"/>
      <c r="D67" s="158"/>
      <c r="E67" s="158"/>
      <c r="F67" s="158"/>
      <c r="G67" s="158"/>
      <c r="H67" s="158"/>
      <c r="I67" s="158"/>
      <c r="J67" s="158"/>
      <c r="K67" s="158"/>
      <c r="L67" s="158"/>
      <c r="M67" s="158"/>
      <c r="N67" s="158"/>
      <c r="O67" s="158"/>
      <c r="P67" s="158"/>
      <c r="Q67" s="158"/>
      <c r="R67" s="158"/>
      <c r="S67" s="158"/>
      <c r="T67" s="158"/>
      <c r="U67" s="158"/>
      <c r="V67" s="158"/>
      <c r="W67" s="158"/>
      <c r="X67" s="158"/>
      <c r="Y67" s="158"/>
      <c r="Z67" s="158"/>
      <c r="AA67" s="158"/>
      <c r="AB67" s="158"/>
      <c r="AC67" s="158"/>
      <c r="AD67" s="158"/>
      <c r="AE67" s="158"/>
      <c r="AF67" s="158"/>
      <c r="AG67" s="158"/>
      <c r="AH67" s="158"/>
    </row>
    <row r="68" spans="1:34" x14ac:dyDescent="0.25">
      <c r="A68" s="158"/>
      <c r="B68" s="158"/>
      <c r="C68" s="158"/>
      <c r="D68" s="158"/>
      <c r="E68" s="158"/>
      <c r="F68" s="158"/>
      <c r="G68" s="158"/>
      <c r="H68" s="158"/>
      <c r="I68" s="158"/>
      <c r="J68" s="158"/>
      <c r="K68" s="158"/>
      <c r="L68" s="158"/>
      <c r="M68" s="158"/>
      <c r="N68" s="158"/>
      <c r="O68" s="158"/>
      <c r="P68" s="158"/>
      <c r="Q68" s="158"/>
      <c r="R68" s="158"/>
      <c r="S68" s="158"/>
      <c r="T68" s="158"/>
      <c r="U68" s="158"/>
      <c r="V68" s="158"/>
      <c r="W68" s="158"/>
      <c r="X68" s="158"/>
      <c r="Y68" s="158"/>
      <c r="Z68" s="158"/>
      <c r="AA68" s="158"/>
      <c r="AB68" s="158"/>
      <c r="AC68" s="158"/>
      <c r="AD68" s="158"/>
      <c r="AE68" s="158"/>
      <c r="AF68" s="158"/>
      <c r="AG68" s="158"/>
      <c r="AH68" s="158"/>
    </row>
    <row r="69" spans="1:34" x14ac:dyDescent="0.25">
      <c r="A69" s="158"/>
      <c r="B69" s="158"/>
      <c r="C69" s="158"/>
      <c r="D69" s="158"/>
      <c r="E69" s="158"/>
      <c r="F69" s="158"/>
      <c r="G69" s="158"/>
      <c r="H69" s="158"/>
      <c r="I69" s="158"/>
      <c r="J69" s="158"/>
      <c r="K69" s="158"/>
      <c r="L69" s="158"/>
      <c r="M69" s="158"/>
      <c r="N69" s="158"/>
      <c r="O69" s="158"/>
      <c r="P69" s="158"/>
      <c r="Q69" s="158"/>
      <c r="R69" s="158"/>
      <c r="S69" s="158"/>
      <c r="T69" s="158"/>
      <c r="U69" s="158"/>
      <c r="V69" s="158"/>
      <c r="W69" s="158"/>
      <c r="X69" s="158"/>
      <c r="Y69" s="158"/>
      <c r="Z69" s="158"/>
      <c r="AA69" s="158"/>
      <c r="AB69" s="158"/>
      <c r="AC69" s="158"/>
      <c r="AD69" s="158"/>
      <c r="AE69" s="158"/>
      <c r="AF69" s="158"/>
      <c r="AG69" s="158"/>
      <c r="AH69" s="158"/>
    </row>
    <row r="70" spans="1:34" x14ac:dyDescent="0.25">
      <c r="A70" s="158"/>
      <c r="B70" s="158"/>
      <c r="C70" s="158"/>
      <c r="D70" s="158"/>
      <c r="E70" s="158"/>
      <c r="F70" s="158"/>
      <c r="G70" s="158"/>
      <c r="H70" s="158"/>
      <c r="I70" s="158"/>
      <c r="J70" s="158"/>
      <c r="K70" s="158"/>
      <c r="L70" s="158"/>
      <c r="M70" s="158"/>
      <c r="N70" s="158"/>
      <c r="O70" s="158"/>
      <c r="P70" s="158"/>
      <c r="Q70" s="158"/>
      <c r="R70" s="158"/>
      <c r="S70" s="158"/>
      <c r="T70" s="158"/>
      <c r="U70" s="158"/>
      <c r="V70" s="158"/>
      <c r="W70" s="158"/>
      <c r="X70" s="158"/>
      <c r="Y70" s="158"/>
      <c r="Z70" s="158"/>
      <c r="AA70" s="158"/>
      <c r="AB70" s="158"/>
      <c r="AC70" s="158"/>
      <c r="AD70" s="158"/>
      <c r="AE70" s="158"/>
      <c r="AF70" s="158"/>
      <c r="AG70" s="158"/>
      <c r="AH70" s="158"/>
    </row>
  </sheetData>
  <mergeCells count="5">
    <mergeCell ref="C2:G2"/>
    <mergeCell ref="Z2:AA2"/>
    <mergeCell ref="A2:B2"/>
    <mergeCell ref="J2:K2"/>
    <mergeCell ref="S2:T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3"/>
  <sheetViews>
    <sheetView workbookViewId="0">
      <selection sqref="A1:C1"/>
    </sheetView>
  </sheetViews>
  <sheetFormatPr defaultRowHeight="15" x14ac:dyDescent="0.25"/>
  <cols>
    <col min="1" max="1" width="36.28515625" customWidth="1"/>
    <col min="2" max="2" width="16.140625" customWidth="1"/>
    <col min="3" max="3" width="27" customWidth="1"/>
    <col min="4" max="4" width="24.85546875" customWidth="1"/>
    <col min="5" max="5" width="11.85546875" customWidth="1"/>
    <col min="6" max="6" width="14" customWidth="1"/>
    <col min="7" max="7" width="11.7109375" style="83" customWidth="1"/>
    <col min="8" max="8" width="10.5703125" customWidth="1"/>
    <col min="9" max="9" width="11" customWidth="1"/>
  </cols>
  <sheetData>
    <row r="1" spans="1:10" x14ac:dyDescent="0.25">
      <c r="A1" s="180" t="s">
        <v>2096</v>
      </c>
      <c r="B1" s="180"/>
      <c r="C1" s="180"/>
    </row>
    <row r="2" spans="1:10" ht="39" x14ac:dyDescent="0.25">
      <c r="A2" s="54" t="s">
        <v>8</v>
      </c>
      <c r="B2" s="54" t="s">
        <v>2747</v>
      </c>
      <c r="C2" s="54" t="s">
        <v>2746</v>
      </c>
      <c r="D2" s="122" t="s">
        <v>1034</v>
      </c>
      <c r="E2" s="122" t="s">
        <v>2759</v>
      </c>
      <c r="F2" s="122" t="s">
        <v>2760</v>
      </c>
      <c r="G2" s="122" t="s">
        <v>2095</v>
      </c>
      <c r="H2" s="150" t="s">
        <v>2757</v>
      </c>
    </row>
    <row r="3" spans="1:10" x14ac:dyDescent="0.25">
      <c r="A3" s="153" t="s">
        <v>2749</v>
      </c>
      <c r="B3" s="120" t="s">
        <v>2745</v>
      </c>
      <c r="C3" s="120" t="s">
        <v>2091</v>
      </c>
      <c r="D3" s="120" t="s">
        <v>2090</v>
      </c>
      <c r="E3" s="120">
        <v>0.1</v>
      </c>
      <c r="F3" s="101">
        <v>0.4</v>
      </c>
      <c r="G3" s="48">
        <v>74</v>
      </c>
      <c r="H3" s="151">
        <f>((E3/(1/F3))/1000)*G3</f>
        <v>2.9600000000000004E-3</v>
      </c>
    </row>
    <row r="4" spans="1:10" x14ac:dyDescent="0.25">
      <c r="A4" s="153" t="s">
        <v>2750</v>
      </c>
      <c r="B4" s="120" t="s">
        <v>2745</v>
      </c>
      <c r="C4" s="120" t="s">
        <v>2092</v>
      </c>
      <c r="D4" s="120" t="s">
        <v>2090</v>
      </c>
      <c r="E4" s="120">
        <v>0.1</v>
      </c>
      <c r="F4" s="101">
        <v>0.25</v>
      </c>
      <c r="G4" s="48">
        <v>74</v>
      </c>
      <c r="H4" s="151">
        <f t="shared" ref="H4:H30" si="0">((E4/(1/F4))/1000)*G4</f>
        <v>1.8500000000000001E-3</v>
      </c>
    </row>
    <row r="5" spans="1:10" x14ac:dyDescent="0.25">
      <c r="A5" s="153" t="s">
        <v>2751</v>
      </c>
      <c r="B5" s="120" t="s">
        <v>2745</v>
      </c>
      <c r="C5" s="120" t="s">
        <v>2093</v>
      </c>
      <c r="D5" s="120" t="s">
        <v>2090</v>
      </c>
      <c r="E5" s="120">
        <v>0</v>
      </c>
      <c r="F5" s="101">
        <v>0</v>
      </c>
      <c r="G5" s="48">
        <v>74</v>
      </c>
      <c r="H5" s="151">
        <v>0</v>
      </c>
    </row>
    <row r="6" spans="1:10" x14ac:dyDescent="0.25">
      <c r="A6" s="153" t="s">
        <v>2752</v>
      </c>
      <c r="B6" s="120" t="s">
        <v>2745</v>
      </c>
      <c r="C6" s="120" t="s">
        <v>2094</v>
      </c>
      <c r="D6" s="120" t="s">
        <v>2090</v>
      </c>
      <c r="E6" s="120">
        <v>0</v>
      </c>
      <c r="F6" s="101">
        <v>0</v>
      </c>
      <c r="G6" s="48">
        <v>74</v>
      </c>
      <c r="H6" s="152">
        <v>0</v>
      </c>
      <c r="I6" s="178">
        <f>AVERAGE(H3:H6)</f>
        <v>1.2025E-3</v>
      </c>
      <c r="J6" s="178">
        <f>STDEV(H3:H6)</f>
        <v>1.4606020448203318E-3</v>
      </c>
    </row>
    <row r="7" spans="1:10" x14ac:dyDescent="0.25">
      <c r="A7" s="153" t="s">
        <v>2749</v>
      </c>
      <c r="B7" s="120" t="s">
        <v>2745</v>
      </c>
      <c r="C7" s="120" t="s">
        <v>2091</v>
      </c>
      <c r="D7" s="120" t="s">
        <v>491</v>
      </c>
      <c r="E7" s="120">
        <v>0.95</v>
      </c>
      <c r="F7" s="101">
        <v>0.6</v>
      </c>
      <c r="G7" s="48">
        <v>46</v>
      </c>
      <c r="H7" s="151">
        <f t="shared" si="0"/>
        <v>2.622E-2</v>
      </c>
    </row>
    <row r="8" spans="1:10" x14ac:dyDescent="0.25">
      <c r="A8" s="153" t="s">
        <v>2750</v>
      </c>
      <c r="B8" s="120" t="s">
        <v>2745</v>
      </c>
      <c r="C8" s="120" t="s">
        <v>2092</v>
      </c>
      <c r="D8" s="120" t="s">
        <v>491</v>
      </c>
      <c r="E8" s="120">
        <v>0.1</v>
      </c>
      <c r="F8" s="101">
        <v>0.4</v>
      </c>
      <c r="G8" s="48">
        <v>46</v>
      </c>
      <c r="H8" s="151">
        <f t="shared" si="0"/>
        <v>1.8400000000000001E-3</v>
      </c>
    </row>
    <row r="9" spans="1:10" x14ac:dyDescent="0.25">
      <c r="A9" s="153" t="s">
        <v>2751</v>
      </c>
      <c r="B9" s="120" t="s">
        <v>2745</v>
      </c>
      <c r="C9" s="120" t="s">
        <v>2093</v>
      </c>
      <c r="D9" s="120" t="s">
        <v>491</v>
      </c>
      <c r="E9" s="120">
        <v>0.13</v>
      </c>
      <c r="F9" s="101">
        <v>1.2</v>
      </c>
      <c r="G9" s="48">
        <v>46</v>
      </c>
      <c r="H9" s="151">
        <f t="shared" si="0"/>
        <v>7.1760000000000001E-3</v>
      </c>
    </row>
    <row r="10" spans="1:10" x14ac:dyDescent="0.25">
      <c r="A10" s="153" t="s">
        <v>2752</v>
      </c>
      <c r="B10" s="120" t="s">
        <v>2745</v>
      </c>
      <c r="C10" s="120" t="s">
        <v>2094</v>
      </c>
      <c r="D10" s="120" t="s">
        <v>491</v>
      </c>
      <c r="E10" s="125">
        <v>0.95</v>
      </c>
      <c r="F10" s="101">
        <v>0.2</v>
      </c>
      <c r="G10" s="48">
        <v>46</v>
      </c>
      <c r="H10" s="152">
        <f t="shared" si="0"/>
        <v>8.7400000000000012E-3</v>
      </c>
      <c r="I10" s="178">
        <f>AVERAGE(H7:H10)</f>
        <v>1.0994E-2</v>
      </c>
      <c r="J10" s="178">
        <f>STDEV(H7:H10)</f>
        <v>1.0571730101233827E-2</v>
      </c>
    </row>
    <row r="11" spans="1:10" x14ac:dyDescent="0.25">
      <c r="A11" s="153" t="s">
        <v>2749</v>
      </c>
      <c r="B11" s="120" t="s">
        <v>2745</v>
      </c>
      <c r="C11" s="120" t="s">
        <v>2091</v>
      </c>
      <c r="D11" s="120" t="s">
        <v>681</v>
      </c>
      <c r="E11" s="120">
        <v>0.11</v>
      </c>
      <c r="F11" s="101">
        <v>0.5</v>
      </c>
      <c r="G11" s="48">
        <v>30</v>
      </c>
      <c r="H11" s="151">
        <f t="shared" si="0"/>
        <v>1.65E-3</v>
      </c>
    </row>
    <row r="12" spans="1:10" x14ac:dyDescent="0.25">
      <c r="A12" s="153" t="s">
        <v>2750</v>
      </c>
      <c r="B12" s="120" t="s">
        <v>2745</v>
      </c>
      <c r="C12" s="120" t="s">
        <v>2092</v>
      </c>
      <c r="D12" s="120" t="s">
        <v>681</v>
      </c>
      <c r="E12" s="120">
        <v>0.11</v>
      </c>
      <c r="F12" s="101">
        <v>0.5</v>
      </c>
      <c r="G12" s="48">
        <v>30</v>
      </c>
      <c r="H12" s="151">
        <f t="shared" si="0"/>
        <v>1.65E-3</v>
      </c>
    </row>
    <row r="13" spans="1:10" x14ac:dyDescent="0.25">
      <c r="A13" s="153" t="s">
        <v>2751</v>
      </c>
      <c r="B13" s="120" t="s">
        <v>2745</v>
      </c>
      <c r="C13" s="120" t="s">
        <v>2093</v>
      </c>
      <c r="D13" s="120" t="s">
        <v>681</v>
      </c>
      <c r="E13" s="120">
        <v>0</v>
      </c>
      <c r="F13" s="101">
        <v>0</v>
      </c>
      <c r="G13" s="48">
        <v>30</v>
      </c>
      <c r="H13" s="151">
        <v>0</v>
      </c>
    </row>
    <row r="14" spans="1:10" x14ac:dyDescent="0.25">
      <c r="A14" s="153" t="s">
        <v>2752</v>
      </c>
      <c r="B14" s="120" t="s">
        <v>2745</v>
      </c>
      <c r="C14" s="120" t="s">
        <v>2094</v>
      </c>
      <c r="D14" s="120" t="s">
        <v>681</v>
      </c>
      <c r="E14" s="120">
        <v>0</v>
      </c>
      <c r="F14" s="101">
        <v>0</v>
      </c>
      <c r="G14" s="48">
        <v>30</v>
      </c>
      <c r="H14" s="152">
        <v>0</v>
      </c>
      <c r="I14" s="178">
        <f>AVERAGE(H11:H14)</f>
        <v>8.25E-4</v>
      </c>
      <c r="J14" s="178">
        <f>STDEV(H11:H14)</f>
        <v>9.5262794416288248E-4</v>
      </c>
    </row>
    <row r="15" spans="1:10" x14ac:dyDescent="0.25">
      <c r="A15" s="153" t="s">
        <v>2749</v>
      </c>
      <c r="B15" s="120" t="s">
        <v>2745</v>
      </c>
      <c r="C15" s="120" t="s">
        <v>2091</v>
      </c>
      <c r="D15" s="120" t="s">
        <v>463</v>
      </c>
      <c r="E15" s="120">
        <v>0.1</v>
      </c>
      <c r="F15" s="101">
        <v>0.35</v>
      </c>
      <c r="G15" s="48">
        <v>118</v>
      </c>
      <c r="H15" s="151">
        <f t="shared" si="0"/>
        <v>4.1300000000000009E-3</v>
      </c>
    </row>
    <row r="16" spans="1:10" x14ac:dyDescent="0.25">
      <c r="A16" s="153" t="s">
        <v>2750</v>
      </c>
      <c r="B16" s="120" t="s">
        <v>2745</v>
      </c>
      <c r="C16" s="120" t="s">
        <v>2092</v>
      </c>
      <c r="D16" s="120" t="s">
        <v>463</v>
      </c>
      <c r="E16" s="120">
        <v>0.1</v>
      </c>
      <c r="F16" s="101">
        <v>0.2</v>
      </c>
      <c r="G16" s="48">
        <v>118</v>
      </c>
      <c r="H16" s="151">
        <f t="shared" si="0"/>
        <v>2.3600000000000001E-3</v>
      </c>
    </row>
    <row r="17" spans="1:10" x14ac:dyDescent="0.25">
      <c r="A17" s="153" t="s">
        <v>2751</v>
      </c>
      <c r="B17" s="120" t="s">
        <v>2745</v>
      </c>
      <c r="C17" s="120" t="s">
        <v>2093</v>
      </c>
      <c r="D17" s="120" t="s">
        <v>463</v>
      </c>
      <c r="E17" s="120">
        <v>0.14000000000000001</v>
      </c>
      <c r="F17" s="101">
        <v>0.5</v>
      </c>
      <c r="G17" s="48">
        <v>118</v>
      </c>
      <c r="H17" s="151">
        <f t="shared" si="0"/>
        <v>8.2600000000000017E-3</v>
      </c>
    </row>
    <row r="18" spans="1:10" x14ac:dyDescent="0.25">
      <c r="A18" s="154" t="s">
        <v>2752</v>
      </c>
      <c r="B18" s="50" t="s">
        <v>2745</v>
      </c>
      <c r="C18" s="50" t="s">
        <v>2094</v>
      </c>
      <c r="D18" s="50" t="s">
        <v>463</v>
      </c>
      <c r="E18" s="50">
        <v>0.98</v>
      </c>
      <c r="F18" s="121">
        <v>0.1</v>
      </c>
      <c r="G18" s="50">
        <v>118</v>
      </c>
      <c r="H18" s="152">
        <f t="shared" si="0"/>
        <v>1.1564000000000001E-2</v>
      </c>
      <c r="I18" s="178">
        <f>AVERAGE(H15:H18)</f>
        <v>6.578500000000001E-3</v>
      </c>
      <c r="J18" s="178">
        <f>STDEV(H15:H18)</f>
        <v>4.1422033991584716E-3</v>
      </c>
    </row>
    <row r="19" spans="1:10" x14ac:dyDescent="0.25">
      <c r="A19" s="153" t="s">
        <v>40</v>
      </c>
      <c r="B19" s="120" t="s">
        <v>1041</v>
      </c>
      <c r="C19" s="146" t="s">
        <v>2753</v>
      </c>
      <c r="D19" s="120" t="s">
        <v>2090</v>
      </c>
      <c r="E19" s="120">
        <v>0.01</v>
      </c>
      <c r="F19" s="101">
        <v>0.25</v>
      </c>
      <c r="G19" s="48">
        <v>74</v>
      </c>
      <c r="H19" s="151">
        <f t="shared" si="0"/>
        <v>1.8500000000000002E-4</v>
      </c>
    </row>
    <row r="20" spans="1:10" x14ac:dyDescent="0.25">
      <c r="A20" s="153" t="s">
        <v>2748</v>
      </c>
      <c r="B20" s="120" t="s">
        <v>1041</v>
      </c>
      <c r="C20" s="146" t="s">
        <v>2754</v>
      </c>
      <c r="D20" s="120" t="s">
        <v>2090</v>
      </c>
      <c r="E20" s="120">
        <v>0.09</v>
      </c>
      <c r="F20" s="101">
        <v>0.4</v>
      </c>
      <c r="G20" s="48">
        <v>74</v>
      </c>
      <c r="H20" s="151">
        <f t="shared" si="0"/>
        <v>2.6639999999999997E-3</v>
      </c>
    </row>
    <row r="21" spans="1:10" x14ac:dyDescent="0.25">
      <c r="A21" s="153" t="s">
        <v>9</v>
      </c>
      <c r="B21" s="120" t="s">
        <v>1041</v>
      </c>
      <c r="C21" s="146" t="s">
        <v>2755</v>
      </c>
      <c r="D21" s="120" t="s">
        <v>2090</v>
      </c>
      <c r="E21" s="120">
        <v>0</v>
      </c>
      <c r="F21" s="101">
        <v>0</v>
      </c>
      <c r="G21" s="48">
        <v>74</v>
      </c>
      <c r="H21" s="151">
        <v>0</v>
      </c>
    </row>
    <row r="22" spans="1:10" x14ac:dyDescent="0.25">
      <c r="A22" s="154" t="s">
        <v>10</v>
      </c>
      <c r="B22" s="50" t="s">
        <v>1041</v>
      </c>
      <c r="C22" s="148" t="s">
        <v>2756</v>
      </c>
      <c r="D22" s="50" t="s">
        <v>2090</v>
      </c>
      <c r="E22" s="50">
        <v>0</v>
      </c>
      <c r="F22" s="121">
        <v>0</v>
      </c>
      <c r="G22" s="50">
        <v>74</v>
      </c>
      <c r="H22" s="152">
        <v>0</v>
      </c>
    </row>
    <row r="23" spans="1:10" x14ac:dyDescent="0.25">
      <c r="A23" s="153" t="s">
        <v>40</v>
      </c>
      <c r="B23" s="120" t="s">
        <v>1041</v>
      </c>
      <c r="C23" s="146" t="s">
        <v>2753</v>
      </c>
      <c r="D23" s="120" t="s">
        <v>491</v>
      </c>
      <c r="E23" s="125">
        <v>0.1</v>
      </c>
      <c r="F23" s="147">
        <v>0.3</v>
      </c>
      <c r="G23" s="48">
        <v>46</v>
      </c>
      <c r="H23" s="151">
        <f t="shared" si="0"/>
        <v>1.3799999999999999E-3</v>
      </c>
    </row>
    <row r="24" spans="1:10" x14ac:dyDescent="0.25">
      <c r="A24" s="153" t="s">
        <v>2748</v>
      </c>
      <c r="B24" s="120" t="s">
        <v>1041</v>
      </c>
      <c r="C24" s="146" t="s">
        <v>2754</v>
      </c>
      <c r="D24" s="120" t="s">
        <v>491</v>
      </c>
      <c r="E24" s="125">
        <v>0.08</v>
      </c>
      <c r="F24" s="147">
        <v>0.2</v>
      </c>
      <c r="G24" s="48">
        <v>46</v>
      </c>
      <c r="H24" s="151">
        <f t="shared" si="0"/>
        <v>7.36E-4</v>
      </c>
    </row>
    <row r="25" spans="1:10" x14ac:dyDescent="0.25">
      <c r="A25" s="153" t="s">
        <v>9</v>
      </c>
      <c r="B25" s="120" t="s">
        <v>1041</v>
      </c>
      <c r="C25" s="146" t="s">
        <v>2755</v>
      </c>
      <c r="D25" s="120" t="s">
        <v>491</v>
      </c>
      <c r="E25" s="125">
        <v>0.1</v>
      </c>
      <c r="F25" s="147">
        <v>0.1</v>
      </c>
      <c r="G25" s="48">
        <v>46</v>
      </c>
      <c r="H25" s="151">
        <f t="shared" si="0"/>
        <v>4.6000000000000001E-4</v>
      </c>
    </row>
    <row r="26" spans="1:10" x14ac:dyDescent="0.25">
      <c r="A26" s="154" t="s">
        <v>10</v>
      </c>
      <c r="B26" s="50" t="s">
        <v>1041</v>
      </c>
      <c r="C26" s="148" t="s">
        <v>2756</v>
      </c>
      <c r="D26" s="50" t="s">
        <v>491</v>
      </c>
      <c r="E26" s="51">
        <v>0</v>
      </c>
      <c r="F26" s="149">
        <v>0</v>
      </c>
      <c r="G26" s="50">
        <v>46</v>
      </c>
      <c r="H26" s="152">
        <v>0</v>
      </c>
    </row>
    <row r="27" spans="1:10" x14ac:dyDescent="0.25">
      <c r="A27" s="153" t="s">
        <v>40</v>
      </c>
      <c r="B27" s="120" t="s">
        <v>1041</v>
      </c>
      <c r="C27" s="146" t="s">
        <v>2753</v>
      </c>
      <c r="D27" s="120" t="s">
        <v>463</v>
      </c>
      <c r="E27" s="125">
        <v>2.5000000000000001E-2</v>
      </c>
      <c r="F27" s="147">
        <v>0.41</v>
      </c>
      <c r="G27" s="48">
        <v>118</v>
      </c>
      <c r="H27" s="151">
        <f t="shared" si="0"/>
        <v>1.2095000000000001E-3</v>
      </c>
    </row>
    <row r="28" spans="1:10" x14ac:dyDescent="0.25">
      <c r="A28" s="153" t="s">
        <v>2748</v>
      </c>
      <c r="B28" s="120" t="s">
        <v>1041</v>
      </c>
      <c r="C28" s="146" t="s">
        <v>2754</v>
      </c>
      <c r="D28" s="120" t="s">
        <v>463</v>
      </c>
      <c r="E28" s="125">
        <v>0.09</v>
      </c>
      <c r="F28" s="147">
        <v>1.5</v>
      </c>
      <c r="G28" s="48">
        <v>118</v>
      </c>
      <c r="H28" s="151">
        <f t="shared" si="0"/>
        <v>1.593E-2</v>
      </c>
    </row>
    <row r="29" spans="1:10" x14ac:dyDescent="0.25">
      <c r="A29" s="153" t="s">
        <v>9</v>
      </c>
      <c r="B29" s="120" t="s">
        <v>1041</v>
      </c>
      <c r="C29" s="146" t="s">
        <v>2755</v>
      </c>
      <c r="D29" s="120" t="s">
        <v>463</v>
      </c>
      <c r="E29" s="125">
        <v>0</v>
      </c>
      <c r="F29" s="147">
        <v>0</v>
      </c>
      <c r="G29" s="48">
        <v>118</v>
      </c>
      <c r="H29" s="151">
        <v>0</v>
      </c>
    </row>
    <row r="30" spans="1:10" x14ac:dyDescent="0.25">
      <c r="A30" s="154" t="s">
        <v>10</v>
      </c>
      <c r="B30" s="50" t="s">
        <v>1041</v>
      </c>
      <c r="C30" s="148" t="s">
        <v>2756</v>
      </c>
      <c r="D30" s="50" t="s">
        <v>463</v>
      </c>
      <c r="E30" s="51">
        <v>0.04</v>
      </c>
      <c r="F30" s="149">
        <v>0.25</v>
      </c>
      <c r="G30" s="50">
        <v>118</v>
      </c>
      <c r="H30" s="152">
        <f t="shared" si="0"/>
        <v>1.1800000000000001E-3</v>
      </c>
    </row>
    <row r="31" spans="1:10" x14ac:dyDescent="0.25">
      <c r="A31" s="156" t="s">
        <v>2758</v>
      </c>
    </row>
    <row r="32" spans="1:10" x14ac:dyDescent="0.25">
      <c r="A32" s="156" t="s">
        <v>2770</v>
      </c>
    </row>
    <row r="33" spans="1:5" x14ac:dyDescent="0.25">
      <c r="A33" s="156"/>
    </row>
    <row r="34" spans="1:5" x14ac:dyDescent="0.25">
      <c r="A34" s="157" t="s">
        <v>2761</v>
      </c>
    </row>
    <row r="42" spans="1:5" x14ac:dyDescent="0.25">
      <c r="E42" s="114"/>
    </row>
    <row r="57" spans="3:5" x14ac:dyDescent="0.25">
      <c r="E57" s="113"/>
    </row>
    <row r="58" spans="3:5" x14ac:dyDescent="0.25">
      <c r="C58" s="5"/>
      <c r="E58" s="115"/>
    </row>
    <row r="61" spans="3:5" x14ac:dyDescent="0.25">
      <c r="E61" s="113"/>
    </row>
    <row r="81" spans="3:5" x14ac:dyDescent="0.25">
      <c r="C81" s="16"/>
      <c r="D81" s="16"/>
      <c r="E81" s="16"/>
    </row>
    <row r="98" spans="4:10" s="123" customFormat="1" ht="32.25" customHeight="1" x14ac:dyDescent="0.25">
      <c r="D98" s="124"/>
    </row>
    <row r="99" spans="4:10" x14ac:dyDescent="0.25">
      <c r="D99" s="119"/>
    </row>
    <row r="100" spans="4:10" x14ac:dyDescent="0.25">
      <c r="D100" s="119"/>
      <c r="J100" s="126" t="e">
        <f>AVERAGE(#REF!)</f>
        <v>#REF!</v>
      </c>
    </row>
    <row r="101" spans="4:10" x14ac:dyDescent="0.25">
      <c r="D101" s="119"/>
    </row>
    <row r="102" spans="4:10" x14ac:dyDescent="0.25">
      <c r="D102" s="119"/>
    </row>
    <row r="103" spans="4:10" x14ac:dyDescent="0.25">
      <c r="D103" s="5"/>
    </row>
    <row r="104" spans="4:10" x14ac:dyDescent="0.25">
      <c r="D104" s="5"/>
    </row>
    <row r="105" spans="4:10" x14ac:dyDescent="0.25">
      <c r="D105" s="5"/>
      <c r="J105" s="126" t="e">
        <f>AVERAGE(#REF!)</f>
        <v>#REF!</v>
      </c>
    </row>
    <row r="106" spans="4:10" x14ac:dyDescent="0.25">
      <c r="D106" s="5"/>
      <c r="J106" t="e">
        <f>STDEV(#REF!)</f>
        <v>#REF!</v>
      </c>
    </row>
    <row r="107" spans="4:10" x14ac:dyDescent="0.25">
      <c r="D107" s="5"/>
    </row>
    <row r="108" spans="4:10" x14ac:dyDescent="0.25">
      <c r="D108" s="5"/>
      <c r="J108" s="126" t="e">
        <f>AVERAGE(#REF!)</f>
        <v>#REF!</v>
      </c>
    </row>
    <row r="109" spans="4:10" x14ac:dyDescent="0.25">
      <c r="D109" s="5"/>
    </row>
    <row r="110" spans="4:10" x14ac:dyDescent="0.25">
      <c r="D110" s="5"/>
    </row>
    <row r="111" spans="4:10" x14ac:dyDescent="0.25">
      <c r="D111" s="5"/>
    </row>
    <row r="112" spans="4:10" x14ac:dyDescent="0.25">
      <c r="D112" s="5"/>
    </row>
    <row r="113" spans="4:10" x14ac:dyDescent="0.25">
      <c r="D113" s="5"/>
      <c r="J113" s="126" t="e">
        <f>AVERAGE(#REF!)</f>
        <v>#REF!</v>
      </c>
    </row>
    <row r="114" spans="4:10" x14ac:dyDescent="0.25">
      <c r="D114" s="5"/>
      <c r="J114" t="e">
        <f>STDEV(#REF!)</f>
        <v>#REF!</v>
      </c>
    </row>
    <row r="115" spans="4:10" x14ac:dyDescent="0.25">
      <c r="D115" s="5"/>
    </row>
    <row r="254" spans="3:3" x14ac:dyDescent="0.25">
      <c r="C254" s="5"/>
    </row>
    <row r="273" spans="3:3" x14ac:dyDescent="0.25">
      <c r="C273" s="5"/>
    </row>
  </sheetData>
  <sortState ref="F2:F302">
    <sortCondition ref="F1"/>
  </sortState>
  <mergeCells count="1">
    <mergeCell ref="A1:C1"/>
  </mergeCells>
  <conditionalFormatting sqref="H3:H10 H15:H30">
    <cfRule type="colorScale" priority="6">
      <colorScale>
        <cfvo type="min"/>
        <cfvo type="max"/>
        <color rgb="FFFCFCFF"/>
        <color rgb="FFF8696B"/>
      </colorScale>
    </cfRule>
  </conditionalFormatting>
  <conditionalFormatting sqref="H3:H6 H19:H22">
    <cfRule type="colorScale" priority="3">
      <colorScale>
        <cfvo type="min"/>
        <cfvo type="max"/>
        <color rgb="FFFCFCFF"/>
        <color rgb="FF63BE7B"/>
      </colorScale>
    </cfRule>
  </conditionalFormatting>
  <conditionalFormatting sqref="H7:H10 H23:H26">
    <cfRule type="colorScale" priority="2">
      <colorScale>
        <cfvo type="min"/>
        <cfvo type="max"/>
        <color rgb="FFFCFCFF"/>
        <color rgb="FF63BE7B"/>
      </colorScale>
    </cfRule>
  </conditionalFormatting>
  <conditionalFormatting sqref="H15:H18 H27:H30">
    <cfRule type="colorScale" priority="1">
      <colorScale>
        <cfvo type="min"/>
        <cfvo type="max"/>
        <color rgb="FFFCFCFF"/>
        <color rgb="FF63BE7B"/>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7"/>
  <sheetViews>
    <sheetView workbookViewId="0">
      <selection activeCell="A2" sqref="A2"/>
    </sheetView>
  </sheetViews>
  <sheetFormatPr defaultRowHeight="15" x14ac:dyDescent="0.25"/>
  <cols>
    <col min="1" max="1" width="15.7109375" customWidth="1"/>
    <col min="2" max="2" width="57.140625" customWidth="1"/>
    <col min="3" max="3" width="36.28515625" customWidth="1"/>
    <col min="4" max="4" width="12.85546875" customWidth="1"/>
    <col min="5" max="5" width="37.42578125" customWidth="1"/>
    <col min="6" max="6" width="31.42578125" customWidth="1"/>
  </cols>
  <sheetData>
    <row r="1" spans="1:7" x14ac:dyDescent="0.25">
      <c r="A1" s="75" t="s">
        <v>2097</v>
      </c>
    </row>
    <row r="2" spans="1:7" x14ac:dyDescent="0.25">
      <c r="A2" s="111" t="s">
        <v>2772</v>
      </c>
      <c r="B2" s="112"/>
      <c r="C2" s="112"/>
      <c r="D2" s="111" t="s">
        <v>2771</v>
      </c>
      <c r="E2" s="112"/>
      <c r="F2" s="112"/>
    </row>
    <row r="3" spans="1:7" x14ac:dyDescent="0.25">
      <c r="A3" s="110" t="s">
        <v>1373</v>
      </c>
      <c r="B3" s="110" t="s">
        <v>1033</v>
      </c>
      <c r="C3" s="110" t="s">
        <v>1374</v>
      </c>
      <c r="D3" s="110" t="s">
        <v>1373</v>
      </c>
      <c r="E3" s="110" t="s">
        <v>1033</v>
      </c>
      <c r="F3" s="110" t="s">
        <v>1374</v>
      </c>
    </row>
    <row r="4" spans="1:7" x14ac:dyDescent="0.25">
      <c r="A4" s="130" t="s">
        <v>1450</v>
      </c>
      <c r="B4" s="130" t="s">
        <v>1451</v>
      </c>
      <c r="C4" s="130" t="s">
        <v>1449</v>
      </c>
      <c r="D4" s="12" t="s">
        <v>1396</v>
      </c>
      <c r="E4" s="12" t="s">
        <v>1397</v>
      </c>
      <c r="F4" s="12" t="s">
        <v>1398</v>
      </c>
    </row>
    <row r="5" spans="1:7" x14ac:dyDescent="0.25">
      <c r="A5" s="130" t="s">
        <v>1452</v>
      </c>
      <c r="B5" s="130" t="s">
        <v>1453</v>
      </c>
      <c r="C5" s="130" t="s">
        <v>1449</v>
      </c>
      <c r="D5" s="12" t="s">
        <v>1536</v>
      </c>
      <c r="E5" s="12" t="s">
        <v>1537</v>
      </c>
      <c r="F5" s="12" t="s">
        <v>1377</v>
      </c>
    </row>
    <row r="6" spans="1:7" x14ac:dyDescent="0.25">
      <c r="A6" s="130" t="s">
        <v>1454</v>
      </c>
      <c r="B6" s="130" t="s">
        <v>1455</v>
      </c>
      <c r="C6" s="130" t="s">
        <v>1449</v>
      </c>
      <c r="D6" s="12" t="s">
        <v>1540</v>
      </c>
      <c r="E6" s="12" t="s">
        <v>1541</v>
      </c>
      <c r="F6" s="12" t="s">
        <v>1377</v>
      </c>
    </row>
    <row r="7" spans="1:7" x14ac:dyDescent="0.25">
      <c r="A7" s="130" t="s">
        <v>1456</v>
      </c>
      <c r="B7" s="130" t="s">
        <v>1457</v>
      </c>
      <c r="C7" s="130" t="s">
        <v>1449</v>
      </c>
      <c r="D7" s="12" t="s">
        <v>1542</v>
      </c>
      <c r="E7" s="12" t="s">
        <v>1543</v>
      </c>
      <c r="F7" s="12" t="s">
        <v>1377</v>
      </c>
    </row>
    <row r="8" spans="1:7" x14ac:dyDescent="0.25">
      <c r="A8" s="130" t="s">
        <v>1458</v>
      </c>
      <c r="B8" s="130" t="s">
        <v>1459</v>
      </c>
      <c r="C8" s="130" t="s">
        <v>1449</v>
      </c>
      <c r="D8" s="12" t="s">
        <v>1544</v>
      </c>
      <c r="E8" s="12" t="s">
        <v>1545</v>
      </c>
      <c r="F8" s="12" t="s">
        <v>1377</v>
      </c>
    </row>
    <row r="9" spans="1:7" x14ac:dyDescent="0.25">
      <c r="A9" s="130" t="s">
        <v>1460</v>
      </c>
      <c r="B9" s="130" t="s">
        <v>1461</v>
      </c>
      <c r="C9" s="130" t="s">
        <v>1449</v>
      </c>
      <c r="D9" s="12" t="s">
        <v>1546</v>
      </c>
      <c r="E9" s="12" t="s">
        <v>1547</v>
      </c>
      <c r="F9" s="12" t="s">
        <v>1377</v>
      </c>
      <c r="G9" s="113"/>
    </row>
    <row r="10" spans="1:7" x14ac:dyDescent="0.25">
      <c r="A10" s="130" t="s">
        <v>1462</v>
      </c>
      <c r="B10" s="130" t="s">
        <v>1463</v>
      </c>
      <c r="C10" s="130" t="s">
        <v>1449</v>
      </c>
      <c r="D10" s="12" t="s">
        <v>1548</v>
      </c>
      <c r="E10" s="129" t="s">
        <v>1549</v>
      </c>
      <c r="F10" s="129" t="s">
        <v>1377</v>
      </c>
      <c r="G10" s="5"/>
    </row>
    <row r="11" spans="1:7" x14ac:dyDescent="0.25">
      <c r="A11" s="130" t="s">
        <v>1468</v>
      </c>
      <c r="B11" s="130" t="s">
        <v>1448</v>
      </c>
      <c r="C11" s="130" t="s">
        <v>1377</v>
      </c>
      <c r="D11" s="12" t="s">
        <v>1550</v>
      </c>
      <c r="E11" s="12" t="s">
        <v>1551</v>
      </c>
      <c r="F11" s="12" t="s">
        <v>1377</v>
      </c>
    </row>
    <row r="12" spans="1:7" x14ac:dyDescent="0.25">
      <c r="A12" s="130" t="s">
        <v>1469</v>
      </c>
      <c r="B12" s="130" t="s">
        <v>1448</v>
      </c>
      <c r="C12" s="130" t="s">
        <v>1377</v>
      </c>
      <c r="D12" s="12" t="s">
        <v>1552</v>
      </c>
      <c r="E12" s="129" t="s">
        <v>1553</v>
      </c>
      <c r="F12" s="129" t="s">
        <v>1377</v>
      </c>
      <c r="G12" s="5"/>
    </row>
    <row r="13" spans="1:7" x14ac:dyDescent="0.25">
      <c r="A13" s="130" t="s">
        <v>1583</v>
      </c>
      <c r="B13" s="130" t="s">
        <v>1584</v>
      </c>
      <c r="C13" s="130" t="s">
        <v>1377</v>
      </c>
      <c r="D13" s="12" t="s">
        <v>1554</v>
      </c>
      <c r="E13" s="12" t="s">
        <v>1555</v>
      </c>
      <c r="F13" s="12" t="s">
        <v>1377</v>
      </c>
    </row>
    <row r="14" spans="1:7" x14ac:dyDescent="0.25">
      <c r="A14" s="130" t="s">
        <v>1587</v>
      </c>
      <c r="B14" s="130" t="s">
        <v>1588</v>
      </c>
      <c r="C14" s="130" t="s">
        <v>1377</v>
      </c>
      <c r="D14" s="12" t="s">
        <v>1558</v>
      </c>
      <c r="E14" s="12" t="s">
        <v>1559</v>
      </c>
      <c r="F14" s="12" t="s">
        <v>1377</v>
      </c>
    </row>
    <row r="15" spans="1:7" x14ac:dyDescent="0.25">
      <c r="A15" s="130" t="s">
        <v>1593</v>
      </c>
      <c r="B15" s="130" t="s">
        <v>1594</v>
      </c>
      <c r="C15" s="130" t="s">
        <v>1377</v>
      </c>
      <c r="D15" s="12" t="s">
        <v>1375</v>
      </c>
      <c r="E15" s="12" t="s">
        <v>1376</v>
      </c>
      <c r="F15" s="12" t="s">
        <v>1377</v>
      </c>
      <c r="G15" s="113"/>
    </row>
    <row r="16" spans="1:7" x14ac:dyDescent="0.25">
      <c r="A16" s="130" t="s">
        <v>1472</v>
      </c>
      <c r="B16" s="130" t="s">
        <v>1473</v>
      </c>
      <c r="C16" s="130" t="s">
        <v>1377</v>
      </c>
      <c r="D16" s="12" t="s">
        <v>1560</v>
      </c>
      <c r="E16" s="12" t="s">
        <v>1561</v>
      </c>
      <c r="F16" s="12" t="s">
        <v>1377</v>
      </c>
    </row>
    <row r="17" spans="1:7" x14ac:dyDescent="0.25">
      <c r="A17" s="130" t="s">
        <v>1474</v>
      </c>
      <c r="B17" s="130" t="s">
        <v>1473</v>
      </c>
      <c r="C17" s="130" t="s">
        <v>1377</v>
      </c>
      <c r="D17" s="12" t="s">
        <v>1378</v>
      </c>
      <c r="E17" s="12" t="s">
        <v>1379</v>
      </c>
      <c r="F17" s="12" t="s">
        <v>1377</v>
      </c>
    </row>
    <row r="18" spans="1:7" x14ac:dyDescent="0.25">
      <c r="A18" s="130" t="s">
        <v>1601</v>
      </c>
      <c r="B18" s="130" t="s">
        <v>1602</v>
      </c>
      <c r="C18" s="130" t="s">
        <v>1377</v>
      </c>
      <c r="D18" s="12" t="s">
        <v>1380</v>
      </c>
      <c r="E18" s="12" t="s">
        <v>1381</v>
      </c>
      <c r="F18" s="12" t="s">
        <v>1377</v>
      </c>
    </row>
    <row r="19" spans="1:7" x14ac:dyDescent="0.25">
      <c r="A19" s="130" t="s">
        <v>1470</v>
      </c>
      <c r="B19" s="130" t="s">
        <v>1471</v>
      </c>
      <c r="C19" s="130" t="s">
        <v>1377</v>
      </c>
      <c r="D19" s="12" t="s">
        <v>1382</v>
      </c>
      <c r="E19" s="12" t="s">
        <v>1383</v>
      </c>
      <c r="F19" s="12" t="s">
        <v>1377</v>
      </c>
    </row>
    <row r="20" spans="1:7" x14ac:dyDescent="0.25">
      <c r="A20" s="130" t="s">
        <v>1605</v>
      </c>
      <c r="B20" s="130" t="s">
        <v>1606</v>
      </c>
      <c r="C20" s="130" t="s">
        <v>1377</v>
      </c>
      <c r="D20" s="12" t="s">
        <v>1562</v>
      </c>
      <c r="E20" s="12" t="s">
        <v>1563</v>
      </c>
      <c r="F20" s="12" t="s">
        <v>1377</v>
      </c>
    </row>
    <row r="21" spans="1:7" x14ac:dyDescent="0.25">
      <c r="A21" s="130" t="s">
        <v>1475</v>
      </c>
      <c r="B21" s="130" t="s">
        <v>1476</v>
      </c>
      <c r="C21" s="130" t="s">
        <v>1377</v>
      </c>
      <c r="D21" s="12" t="s">
        <v>1564</v>
      </c>
      <c r="E21" s="12" t="s">
        <v>1565</v>
      </c>
      <c r="F21" s="12" t="s">
        <v>1377</v>
      </c>
    </row>
    <row r="22" spans="1:7" x14ac:dyDescent="0.25">
      <c r="A22" s="130" t="s">
        <v>1477</v>
      </c>
      <c r="B22" s="130" t="s">
        <v>1478</v>
      </c>
      <c r="C22" s="130" t="s">
        <v>1377</v>
      </c>
      <c r="D22" s="12" t="s">
        <v>1384</v>
      </c>
      <c r="E22" s="12" t="s">
        <v>1385</v>
      </c>
      <c r="F22" s="12" t="s">
        <v>1377</v>
      </c>
    </row>
    <row r="23" spans="1:7" x14ac:dyDescent="0.25">
      <c r="A23" s="130" t="s">
        <v>1611</v>
      </c>
      <c r="B23" s="130" t="s">
        <v>1612</v>
      </c>
      <c r="C23" s="130" t="s">
        <v>1377</v>
      </c>
      <c r="D23" s="12" t="s">
        <v>1566</v>
      </c>
      <c r="E23" s="12" t="s">
        <v>1567</v>
      </c>
      <c r="F23" s="12" t="s">
        <v>1377</v>
      </c>
    </row>
    <row r="24" spans="1:7" x14ac:dyDescent="0.25">
      <c r="A24" s="130" t="s">
        <v>1615</v>
      </c>
      <c r="B24" s="130" t="s">
        <v>1616</v>
      </c>
      <c r="C24" s="130" t="s">
        <v>1481</v>
      </c>
      <c r="D24" s="12" t="s">
        <v>1570</v>
      </c>
      <c r="E24" s="12" t="s">
        <v>1571</v>
      </c>
      <c r="F24" s="12" t="s">
        <v>1377</v>
      </c>
    </row>
    <row r="25" spans="1:7" x14ac:dyDescent="0.25">
      <c r="A25" s="130" t="s">
        <v>1619</v>
      </c>
      <c r="B25" s="130" t="s">
        <v>1620</v>
      </c>
      <c r="C25" s="130" t="s">
        <v>1481</v>
      </c>
      <c r="D25" s="12" t="s">
        <v>1572</v>
      </c>
      <c r="E25" s="12" t="s">
        <v>1573</v>
      </c>
      <c r="F25" s="12" t="s">
        <v>1377</v>
      </c>
    </row>
    <row r="26" spans="1:7" x14ac:dyDescent="0.25">
      <c r="A26" s="130" t="s">
        <v>1479</v>
      </c>
      <c r="B26" s="130" t="s">
        <v>1480</v>
      </c>
      <c r="C26" s="130" t="s">
        <v>1481</v>
      </c>
      <c r="D26" s="12" t="s">
        <v>1574</v>
      </c>
      <c r="E26" s="12" t="s">
        <v>1575</v>
      </c>
      <c r="F26" s="12" t="s">
        <v>1377</v>
      </c>
    </row>
    <row r="27" spans="1:7" x14ac:dyDescent="0.25">
      <c r="A27" s="130" t="s">
        <v>1482</v>
      </c>
      <c r="B27" s="130" t="s">
        <v>1483</v>
      </c>
      <c r="C27" s="130" t="s">
        <v>1481</v>
      </c>
      <c r="D27" s="12" t="s">
        <v>1577</v>
      </c>
      <c r="E27" s="12" t="s">
        <v>1578</v>
      </c>
      <c r="F27" s="12" t="s">
        <v>1377</v>
      </c>
    </row>
    <row r="28" spans="1:7" x14ac:dyDescent="0.25">
      <c r="A28" s="130" t="s">
        <v>1651</v>
      </c>
      <c r="B28" s="130" t="s">
        <v>1652</v>
      </c>
      <c r="C28" s="130" t="s">
        <v>1627</v>
      </c>
      <c r="D28" s="12" t="s">
        <v>1579</v>
      </c>
      <c r="E28" s="12" t="s">
        <v>1580</v>
      </c>
      <c r="F28" s="12" t="s">
        <v>1377</v>
      </c>
    </row>
    <row r="29" spans="1:7" x14ac:dyDescent="0.25">
      <c r="A29" s="130" t="s">
        <v>1653</v>
      </c>
      <c r="B29" s="130" t="s">
        <v>1654</v>
      </c>
      <c r="C29" s="130" t="s">
        <v>1627</v>
      </c>
      <c r="D29" s="12" t="s">
        <v>1581</v>
      </c>
      <c r="E29" s="12" t="s">
        <v>1582</v>
      </c>
      <c r="F29" s="12" t="s">
        <v>1377</v>
      </c>
    </row>
    <row r="30" spans="1:7" x14ac:dyDescent="0.25">
      <c r="A30" s="130" t="s">
        <v>1664</v>
      </c>
      <c r="B30" s="130" t="s">
        <v>1665</v>
      </c>
      <c r="C30" s="130" t="s">
        <v>1642</v>
      </c>
      <c r="D30" s="12" t="s">
        <v>1585</v>
      </c>
      <c r="E30" s="12" t="s">
        <v>1586</v>
      </c>
      <c r="F30" s="12" t="s">
        <v>1377</v>
      </c>
    </row>
    <row r="31" spans="1:7" x14ac:dyDescent="0.25">
      <c r="A31" s="130" t="s">
        <v>1668</v>
      </c>
      <c r="B31" s="130" t="s">
        <v>1669</v>
      </c>
      <c r="C31" s="130" t="s">
        <v>1642</v>
      </c>
      <c r="D31" s="12" t="s">
        <v>1589</v>
      </c>
      <c r="E31" s="12" t="s">
        <v>1590</v>
      </c>
      <c r="F31" s="12" t="s">
        <v>1377</v>
      </c>
      <c r="G31" s="114"/>
    </row>
    <row r="32" spans="1:7" x14ac:dyDescent="0.25">
      <c r="A32" s="130" t="s">
        <v>1670</v>
      </c>
      <c r="B32" s="130" t="s">
        <v>1671</v>
      </c>
      <c r="C32" s="130" t="s">
        <v>1642</v>
      </c>
      <c r="D32" s="12" t="s">
        <v>1591</v>
      </c>
      <c r="E32" s="12" t="s">
        <v>1592</v>
      </c>
      <c r="F32" s="12" t="s">
        <v>1377</v>
      </c>
    </row>
    <row r="33" spans="1:6" x14ac:dyDescent="0.25">
      <c r="A33" s="130" t="s">
        <v>1674</v>
      </c>
      <c r="B33" s="130" t="s">
        <v>1675</v>
      </c>
      <c r="C33" s="130" t="s">
        <v>1486</v>
      </c>
      <c r="D33" s="12" t="s">
        <v>1595</v>
      </c>
      <c r="E33" s="12" t="s">
        <v>1596</v>
      </c>
      <c r="F33" s="12" t="s">
        <v>1377</v>
      </c>
    </row>
    <row r="34" spans="1:6" x14ac:dyDescent="0.25">
      <c r="A34" s="130" t="s">
        <v>1678</v>
      </c>
      <c r="B34" s="130" t="s">
        <v>1679</v>
      </c>
      <c r="C34" s="130" t="s">
        <v>1486</v>
      </c>
      <c r="D34" s="12" t="s">
        <v>1597</v>
      </c>
      <c r="E34" s="12" t="s">
        <v>1598</v>
      </c>
      <c r="F34" s="12" t="s">
        <v>1377</v>
      </c>
    </row>
    <row r="35" spans="1:6" x14ac:dyDescent="0.25">
      <c r="A35" s="130" t="s">
        <v>1682</v>
      </c>
      <c r="B35" s="130" t="s">
        <v>1675</v>
      </c>
      <c r="C35" s="130" t="s">
        <v>1486</v>
      </c>
      <c r="D35" s="12" t="s">
        <v>1599</v>
      </c>
      <c r="E35" s="12" t="s">
        <v>1600</v>
      </c>
      <c r="F35" s="12" t="s">
        <v>1377</v>
      </c>
    </row>
    <row r="36" spans="1:6" x14ac:dyDescent="0.25">
      <c r="A36" s="130" t="s">
        <v>1685</v>
      </c>
      <c r="B36" s="130" t="s">
        <v>1675</v>
      </c>
      <c r="C36" s="130" t="s">
        <v>1486</v>
      </c>
      <c r="D36" s="12" t="s">
        <v>1386</v>
      </c>
      <c r="E36" s="12" t="s">
        <v>1387</v>
      </c>
      <c r="F36" s="12" t="s">
        <v>1377</v>
      </c>
    </row>
    <row r="37" spans="1:6" x14ac:dyDescent="0.25">
      <c r="A37" s="130" t="s">
        <v>1484</v>
      </c>
      <c r="B37" s="130" t="s">
        <v>1485</v>
      </c>
      <c r="C37" s="130" t="s">
        <v>1486</v>
      </c>
      <c r="D37" s="12" t="s">
        <v>1603</v>
      </c>
      <c r="E37" s="12" t="s">
        <v>1604</v>
      </c>
      <c r="F37" s="12" t="s">
        <v>1377</v>
      </c>
    </row>
    <row r="38" spans="1:6" x14ac:dyDescent="0.25">
      <c r="A38" s="130" t="s">
        <v>1487</v>
      </c>
      <c r="B38" s="130" t="s">
        <v>1488</v>
      </c>
      <c r="C38" s="130" t="s">
        <v>1486</v>
      </c>
      <c r="D38" s="12" t="s">
        <v>1607</v>
      </c>
      <c r="E38" s="12" t="s">
        <v>1608</v>
      </c>
      <c r="F38" s="12" t="s">
        <v>1377</v>
      </c>
    </row>
    <row r="39" spans="1:6" x14ac:dyDescent="0.25">
      <c r="A39" s="130" t="s">
        <v>1688</v>
      </c>
      <c r="B39" s="130" t="s">
        <v>1689</v>
      </c>
      <c r="C39" s="130" t="s">
        <v>1486</v>
      </c>
      <c r="D39" s="12" t="s">
        <v>1609</v>
      </c>
      <c r="E39" s="12" t="s">
        <v>1610</v>
      </c>
      <c r="F39" s="12" t="s">
        <v>1377</v>
      </c>
    </row>
    <row r="40" spans="1:6" x14ac:dyDescent="0.25">
      <c r="A40" s="131" t="s">
        <v>1692</v>
      </c>
      <c r="B40" s="131" t="s">
        <v>1693</v>
      </c>
      <c r="C40" s="131" t="s">
        <v>1486</v>
      </c>
      <c r="D40" s="12" t="s">
        <v>1613</v>
      </c>
      <c r="E40" s="12" t="s">
        <v>1614</v>
      </c>
      <c r="F40" s="12" t="s">
        <v>1377</v>
      </c>
    </row>
    <row r="41" spans="1:6" x14ac:dyDescent="0.25">
      <c r="A41" s="130" t="s">
        <v>1696</v>
      </c>
      <c r="B41" s="130" t="s">
        <v>1675</v>
      </c>
      <c r="C41" s="130" t="s">
        <v>1486</v>
      </c>
      <c r="D41" s="12" t="s">
        <v>1617</v>
      </c>
      <c r="E41" s="12" t="s">
        <v>1618</v>
      </c>
      <c r="F41" s="12" t="s">
        <v>1377</v>
      </c>
    </row>
    <row r="42" spans="1:6" x14ac:dyDescent="0.25">
      <c r="A42" s="130" t="s">
        <v>1699</v>
      </c>
      <c r="B42" s="130" t="s">
        <v>1700</v>
      </c>
      <c r="C42" s="130" t="s">
        <v>1486</v>
      </c>
      <c r="D42" s="12" t="s">
        <v>1621</v>
      </c>
      <c r="E42" s="12" t="s">
        <v>1622</v>
      </c>
      <c r="F42" s="12" t="s">
        <v>1377</v>
      </c>
    </row>
    <row r="43" spans="1:6" x14ac:dyDescent="0.25">
      <c r="A43" s="130" t="s">
        <v>1489</v>
      </c>
      <c r="B43" s="130" t="s">
        <v>1490</v>
      </c>
      <c r="C43" s="130" t="s">
        <v>1486</v>
      </c>
      <c r="D43" s="12" t="s">
        <v>1623</v>
      </c>
      <c r="E43" s="12" t="s">
        <v>1624</v>
      </c>
      <c r="F43" s="12" t="s">
        <v>1377</v>
      </c>
    </row>
    <row r="44" spans="1:6" x14ac:dyDescent="0.25">
      <c r="A44" s="130" t="s">
        <v>1704</v>
      </c>
      <c r="B44" s="130" t="s">
        <v>1705</v>
      </c>
      <c r="C44" s="130" t="s">
        <v>1486</v>
      </c>
      <c r="D44" s="12" t="s">
        <v>1625</v>
      </c>
      <c r="E44" s="12" t="s">
        <v>1626</v>
      </c>
      <c r="F44" s="12" t="s">
        <v>1377</v>
      </c>
    </row>
    <row r="45" spans="1:6" x14ac:dyDescent="0.25">
      <c r="A45" s="130" t="s">
        <v>1708</v>
      </c>
      <c r="B45" s="130" t="s">
        <v>1675</v>
      </c>
      <c r="C45" s="130" t="s">
        <v>1486</v>
      </c>
      <c r="D45" s="12" t="s">
        <v>1628</v>
      </c>
      <c r="E45" s="12" t="s">
        <v>1629</v>
      </c>
      <c r="F45" s="12" t="s">
        <v>1377</v>
      </c>
    </row>
    <row r="46" spans="1:6" x14ac:dyDescent="0.25">
      <c r="A46" s="130" t="s">
        <v>1491</v>
      </c>
      <c r="B46" s="130" t="s">
        <v>1492</v>
      </c>
      <c r="C46" s="130" t="s">
        <v>1486</v>
      </c>
      <c r="D46" s="12" t="s">
        <v>1630</v>
      </c>
      <c r="E46" s="12" t="s">
        <v>1631</v>
      </c>
      <c r="F46" s="12" t="s">
        <v>1377</v>
      </c>
    </row>
    <row r="47" spans="1:6" x14ac:dyDescent="0.25">
      <c r="A47" s="130" t="s">
        <v>1713</v>
      </c>
      <c r="B47" s="130" t="s">
        <v>1714</v>
      </c>
      <c r="C47" s="130" t="s">
        <v>1486</v>
      </c>
      <c r="D47" s="12" t="s">
        <v>1632</v>
      </c>
      <c r="E47" s="12" t="s">
        <v>1633</v>
      </c>
      <c r="F47" s="12" t="s">
        <v>1377</v>
      </c>
    </row>
    <row r="48" spans="1:6" x14ac:dyDescent="0.25">
      <c r="A48" s="130" t="s">
        <v>1718</v>
      </c>
      <c r="B48" s="130" t="s">
        <v>1675</v>
      </c>
      <c r="C48" s="130" t="s">
        <v>1486</v>
      </c>
      <c r="D48" s="12" t="s">
        <v>1634</v>
      </c>
      <c r="E48" s="12" t="s">
        <v>1635</v>
      </c>
      <c r="F48" s="12" t="s">
        <v>1377</v>
      </c>
    </row>
    <row r="49" spans="1:7" x14ac:dyDescent="0.25">
      <c r="A49" s="130" t="s">
        <v>1735</v>
      </c>
      <c r="B49" s="130" t="s">
        <v>1736</v>
      </c>
      <c r="C49" s="130" t="s">
        <v>1390</v>
      </c>
      <c r="D49" s="12" t="s">
        <v>1636</v>
      </c>
      <c r="E49" s="12" t="s">
        <v>1637</v>
      </c>
      <c r="F49" s="12" t="s">
        <v>1377</v>
      </c>
    </row>
    <row r="50" spans="1:7" x14ac:dyDescent="0.25">
      <c r="A50" s="130" t="s">
        <v>1739</v>
      </c>
      <c r="B50" s="130" t="s">
        <v>1740</v>
      </c>
      <c r="C50" s="130" t="s">
        <v>1390</v>
      </c>
      <c r="D50" s="12" t="s">
        <v>1638</v>
      </c>
      <c r="E50" s="12" t="s">
        <v>1639</v>
      </c>
      <c r="F50" s="12" t="s">
        <v>1377</v>
      </c>
    </row>
    <row r="51" spans="1:7" x14ac:dyDescent="0.25">
      <c r="A51" s="130" t="s">
        <v>1741</v>
      </c>
      <c r="B51" s="130" t="s">
        <v>1742</v>
      </c>
      <c r="C51" s="130" t="s">
        <v>1390</v>
      </c>
      <c r="D51" s="12" t="s">
        <v>1640</v>
      </c>
      <c r="E51" s="12" t="s">
        <v>1641</v>
      </c>
      <c r="F51" s="12" t="s">
        <v>1642</v>
      </c>
    </row>
    <row r="52" spans="1:7" x14ac:dyDescent="0.25">
      <c r="A52" s="130" t="s">
        <v>1743</v>
      </c>
      <c r="B52" s="130" t="s">
        <v>1744</v>
      </c>
      <c r="C52" s="130" t="s">
        <v>1390</v>
      </c>
      <c r="D52" s="12" t="s">
        <v>1643</v>
      </c>
      <c r="E52" s="12" t="s">
        <v>1644</v>
      </c>
      <c r="F52" s="12" t="s">
        <v>1390</v>
      </c>
    </row>
    <row r="53" spans="1:7" x14ac:dyDescent="0.25">
      <c r="A53" s="130" t="s">
        <v>1747</v>
      </c>
      <c r="B53" s="130" t="s">
        <v>1748</v>
      </c>
      <c r="C53" s="130" t="s">
        <v>1390</v>
      </c>
      <c r="D53" s="12" t="s">
        <v>1645</v>
      </c>
      <c r="E53" s="12" t="s">
        <v>1646</v>
      </c>
      <c r="F53" s="12" t="s">
        <v>1390</v>
      </c>
    </row>
    <row r="54" spans="1:7" x14ac:dyDescent="0.25">
      <c r="A54" s="130" t="s">
        <v>1749</v>
      </c>
      <c r="B54" s="130" t="s">
        <v>1750</v>
      </c>
      <c r="C54" s="130" t="s">
        <v>1390</v>
      </c>
      <c r="D54" s="12" t="s">
        <v>1647</v>
      </c>
      <c r="E54" s="12" t="s">
        <v>1648</v>
      </c>
      <c r="F54" s="12" t="s">
        <v>1390</v>
      </c>
    </row>
    <row r="55" spans="1:7" x14ac:dyDescent="0.25">
      <c r="A55" s="130" t="s">
        <v>1753</v>
      </c>
      <c r="B55" s="130" t="s">
        <v>1754</v>
      </c>
      <c r="C55" s="130" t="s">
        <v>1390</v>
      </c>
      <c r="D55" s="12" t="s">
        <v>1649</v>
      </c>
      <c r="E55" s="12" t="s">
        <v>1650</v>
      </c>
      <c r="F55" s="12" t="s">
        <v>1390</v>
      </c>
      <c r="G55" s="5"/>
    </row>
    <row r="56" spans="1:7" x14ac:dyDescent="0.25">
      <c r="A56" s="130" t="s">
        <v>1757</v>
      </c>
      <c r="B56" s="130" t="s">
        <v>1758</v>
      </c>
      <c r="C56" s="130" t="s">
        <v>1390</v>
      </c>
      <c r="D56" s="12" t="s">
        <v>1388</v>
      </c>
      <c r="E56" s="12" t="s">
        <v>1389</v>
      </c>
      <c r="F56" s="12" t="s">
        <v>1390</v>
      </c>
      <c r="G56" s="115"/>
    </row>
    <row r="57" spans="1:7" x14ac:dyDescent="0.25">
      <c r="A57" s="130" t="s">
        <v>1761</v>
      </c>
      <c r="B57" s="130" t="s">
        <v>1762</v>
      </c>
      <c r="C57" s="130" t="s">
        <v>1390</v>
      </c>
      <c r="D57" s="12" t="s">
        <v>1391</v>
      </c>
      <c r="E57" s="12" t="s">
        <v>1392</v>
      </c>
      <c r="F57" s="12" t="s">
        <v>1390</v>
      </c>
    </row>
    <row r="58" spans="1:7" x14ac:dyDescent="0.25">
      <c r="A58" s="130" t="s">
        <v>1765</v>
      </c>
      <c r="B58" s="130" t="s">
        <v>1766</v>
      </c>
      <c r="C58" s="130" t="s">
        <v>1395</v>
      </c>
      <c r="D58" s="12" t="s">
        <v>1393</v>
      </c>
      <c r="E58" s="12" t="s">
        <v>1394</v>
      </c>
      <c r="F58" s="12" t="s">
        <v>1390</v>
      </c>
    </row>
    <row r="59" spans="1:7" x14ac:dyDescent="0.25">
      <c r="A59" s="130" t="s">
        <v>1767</v>
      </c>
      <c r="B59" s="130" t="s">
        <v>1768</v>
      </c>
      <c r="C59" s="130" t="s">
        <v>1395</v>
      </c>
      <c r="D59" s="12" t="s">
        <v>1655</v>
      </c>
      <c r="E59" s="12" t="s">
        <v>1656</v>
      </c>
      <c r="F59" s="12" t="s">
        <v>1390</v>
      </c>
    </row>
    <row r="60" spans="1:7" x14ac:dyDescent="0.25">
      <c r="A60" s="130" t="s">
        <v>1769</v>
      </c>
      <c r="B60" s="130" t="s">
        <v>1770</v>
      </c>
      <c r="C60" s="130" t="s">
        <v>1395</v>
      </c>
      <c r="D60" s="12" t="s">
        <v>1657</v>
      </c>
      <c r="E60" s="12" t="s">
        <v>1658</v>
      </c>
      <c r="F60" s="12" t="s">
        <v>1390</v>
      </c>
    </row>
    <row r="61" spans="1:7" x14ac:dyDescent="0.25">
      <c r="A61" s="130" t="s">
        <v>1771</v>
      </c>
      <c r="B61" s="130" t="s">
        <v>1772</v>
      </c>
      <c r="C61" s="130" t="s">
        <v>1395</v>
      </c>
      <c r="D61" s="12" t="s">
        <v>1659</v>
      </c>
      <c r="E61" s="12" t="s">
        <v>1660</v>
      </c>
      <c r="F61" s="12" t="s">
        <v>1395</v>
      </c>
    </row>
    <row r="62" spans="1:7" x14ac:dyDescent="0.25">
      <c r="A62" s="130" t="s">
        <v>1773</v>
      </c>
      <c r="B62" s="130" t="s">
        <v>1774</v>
      </c>
      <c r="C62" s="130" t="s">
        <v>1395</v>
      </c>
      <c r="D62" s="12" t="s">
        <v>1661</v>
      </c>
      <c r="E62" s="12" t="s">
        <v>1662</v>
      </c>
      <c r="F62" s="12" t="s">
        <v>1395</v>
      </c>
    </row>
    <row r="63" spans="1:7" x14ac:dyDescent="0.25">
      <c r="A63" s="130" t="s">
        <v>1775</v>
      </c>
      <c r="B63" s="130" t="s">
        <v>1776</v>
      </c>
      <c r="C63" s="130" t="s">
        <v>1395</v>
      </c>
      <c r="D63" s="12" t="s">
        <v>1663</v>
      </c>
      <c r="E63" s="12" t="s">
        <v>1662</v>
      </c>
      <c r="F63" s="12" t="s">
        <v>1395</v>
      </c>
    </row>
    <row r="64" spans="1:7" x14ac:dyDescent="0.25">
      <c r="A64" s="130" t="s">
        <v>1777</v>
      </c>
      <c r="B64" s="130" t="s">
        <v>1778</v>
      </c>
      <c r="C64" s="130" t="s">
        <v>1395</v>
      </c>
      <c r="D64" s="12" t="s">
        <v>1666</v>
      </c>
      <c r="E64" s="12" t="s">
        <v>1667</v>
      </c>
      <c r="F64" s="12" t="s">
        <v>1395</v>
      </c>
    </row>
    <row r="65" spans="1:7" x14ac:dyDescent="0.25">
      <c r="A65" s="130" t="s">
        <v>1779</v>
      </c>
      <c r="B65" s="130" t="s">
        <v>1780</v>
      </c>
      <c r="C65" s="130" t="s">
        <v>1395</v>
      </c>
      <c r="D65" s="12" t="s">
        <v>1672</v>
      </c>
      <c r="E65" s="12" t="s">
        <v>1673</v>
      </c>
      <c r="F65" s="12" t="s">
        <v>1395</v>
      </c>
    </row>
    <row r="66" spans="1:7" x14ac:dyDescent="0.25">
      <c r="A66" s="130" t="s">
        <v>1781</v>
      </c>
      <c r="B66" s="130" t="s">
        <v>1782</v>
      </c>
      <c r="C66" s="130" t="s">
        <v>1395</v>
      </c>
      <c r="D66" s="12" t="s">
        <v>1676</v>
      </c>
      <c r="E66" s="12" t="s">
        <v>1677</v>
      </c>
      <c r="F66" s="12" t="s">
        <v>1395</v>
      </c>
    </row>
    <row r="67" spans="1:7" x14ac:dyDescent="0.25">
      <c r="A67" s="130" t="s">
        <v>1783</v>
      </c>
      <c r="B67" s="130" t="s">
        <v>1784</v>
      </c>
      <c r="C67" s="130" t="s">
        <v>1395</v>
      </c>
      <c r="D67" s="12" t="s">
        <v>1680</v>
      </c>
      <c r="E67" s="12" t="s">
        <v>1681</v>
      </c>
      <c r="F67" s="12" t="s">
        <v>1395</v>
      </c>
    </row>
    <row r="68" spans="1:7" x14ac:dyDescent="0.25">
      <c r="A68" s="130" t="s">
        <v>1785</v>
      </c>
      <c r="B68" s="130" t="s">
        <v>1786</v>
      </c>
      <c r="C68" s="130" t="s">
        <v>1395</v>
      </c>
      <c r="D68" s="12" t="s">
        <v>1683</v>
      </c>
      <c r="E68" s="12" t="s">
        <v>1684</v>
      </c>
      <c r="F68" s="12" t="s">
        <v>1425</v>
      </c>
    </row>
    <row r="69" spans="1:7" x14ac:dyDescent="0.25">
      <c r="A69" s="130" t="s">
        <v>1787</v>
      </c>
      <c r="B69" s="130" t="s">
        <v>1788</v>
      </c>
      <c r="C69" s="130" t="s">
        <v>1395</v>
      </c>
      <c r="D69" s="12" t="s">
        <v>1686</v>
      </c>
      <c r="E69" s="12" t="s">
        <v>1687</v>
      </c>
      <c r="F69" s="12" t="s">
        <v>1425</v>
      </c>
    </row>
    <row r="70" spans="1:7" x14ac:dyDescent="0.25">
      <c r="A70" s="130" t="s">
        <v>1792</v>
      </c>
      <c r="B70" s="130" t="s">
        <v>1793</v>
      </c>
      <c r="C70" s="130" t="s">
        <v>1395</v>
      </c>
      <c r="D70" s="12" t="s">
        <v>1423</v>
      </c>
      <c r="E70" s="12" t="s">
        <v>1424</v>
      </c>
      <c r="F70" s="12" t="s">
        <v>1425</v>
      </c>
    </row>
    <row r="71" spans="1:7" x14ac:dyDescent="0.25">
      <c r="A71" s="130" t="s">
        <v>1795</v>
      </c>
      <c r="B71" s="130" t="s">
        <v>1796</v>
      </c>
      <c r="C71" s="130" t="s">
        <v>1425</v>
      </c>
      <c r="D71" s="12" t="s">
        <v>1426</v>
      </c>
      <c r="E71" s="12" t="s">
        <v>1427</v>
      </c>
      <c r="F71" s="12" t="s">
        <v>1425</v>
      </c>
    </row>
    <row r="72" spans="1:7" x14ac:dyDescent="0.25">
      <c r="A72" s="130" t="s">
        <v>1799</v>
      </c>
      <c r="B72" s="130" t="s">
        <v>1800</v>
      </c>
      <c r="C72" s="130" t="s">
        <v>1425</v>
      </c>
      <c r="D72" s="12" t="s">
        <v>1690</v>
      </c>
      <c r="E72" s="12" t="s">
        <v>1691</v>
      </c>
      <c r="F72" s="12" t="s">
        <v>1425</v>
      </c>
    </row>
    <row r="73" spans="1:7" x14ac:dyDescent="0.25">
      <c r="A73" s="130" t="s">
        <v>1805</v>
      </c>
      <c r="B73" s="130" t="s">
        <v>1806</v>
      </c>
      <c r="C73" s="130" t="s">
        <v>1495</v>
      </c>
      <c r="D73" s="12" t="s">
        <v>1694</v>
      </c>
      <c r="E73" s="129" t="s">
        <v>1695</v>
      </c>
      <c r="F73" s="129" t="s">
        <v>1425</v>
      </c>
    </row>
    <row r="74" spans="1:7" x14ac:dyDescent="0.25">
      <c r="A74" s="130" t="s">
        <v>1568</v>
      </c>
      <c r="B74" s="130" t="s">
        <v>1569</v>
      </c>
      <c r="C74" s="130" t="s">
        <v>1465</v>
      </c>
      <c r="D74" s="12" t="s">
        <v>1697</v>
      </c>
      <c r="E74" s="12" t="s">
        <v>1698</v>
      </c>
      <c r="F74" s="12" t="s">
        <v>1425</v>
      </c>
    </row>
    <row r="75" spans="1:7" x14ac:dyDescent="0.25">
      <c r="A75" s="130" t="s">
        <v>1464</v>
      </c>
      <c r="B75" s="130" t="s">
        <v>1464</v>
      </c>
      <c r="C75" s="130" t="s">
        <v>1465</v>
      </c>
      <c r="D75" s="12" t="s">
        <v>1701</v>
      </c>
      <c r="E75" s="12" t="s">
        <v>1702</v>
      </c>
      <c r="F75" s="12" t="s">
        <v>1703</v>
      </c>
    </row>
    <row r="76" spans="1:7" x14ac:dyDescent="0.25">
      <c r="A76" s="130" t="s">
        <v>1493</v>
      </c>
      <c r="B76" s="130" t="s">
        <v>1494</v>
      </c>
      <c r="C76" s="130" t="s">
        <v>1495</v>
      </c>
      <c r="D76" s="12" t="s">
        <v>1706</v>
      </c>
      <c r="E76" s="12" t="s">
        <v>1707</v>
      </c>
      <c r="F76" s="12" t="s">
        <v>1703</v>
      </c>
    </row>
    <row r="77" spans="1:7" x14ac:dyDescent="0.25">
      <c r="A77" s="130" t="s">
        <v>1812</v>
      </c>
      <c r="B77" s="130" t="s">
        <v>1813</v>
      </c>
      <c r="C77" s="130" t="s">
        <v>1495</v>
      </c>
      <c r="D77" s="12" t="s">
        <v>1709</v>
      </c>
      <c r="E77" s="12" t="s">
        <v>1710</v>
      </c>
      <c r="F77" s="12" t="s">
        <v>1703</v>
      </c>
    </row>
    <row r="78" spans="1:7" x14ac:dyDescent="0.25">
      <c r="A78" s="131" t="s">
        <v>1466</v>
      </c>
      <c r="B78" s="131" t="s">
        <v>1467</v>
      </c>
      <c r="C78" s="131" t="s">
        <v>1465</v>
      </c>
      <c r="D78" s="129" t="s">
        <v>1711</v>
      </c>
      <c r="E78" s="129" t="s">
        <v>1712</v>
      </c>
      <c r="F78" s="129" t="s">
        <v>1703</v>
      </c>
      <c r="G78" s="16"/>
    </row>
    <row r="79" spans="1:7" x14ac:dyDescent="0.25">
      <c r="A79" s="130" t="s">
        <v>1436</v>
      </c>
      <c r="B79" s="130" t="s">
        <v>1437</v>
      </c>
      <c r="C79" s="130" t="s">
        <v>1527</v>
      </c>
      <c r="D79" s="12" t="s">
        <v>1715</v>
      </c>
      <c r="E79" s="12" t="s">
        <v>1716</v>
      </c>
      <c r="F79" s="12" t="s">
        <v>1717</v>
      </c>
    </row>
    <row r="80" spans="1:7" x14ac:dyDescent="0.25">
      <c r="A80" s="130" t="s">
        <v>1438</v>
      </c>
      <c r="B80" s="130" t="s">
        <v>1439</v>
      </c>
      <c r="C80" s="130" t="s">
        <v>1528</v>
      </c>
      <c r="D80" s="12" t="s">
        <v>1719</v>
      </c>
      <c r="E80" s="12" t="s">
        <v>1720</v>
      </c>
      <c r="F80" s="12" t="s">
        <v>1721</v>
      </c>
    </row>
    <row r="81" spans="1:6" x14ac:dyDescent="0.25">
      <c r="A81" s="130" t="s">
        <v>1440</v>
      </c>
      <c r="B81" s="130" t="s">
        <v>1531</v>
      </c>
      <c r="C81" s="130" t="s">
        <v>1529</v>
      </c>
      <c r="D81" s="12" t="s">
        <v>1723</v>
      </c>
      <c r="E81" s="12" t="s">
        <v>1724</v>
      </c>
      <c r="F81" s="12" t="s">
        <v>1722</v>
      </c>
    </row>
    <row r="82" spans="1:6" x14ac:dyDescent="0.25">
      <c r="A82" s="130" t="s">
        <v>1817</v>
      </c>
      <c r="B82" s="130" t="s">
        <v>1818</v>
      </c>
      <c r="C82" s="130" t="s">
        <v>1722</v>
      </c>
      <c r="D82" s="12" t="s">
        <v>1725</v>
      </c>
      <c r="E82" s="12" t="s">
        <v>1726</v>
      </c>
      <c r="F82" s="12" t="s">
        <v>1722</v>
      </c>
    </row>
    <row r="83" spans="1:6" x14ac:dyDescent="0.25">
      <c r="A83" s="130" t="s">
        <v>1441</v>
      </c>
      <c r="B83" s="130" t="s">
        <v>1442</v>
      </c>
      <c r="C83" s="130" t="s">
        <v>1530</v>
      </c>
      <c r="D83" s="12" t="s">
        <v>1727</v>
      </c>
      <c r="E83" s="12" t="s">
        <v>1728</v>
      </c>
      <c r="F83" s="12" t="s">
        <v>1401</v>
      </c>
    </row>
    <row r="84" spans="1:6" x14ac:dyDescent="0.25">
      <c r="A84" s="130" t="s">
        <v>1822</v>
      </c>
      <c r="B84" s="130" t="s">
        <v>1823</v>
      </c>
      <c r="C84" s="130" t="s">
        <v>1824</v>
      </c>
      <c r="D84" s="12" t="s">
        <v>1729</v>
      </c>
      <c r="E84" s="12" t="s">
        <v>1730</v>
      </c>
      <c r="F84" s="12" t="s">
        <v>1401</v>
      </c>
    </row>
    <row r="85" spans="1:6" x14ac:dyDescent="0.25">
      <c r="A85" s="131" t="s">
        <v>1830</v>
      </c>
      <c r="B85" s="131" t="s">
        <v>1831</v>
      </c>
      <c r="C85" s="131" t="s">
        <v>1401</v>
      </c>
      <c r="D85" s="12" t="s">
        <v>1731</v>
      </c>
      <c r="E85" s="12" t="s">
        <v>1732</v>
      </c>
      <c r="F85" s="12" t="s">
        <v>1401</v>
      </c>
    </row>
    <row r="86" spans="1:6" x14ac:dyDescent="0.25">
      <c r="A86" s="130" t="s">
        <v>1839</v>
      </c>
      <c r="B86" s="130" t="s">
        <v>1840</v>
      </c>
      <c r="C86" s="130" t="s">
        <v>1401</v>
      </c>
      <c r="D86" s="12" t="s">
        <v>1399</v>
      </c>
      <c r="E86" s="129" t="s">
        <v>1400</v>
      </c>
      <c r="F86" s="129" t="s">
        <v>1401</v>
      </c>
    </row>
    <row r="87" spans="1:6" x14ac:dyDescent="0.25">
      <c r="A87" s="130" t="s">
        <v>1843</v>
      </c>
      <c r="B87" s="130" t="s">
        <v>1844</v>
      </c>
      <c r="C87" s="130" t="s">
        <v>1401</v>
      </c>
      <c r="D87" s="12" t="s">
        <v>1733</v>
      </c>
      <c r="E87" s="12" t="s">
        <v>1734</v>
      </c>
      <c r="F87" s="12" t="s">
        <v>1401</v>
      </c>
    </row>
    <row r="88" spans="1:6" x14ac:dyDescent="0.25">
      <c r="A88" s="130" t="s">
        <v>1845</v>
      </c>
      <c r="B88" s="130" t="s">
        <v>1846</v>
      </c>
      <c r="C88" s="130" t="s">
        <v>1401</v>
      </c>
      <c r="D88" s="12" t="s">
        <v>1737</v>
      </c>
      <c r="E88" s="12" t="s">
        <v>1738</v>
      </c>
      <c r="F88" s="12" t="s">
        <v>1401</v>
      </c>
    </row>
    <row r="89" spans="1:6" x14ac:dyDescent="0.25">
      <c r="A89" s="130" t="s">
        <v>1849</v>
      </c>
      <c r="B89" s="130" t="s">
        <v>1850</v>
      </c>
      <c r="C89" s="130" t="s">
        <v>1401</v>
      </c>
      <c r="D89" s="12" t="s">
        <v>1745</v>
      </c>
      <c r="E89" s="129" t="s">
        <v>1746</v>
      </c>
      <c r="F89" s="129" t="s">
        <v>1401</v>
      </c>
    </row>
    <row r="90" spans="1:6" x14ac:dyDescent="0.25">
      <c r="A90" s="130" t="s">
        <v>1853</v>
      </c>
      <c r="B90" s="130" t="s">
        <v>1854</v>
      </c>
      <c r="C90" s="130" t="s">
        <v>1401</v>
      </c>
      <c r="D90" s="12" t="s">
        <v>1751</v>
      </c>
      <c r="E90" s="12" t="s">
        <v>1752</v>
      </c>
      <c r="F90" s="12" t="s">
        <v>1401</v>
      </c>
    </row>
    <row r="91" spans="1:6" x14ac:dyDescent="0.25">
      <c r="A91" s="130" t="s">
        <v>1857</v>
      </c>
      <c r="B91" s="130" t="s">
        <v>1858</v>
      </c>
      <c r="C91" s="130" t="s">
        <v>1401</v>
      </c>
      <c r="D91" s="12" t="s">
        <v>1755</v>
      </c>
      <c r="E91" s="12" t="s">
        <v>1756</v>
      </c>
      <c r="F91" s="12" t="s">
        <v>1401</v>
      </c>
    </row>
    <row r="92" spans="1:6" x14ac:dyDescent="0.25">
      <c r="A92" s="130" t="s">
        <v>1497</v>
      </c>
      <c r="B92" s="130" t="s">
        <v>1498</v>
      </c>
      <c r="C92" s="130" t="s">
        <v>1496</v>
      </c>
      <c r="D92" s="12" t="s">
        <v>1759</v>
      </c>
      <c r="E92" s="12" t="s">
        <v>1760</v>
      </c>
      <c r="F92" s="12" t="s">
        <v>1401</v>
      </c>
    </row>
    <row r="93" spans="1:6" x14ac:dyDescent="0.25">
      <c r="A93" s="131" t="s">
        <v>1499</v>
      </c>
      <c r="B93" s="131" t="s">
        <v>1498</v>
      </c>
      <c r="C93" s="131" t="s">
        <v>1496</v>
      </c>
      <c r="D93" s="12" t="s">
        <v>1763</v>
      </c>
      <c r="E93" s="12" t="s">
        <v>1764</v>
      </c>
      <c r="F93" s="12" t="s">
        <v>1404</v>
      </c>
    </row>
    <row r="94" spans="1:6" x14ac:dyDescent="0.25">
      <c r="A94" s="130" t="s">
        <v>1500</v>
      </c>
      <c r="B94" s="130" t="s">
        <v>1501</v>
      </c>
      <c r="C94" s="130" t="s">
        <v>1496</v>
      </c>
      <c r="D94" s="12" t="s">
        <v>1402</v>
      </c>
      <c r="E94" s="12" t="s">
        <v>1403</v>
      </c>
      <c r="F94" s="12" t="s">
        <v>1404</v>
      </c>
    </row>
    <row r="95" spans="1:6" x14ac:dyDescent="0.25">
      <c r="A95" s="130" t="s">
        <v>1502</v>
      </c>
      <c r="B95" s="130" t="s">
        <v>1501</v>
      </c>
      <c r="C95" s="130" t="s">
        <v>1496</v>
      </c>
      <c r="D95" s="12" t="s">
        <v>1405</v>
      </c>
      <c r="E95" s="12" t="s">
        <v>1406</v>
      </c>
      <c r="F95" s="12" t="s">
        <v>1404</v>
      </c>
    </row>
    <row r="96" spans="1:6" x14ac:dyDescent="0.25">
      <c r="A96" s="130" t="s">
        <v>1503</v>
      </c>
      <c r="B96" s="130" t="s">
        <v>1467</v>
      </c>
      <c r="C96" s="130" t="s">
        <v>1496</v>
      </c>
      <c r="D96" s="12" t="s">
        <v>1407</v>
      </c>
      <c r="E96" s="12" t="s">
        <v>1408</v>
      </c>
      <c r="F96" s="12" t="s">
        <v>1404</v>
      </c>
    </row>
    <row r="97" spans="1:6" x14ac:dyDescent="0.25">
      <c r="A97" s="130" t="s">
        <v>1877</v>
      </c>
      <c r="B97" s="130" t="s">
        <v>1878</v>
      </c>
      <c r="C97" s="130" t="s">
        <v>1879</v>
      </c>
      <c r="D97" s="12" t="s">
        <v>1409</v>
      </c>
      <c r="E97" s="12" t="s">
        <v>1410</v>
      </c>
      <c r="F97" s="12" t="s">
        <v>1404</v>
      </c>
    </row>
    <row r="98" spans="1:6" x14ac:dyDescent="0.25">
      <c r="A98" s="130" t="s">
        <v>1880</v>
      </c>
      <c r="B98" s="130" t="s">
        <v>1878</v>
      </c>
      <c r="C98" s="130" t="s">
        <v>1879</v>
      </c>
      <c r="D98" s="12" t="s">
        <v>1411</v>
      </c>
      <c r="E98" s="12" t="s">
        <v>1412</v>
      </c>
      <c r="F98" s="12" t="s">
        <v>1404</v>
      </c>
    </row>
    <row r="99" spans="1:6" x14ac:dyDescent="0.25">
      <c r="A99" s="130" t="s">
        <v>1432</v>
      </c>
      <c r="B99" s="130" t="s">
        <v>1433</v>
      </c>
      <c r="C99" s="132" t="s">
        <v>1525</v>
      </c>
      <c r="D99" s="12" t="s">
        <v>1413</v>
      </c>
      <c r="E99" s="12" t="s">
        <v>1412</v>
      </c>
      <c r="F99" s="12" t="s">
        <v>1404</v>
      </c>
    </row>
    <row r="100" spans="1:6" x14ac:dyDescent="0.25">
      <c r="A100" s="131" t="s">
        <v>1883</v>
      </c>
      <c r="B100" s="131" t="s">
        <v>1884</v>
      </c>
      <c r="C100" s="131" t="s">
        <v>1885</v>
      </c>
      <c r="D100" s="12" t="s">
        <v>1414</v>
      </c>
      <c r="E100" s="12" t="s">
        <v>1412</v>
      </c>
      <c r="F100" s="12" t="s">
        <v>1404</v>
      </c>
    </row>
    <row r="101" spans="1:6" x14ac:dyDescent="0.25">
      <c r="A101" s="130" t="s">
        <v>1888</v>
      </c>
      <c r="B101" s="130" t="s">
        <v>1889</v>
      </c>
      <c r="C101" s="130" t="s">
        <v>1885</v>
      </c>
      <c r="D101" s="12" t="s">
        <v>1415</v>
      </c>
      <c r="E101" s="12" t="s">
        <v>1416</v>
      </c>
      <c r="F101" s="12" t="s">
        <v>1404</v>
      </c>
    </row>
    <row r="102" spans="1:6" x14ac:dyDescent="0.25">
      <c r="A102" s="130" t="s">
        <v>1892</v>
      </c>
      <c r="B102" s="130" t="s">
        <v>1893</v>
      </c>
      <c r="C102" s="130" t="s">
        <v>1885</v>
      </c>
      <c r="D102" s="12" t="s">
        <v>1417</v>
      </c>
      <c r="E102" s="12" t="s">
        <v>1418</v>
      </c>
      <c r="F102" s="12" t="s">
        <v>1404</v>
      </c>
    </row>
    <row r="103" spans="1:6" x14ac:dyDescent="0.25">
      <c r="A103" s="130" t="s">
        <v>1443</v>
      </c>
      <c r="B103" s="130" t="s">
        <v>1533</v>
      </c>
      <c r="C103" s="130" t="s">
        <v>1532</v>
      </c>
      <c r="D103" s="12" t="s">
        <v>1419</v>
      </c>
      <c r="E103" s="12" t="s">
        <v>1420</v>
      </c>
      <c r="F103" s="12" t="s">
        <v>1404</v>
      </c>
    </row>
    <row r="104" spans="1:6" x14ac:dyDescent="0.25">
      <c r="A104" s="130" t="s">
        <v>1444</v>
      </c>
      <c r="B104" s="130" t="s">
        <v>1445</v>
      </c>
      <c r="C104" s="130" t="s">
        <v>1532</v>
      </c>
      <c r="D104" s="12" t="s">
        <v>1421</v>
      </c>
      <c r="E104" s="12" t="s">
        <v>1422</v>
      </c>
      <c r="F104" s="12" t="s">
        <v>1404</v>
      </c>
    </row>
    <row r="105" spans="1:6" x14ac:dyDescent="0.25">
      <c r="A105" s="131" t="s">
        <v>1434</v>
      </c>
      <c r="B105" s="131" t="s">
        <v>1435</v>
      </c>
      <c r="C105" s="132" t="s">
        <v>1526</v>
      </c>
      <c r="D105" s="12" t="s">
        <v>1789</v>
      </c>
      <c r="E105" s="12" t="s">
        <v>1790</v>
      </c>
      <c r="F105" s="12" t="s">
        <v>1791</v>
      </c>
    </row>
    <row r="106" spans="1:6" x14ac:dyDescent="0.25">
      <c r="A106" s="130" t="s">
        <v>1898</v>
      </c>
      <c r="B106" s="130" t="s">
        <v>1899</v>
      </c>
      <c r="C106" s="130" t="s">
        <v>1506</v>
      </c>
      <c r="D106" s="12" t="s">
        <v>1794</v>
      </c>
      <c r="E106" s="12" t="s">
        <v>1790</v>
      </c>
      <c r="F106" s="12" t="s">
        <v>1791</v>
      </c>
    </row>
    <row r="107" spans="1:6" x14ac:dyDescent="0.25">
      <c r="A107" s="130" t="s">
        <v>1504</v>
      </c>
      <c r="B107" s="130" t="s">
        <v>1505</v>
      </c>
      <c r="C107" s="130" t="s">
        <v>1506</v>
      </c>
      <c r="D107" s="12" t="s">
        <v>1797</v>
      </c>
      <c r="E107" s="12" t="s">
        <v>1798</v>
      </c>
      <c r="F107" s="12" t="s">
        <v>1791</v>
      </c>
    </row>
    <row r="108" spans="1:6" x14ac:dyDescent="0.25">
      <c r="A108" s="130" t="s">
        <v>1902</v>
      </c>
      <c r="B108" s="130" t="s">
        <v>1903</v>
      </c>
      <c r="C108" s="130" t="s">
        <v>1506</v>
      </c>
      <c r="D108" s="12" t="s">
        <v>1801</v>
      </c>
      <c r="E108" s="12" t="s">
        <v>1802</v>
      </c>
      <c r="F108" s="12" t="s">
        <v>1791</v>
      </c>
    </row>
    <row r="109" spans="1:6" x14ac:dyDescent="0.25">
      <c r="A109" s="130" t="s">
        <v>1904</v>
      </c>
      <c r="B109" s="130" t="s">
        <v>1904</v>
      </c>
      <c r="C109" s="130" t="s">
        <v>1836</v>
      </c>
      <c r="D109" s="12" t="s">
        <v>1803</v>
      </c>
      <c r="E109" s="12" t="s">
        <v>1804</v>
      </c>
      <c r="F109" s="12" t="s">
        <v>1791</v>
      </c>
    </row>
    <row r="110" spans="1:6" x14ac:dyDescent="0.25">
      <c r="A110" s="130" t="s">
        <v>1907</v>
      </c>
      <c r="B110" s="130" t="s">
        <v>1908</v>
      </c>
      <c r="C110" s="130" t="s">
        <v>1507</v>
      </c>
      <c r="D110" s="12" t="s">
        <v>1807</v>
      </c>
      <c r="E110" s="12" t="s">
        <v>1804</v>
      </c>
      <c r="F110" s="12" t="s">
        <v>1791</v>
      </c>
    </row>
    <row r="111" spans="1:6" x14ac:dyDescent="0.25">
      <c r="A111" s="130" t="s">
        <v>1911</v>
      </c>
      <c r="B111" s="130" t="s">
        <v>1912</v>
      </c>
      <c r="C111" s="130" t="s">
        <v>1913</v>
      </c>
      <c r="D111" s="12" t="s">
        <v>1808</v>
      </c>
      <c r="E111" s="12" t="s">
        <v>1809</v>
      </c>
      <c r="F111" s="12" t="s">
        <v>1791</v>
      </c>
    </row>
    <row r="112" spans="1:6" x14ac:dyDescent="0.25">
      <c r="A112" s="130" t="s">
        <v>1446</v>
      </c>
      <c r="B112" s="130" t="s">
        <v>1447</v>
      </c>
      <c r="C112" s="130" t="s">
        <v>1534</v>
      </c>
      <c r="D112" s="12" t="s">
        <v>1810</v>
      </c>
      <c r="E112" s="12" t="s">
        <v>1811</v>
      </c>
      <c r="F112" s="12" t="s">
        <v>1791</v>
      </c>
    </row>
    <row r="113" spans="1:6" x14ac:dyDescent="0.25">
      <c r="A113" s="130" t="s">
        <v>1556</v>
      </c>
      <c r="B113" s="130" t="s">
        <v>1557</v>
      </c>
      <c r="C113" s="130" t="s">
        <v>1534</v>
      </c>
      <c r="D113" s="12" t="s">
        <v>1814</v>
      </c>
      <c r="E113" s="12" t="s">
        <v>1815</v>
      </c>
      <c r="F113" s="12" t="s">
        <v>1816</v>
      </c>
    </row>
    <row r="114" spans="1:6" x14ac:dyDescent="0.25">
      <c r="A114" s="130" t="s">
        <v>1920</v>
      </c>
      <c r="B114" s="130" t="s">
        <v>1921</v>
      </c>
      <c r="C114" s="130" t="s">
        <v>1922</v>
      </c>
      <c r="D114" s="12" t="s">
        <v>1820</v>
      </c>
      <c r="E114" s="12" t="s">
        <v>1821</v>
      </c>
      <c r="F114" s="12" t="s">
        <v>1819</v>
      </c>
    </row>
    <row r="115" spans="1:6" x14ac:dyDescent="0.25">
      <c r="A115" s="130" t="s">
        <v>1925</v>
      </c>
      <c r="B115" s="130" t="s">
        <v>1926</v>
      </c>
      <c r="C115" s="130" t="s">
        <v>1927</v>
      </c>
      <c r="D115" s="12" t="s">
        <v>1825</v>
      </c>
      <c r="E115" s="129" t="s">
        <v>1826</v>
      </c>
      <c r="F115" s="129" t="s">
        <v>1827</v>
      </c>
    </row>
    <row r="116" spans="1:6" x14ac:dyDescent="0.25">
      <c r="A116" s="130" t="s">
        <v>1928</v>
      </c>
      <c r="B116" s="130" t="s">
        <v>1929</v>
      </c>
      <c r="C116" s="130" t="s">
        <v>1927</v>
      </c>
      <c r="D116" s="12" t="s">
        <v>1828</v>
      </c>
      <c r="E116" s="12" t="s">
        <v>1829</v>
      </c>
      <c r="F116" s="12" t="s">
        <v>1827</v>
      </c>
    </row>
    <row r="117" spans="1:6" x14ac:dyDescent="0.25">
      <c r="A117" s="130" t="s">
        <v>1932</v>
      </c>
      <c r="B117" s="130" t="s">
        <v>1933</v>
      </c>
      <c r="C117" s="130" t="s">
        <v>1927</v>
      </c>
      <c r="D117" s="12" t="s">
        <v>1832</v>
      </c>
      <c r="E117" s="12" t="s">
        <v>1833</v>
      </c>
      <c r="F117" s="12" t="s">
        <v>1827</v>
      </c>
    </row>
    <row r="118" spans="1:6" x14ac:dyDescent="0.25">
      <c r="A118" s="130" t="s">
        <v>1940</v>
      </c>
      <c r="B118" s="130" t="s">
        <v>1941</v>
      </c>
      <c r="C118" s="130" t="s">
        <v>1927</v>
      </c>
      <c r="D118" s="12" t="s">
        <v>1834</v>
      </c>
      <c r="E118" s="12" t="s">
        <v>1835</v>
      </c>
      <c r="F118" s="12" t="s">
        <v>1836</v>
      </c>
    </row>
    <row r="119" spans="1:6" x14ac:dyDescent="0.25">
      <c r="A119" s="130" t="s">
        <v>1942</v>
      </c>
      <c r="B119" s="130" t="s">
        <v>1943</v>
      </c>
      <c r="C119" s="130" t="s">
        <v>1927</v>
      </c>
      <c r="D119" s="12" t="s">
        <v>1837</v>
      </c>
      <c r="E119" s="12" t="s">
        <v>1838</v>
      </c>
      <c r="F119" s="12" t="s">
        <v>1507</v>
      </c>
    </row>
    <row r="120" spans="1:6" x14ac:dyDescent="0.25">
      <c r="A120" s="130" t="s">
        <v>1944</v>
      </c>
      <c r="B120" s="130" t="s">
        <v>1945</v>
      </c>
      <c r="C120" s="130" t="s">
        <v>1927</v>
      </c>
      <c r="D120" s="12" t="s">
        <v>1841</v>
      </c>
      <c r="E120" s="12" t="s">
        <v>1842</v>
      </c>
      <c r="F120" s="12" t="s">
        <v>1507</v>
      </c>
    </row>
    <row r="121" spans="1:6" x14ac:dyDescent="0.25">
      <c r="A121" s="130" t="s">
        <v>1946</v>
      </c>
      <c r="B121" s="130" t="s">
        <v>1947</v>
      </c>
      <c r="C121" s="130" t="s">
        <v>1927</v>
      </c>
      <c r="D121" s="12" t="s">
        <v>1847</v>
      </c>
      <c r="E121" s="12" t="s">
        <v>1848</v>
      </c>
      <c r="F121" s="12" t="s">
        <v>1507</v>
      </c>
    </row>
    <row r="122" spans="1:6" x14ac:dyDescent="0.25">
      <c r="A122" s="130" t="s">
        <v>1948</v>
      </c>
      <c r="B122" s="130" t="s">
        <v>1949</v>
      </c>
      <c r="C122" s="130" t="s">
        <v>1927</v>
      </c>
      <c r="D122" s="12" t="s">
        <v>1851</v>
      </c>
      <c r="E122" s="12" t="s">
        <v>1852</v>
      </c>
      <c r="F122" s="12" t="s">
        <v>1507</v>
      </c>
    </row>
    <row r="123" spans="1:6" x14ac:dyDescent="0.25">
      <c r="A123" s="130" t="s">
        <v>1952</v>
      </c>
      <c r="B123" s="130" t="s">
        <v>1953</v>
      </c>
      <c r="C123" s="130" t="s">
        <v>1927</v>
      </c>
      <c r="D123" s="12" t="s">
        <v>1855</v>
      </c>
      <c r="E123" s="12" t="s">
        <v>1856</v>
      </c>
      <c r="F123" s="12" t="s">
        <v>1507</v>
      </c>
    </row>
    <row r="124" spans="1:6" x14ac:dyDescent="0.25">
      <c r="A124" s="130" t="s">
        <v>1956</v>
      </c>
      <c r="B124" s="130" t="s">
        <v>1957</v>
      </c>
      <c r="C124" s="130" t="s">
        <v>1927</v>
      </c>
      <c r="D124" s="12" t="s">
        <v>1859</v>
      </c>
      <c r="E124" s="12" t="s">
        <v>1860</v>
      </c>
      <c r="F124" s="12" t="s">
        <v>1507</v>
      </c>
    </row>
    <row r="125" spans="1:6" x14ac:dyDescent="0.25">
      <c r="A125" s="130" t="s">
        <v>1960</v>
      </c>
      <c r="B125" s="130" t="s">
        <v>1961</v>
      </c>
      <c r="C125" s="130" t="s">
        <v>1927</v>
      </c>
      <c r="D125" s="12" t="s">
        <v>1861</v>
      </c>
      <c r="E125" s="12" t="s">
        <v>1862</v>
      </c>
      <c r="F125" s="12" t="s">
        <v>1507</v>
      </c>
    </row>
    <row r="126" spans="1:6" x14ac:dyDescent="0.25">
      <c r="A126" s="130" t="s">
        <v>1964</v>
      </c>
      <c r="B126" s="130" t="s">
        <v>1965</v>
      </c>
      <c r="C126" s="130" t="s">
        <v>1927</v>
      </c>
      <c r="D126" s="12" t="s">
        <v>1863</v>
      </c>
      <c r="E126" s="12" t="s">
        <v>1864</v>
      </c>
      <c r="F126" s="12" t="s">
        <v>1507</v>
      </c>
    </row>
    <row r="127" spans="1:6" x14ac:dyDescent="0.25">
      <c r="A127" s="130" t="s">
        <v>1968</v>
      </c>
      <c r="B127" s="130" t="s">
        <v>1969</v>
      </c>
      <c r="C127" s="130" t="s">
        <v>1927</v>
      </c>
      <c r="D127" s="12" t="s">
        <v>1865</v>
      </c>
      <c r="E127" s="12" t="s">
        <v>1866</v>
      </c>
      <c r="F127" s="12" t="s">
        <v>1507</v>
      </c>
    </row>
    <row r="128" spans="1:6" x14ac:dyDescent="0.25">
      <c r="A128" s="130" t="s">
        <v>1972</v>
      </c>
      <c r="B128" s="130" t="s">
        <v>1973</v>
      </c>
      <c r="C128" s="130" t="s">
        <v>1974</v>
      </c>
      <c r="D128" s="12" t="s">
        <v>1867</v>
      </c>
      <c r="E128" s="12" t="s">
        <v>1868</v>
      </c>
      <c r="F128" s="12" t="s">
        <v>1507</v>
      </c>
    </row>
    <row r="129" spans="1:6" x14ac:dyDescent="0.25">
      <c r="A129" s="130" t="s">
        <v>1977</v>
      </c>
      <c r="B129" s="130" t="s">
        <v>1978</v>
      </c>
      <c r="C129" s="130" t="s">
        <v>1510</v>
      </c>
      <c r="D129" s="12" t="s">
        <v>1869</v>
      </c>
      <c r="E129" s="12" t="s">
        <v>1870</v>
      </c>
      <c r="F129" s="12" t="s">
        <v>1507</v>
      </c>
    </row>
    <row r="130" spans="1:6" x14ac:dyDescent="0.25">
      <c r="A130" s="130" t="s">
        <v>1981</v>
      </c>
      <c r="B130" s="130" t="s">
        <v>1982</v>
      </c>
      <c r="C130" s="130" t="s">
        <v>1510</v>
      </c>
      <c r="D130" s="12" t="s">
        <v>1871</v>
      </c>
      <c r="E130" s="12" t="s">
        <v>1872</v>
      </c>
      <c r="F130" s="12" t="s">
        <v>1507</v>
      </c>
    </row>
    <row r="131" spans="1:6" x14ac:dyDescent="0.25">
      <c r="A131" s="130" t="s">
        <v>1985</v>
      </c>
      <c r="B131" s="130" t="s">
        <v>1986</v>
      </c>
      <c r="C131" s="130" t="s">
        <v>1510</v>
      </c>
      <c r="D131" s="12" t="s">
        <v>1873</v>
      </c>
      <c r="E131" s="12" t="s">
        <v>1874</v>
      </c>
      <c r="F131" s="12" t="s">
        <v>1507</v>
      </c>
    </row>
    <row r="132" spans="1:6" x14ac:dyDescent="0.25">
      <c r="A132" s="130" t="s">
        <v>1989</v>
      </c>
      <c r="B132" s="130" t="s">
        <v>1990</v>
      </c>
      <c r="C132" s="130" t="s">
        <v>1510</v>
      </c>
      <c r="D132" s="129" t="s">
        <v>1875</v>
      </c>
      <c r="E132" s="129" t="s">
        <v>1876</v>
      </c>
      <c r="F132" s="129" t="s">
        <v>1507</v>
      </c>
    </row>
    <row r="133" spans="1:6" x14ac:dyDescent="0.25">
      <c r="A133" s="130" t="s">
        <v>1993</v>
      </c>
      <c r="B133" s="130" t="s">
        <v>1994</v>
      </c>
      <c r="C133" s="130" t="s">
        <v>1510</v>
      </c>
      <c r="D133" s="12" t="s">
        <v>1881</v>
      </c>
      <c r="E133" s="12" t="s">
        <v>1882</v>
      </c>
      <c r="F133" s="12" t="s">
        <v>1428</v>
      </c>
    </row>
    <row r="134" spans="1:6" x14ac:dyDescent="0.25">
      <c r="A134" s="130" t="s">
        <v>1997</v>
      </c>
      <c r="B134" s="130" t="s">
        <v>1998</v>
      </c>
      <c r="C134" s="130" t="s">
        <v>1510</v>
      </c>
      <c r="D134" s="12" t="s">
        <v>1886</v>
      </c>
      <c r="E134" s="12" t="s">
        <v>1887</v>
      </c>
      <c r="F134" s="12" t="s">
        <v>1428</v>
      </c>
    </row>
    <row r="135" spans="1:6" x14ac:dyDescent="0.25">
      <c r="A135" s="130" t="s">
        <v>1508</v>
      </c>
      <c r="B135" s="130" t="s">
        <v>1509</v>
      </c>
      <c r="C135" s="130" t="s">
        <v>1510</v>
      </c>
      <c r="D135" s="12" t="s">
        <v>1890</v>
      </c>
      <c r="E135" s="12" t="s">
        <v>1891</v>
      </c>
      <c r="F135" s="12" t="s">
        <v>1428</v>
      </c>
    </row>
    <row r="136" spans="1:6" x14ac:dyDescent="0.25">
      <c r="A136" s="130" t="s">
        <v>2003</v>
      </c>
      <c r="B136" s="130" t="s">
        <v>2004</v>
      </c>
      <c r="C136" s="130" t="s">
        <v>1510</v>
      </c>
      <c r="D136" s="12" t="s">
        <v>1894</v>
      </c>
      <c r="E136" s="12" t="s">
        <v>1895</v>
      </c>
      <c r="F136" s="12" t="s">
        <v>1428</v>
      </c>
    </row>
    <row r="137" spans="1:6" x14ac:dyDescent="0.25">
      <c r="A137" s="130" t="s">
        <v>2005</v>
      </c>
      <c r="B137" s="130" t="s">
        <v>2006</v>
      </c>
      <c r="C137" s="130" t="s">
        <v>1510</v>
      </c>
      <c r="D137" s="12" t="s">
        <v>1896</v>
      </c>
      <c r="E137" s="12" t="s">
        <v>1897</v>
      </c>
      <c r="F137" s="12" t="s">
        <v>1428</v>
      </c>
    </row>
    <row r="138" spans="1:6" x14ac:dyDescent="0.25">
      <c r="A138" s="130" t="s">
        <v>2007</v>
      </c>
      <c r="B138" s="130" t="s">
        <v>2008</v>
      </c>
      <c r="C138" s="130" t="s">
        <v>1510</v>
      </c>
      <c r="D138" s="12" t="s">
        <v>1900</v>
      </c>
      <c r="E138" s="12" t="s">
        <v>1901</v>
      </c>
      <c r="F138" s="12" t="s">
        <v>1428</v>
      </c>
    </row>
    <row r="139" spans="1:6" x14ac:dyDescent="0.25">
      <c r="A139" s="130" t="s">
        <v>2011</v>
      </c>
      <c r="B139" s="130" t="s">
        <v>2012</v>
      </c>
      <c r="C139" s="130" t="s">
        <v>1510</v>
      </c>
      <c r="D139" s="12" t="s">
        <v>1429</v>
      </c>
      <c r="E139" s="12" t="s">
        <v>1430</v>
      </c>
      <c r="F139" s="12" t="s">
        <v>1428</v>
      </c>
    </row>
    <row r="140" spans="1:6" x14ac:dyDescent="0.25">
      <c r="A140" s="130" t="s">
        <v>2015</v>
      </c>
      <c r="B140" s="130" t="s">
        <v>2016</v>
      </c>
      <c r="C140" s="130" t="s">
        <v>1510</v>
      </c>
      <c r="D140" s="12" t="s">
        <v>1905</v>
      </c>
      <c r="E140" s="12" t="s">
        <v>1906</v>
      </c>
      <c r="F140" s="12" t="s">
        <v>1428</v>
      </c>
    </row>
    <row r="141" spans="1:6" x14ac:dyDescent="0.25">
      <c r="A141" s="130" t="s">
        <v>2017</v>
      </c>
      <c r="B141" s="130" t="s">
        <v>2018</v>
      </c>
      <c r="C141" s="130" t="s">
        <v>1510</v>
      </c>
      <c r="D141" s="12" t="s">
        <v>1909</v>
      </c>
      <c r="E141" s="12" t="s">
        <v>1910</v>
      </c>
      <c r="F141" s="12" t="s">
        <v>1428</v>
      </c>
    </row>
    <row r="142" spans="1:6" x14ac:dyDescent="0.25">
      <c r="A142" s="130" t="s">
        <v>2021</v>
      </c>
      <c r="B142" s="130" t="s">
        <v>2022</v>
      </c>
      <c r="C142" s="130" t="s">
        <v>1510</v>
      </c>
      <c r="D142" s="12" t="s">
        <v>1914</v>
      </c>
      <c r="E142" s="12" t="s">
        <v>1915</v>
      </c>
      <c r="F142" s="12" t="s">
        <v>1428</v>
      </c>
    </row>
    <row r="143" spans="1:6" x14ac:dyDescent="0.25">
      <c r="A143" s="130" t="s">
        <v>2025</v>
      </c>
      <c r="B143" s="130" t="s">
        <v>2026</v>
      </c>
      <c r="C143" s="130" t="s">
        <v>1510</v>
      </c>
      <c r="D143" s="12" t="s">
        <v>1916</v>
      </c>
      <c r="E143" s="12" t="s">
        <v>1917</v>
      </c>
      <c r="F143" s="12" t="s">
        <v>1428</v>
      </c>
    </row>
    <row r="144" spans="1:6" x14ac:dyDescent="0.25">
      <c r="A144" s="130" t="s">
        <v>1511</v>
      </c>
      <c r="B144" s="130" t="s">
        <v>1512</v>
      </c>
      <c r="C144" s="130" t="s">
        <v>1510</v>
      </c>
      <c r="D144" s="12" t="s">
        <v>1918</v>
      </c>
      <c r="E144" s="12" t="s">
        <v>1919</v>
      </c>
      <c r="F144" s="12" t="s">
        <v>1428</v>
      </c>
    </row>
    <row r="145" spans="1:6" x14ac:dyDescent="0.25">
      <c r="A145" s="130" t="s">
        <v>1513</v>
      </c>
      <c r="B145" s="130" t="s">
        <v>1514</v>
      </c>
      <c r="C145" s="130" t="s">
        <v>1510</v>
      </c>
      <c r="D145" s="12" t="s">
        <v>1923</v>
      </c>
      <c r="E145" s="12" t="s">
        <v>1924</v>
      </c>
      <c r="F145" s="12" t="s">
        <v>1428</v>
      </c>
    </row>
    <row r="146" spans="1:6" x14ac:dyDescent="0.25">
      <c r="A146" s="130" t="s">
        <v>2033</v>
      </c>
      <c r="B146" s="130" t="s">
        <v>2034</v>
      </c>
      <c r="C146" s="130" t="s">
        <v>1510</v>
      </c>
      <c r="D146" s="12" t="s">
        <v>1930</v>
      </c>
      <c r="E146" s="12" t="s">
        <v>1931</v>
      </c>
      <c r="F146" s="12" t="s">
        <v>1428</v>
      </c>
    </row>
    <row r="147" spans="1:6" x14ac:dyDescent="0.25">
      <c r="A147" s="130" t="s">
        <v>2037</v>
      </c>
      <c r="B147" s="130" t="s">
        <v>2038</v>
      </c>
      <c r="C147" s="130" t="s">
        <v>1510</v>
      </c>
      <c r="D147" s="12" t="s">
        <v>1934</v>
      </c>
      <c r="E147" s="129" t="s">
        <v>1935</v>
      </c>
      <c r="F147" s="129" t="s">
        <v>1428</v>
      </c>
    </row>
    <row r="148" spans="1:6" x14ac:dyDescent="0.25">
      <c r="A148" s="130" t="s">
        <v>2041</v>
      </c>
      <c r="B148" s="130" t="s">
        <v>2042</v>
      </c>
      <c r="C148" s="130" t="s">
        <v>1428</v>
      </c>
      <c r="D148" s="12" t="s">
        <v>1936</v>
      </c>
      <c r="E148" s="12" t="s">
        <v>1937</v>
      </c>
      <c r="F148" s="12" t="s">
        <v>1428</v>
      </c>
    </row>
    <row r="149" spans="1:6" x14ac:dyDescent="0.25">
      <c r="A149" s="130" t="s">
        <v>2045</v>
      </c>
      <c r="B149" s="130" t="s">
        <v>1926</v>
      </c>
      <c r="C149" s="130" t="s">
        <v>1428</v>
      </c>
      <c r="D149" s="12" t="s">
        <v>1938</v>
      </c>
      <c r="E149" s="12" t="s">
        <v>1939</v>
      </c>
      <c r="F149" s="12" t="s">
        <v>1428</v>
      </c>
    </row>
    <row r="150" spans="1:6" x14ac:dyDescent="0.25">
      <c r="A150" s="130" t="s">
        <v>1519</v>
      </c>
      <c r="B150" s="130" t="s">
        <v>1520</v>
      </c>
      <c r="C150" s="130" t="s">
        <v>1428</v>
      </c>
      <c r="D150" s="12" t="s">
        <v>1950</v>
      </c>
      <c r="E150" s="12" t="s">
        <v>1951</v>
      </c>
      <c r="F150" s="12" t="s">
        <v>1428</v>
      </c>
    </row>
    <row r="151" spans="1:6" x14ac:dyDescent="0.25">
      <c r="A151" s="130" t="s">
        <v>2050</v>
      </c>
      <c r="B151" s="130" t="s">
        <v>2051</v>
      </c>
      <c r="C151" s="130" t="s">
        <v>1428</v>
      </c>
      <c r="D151" s="12" t="s">
        <v>1954</v>
      </c>
      <c r="E151" s="12" t="s">
        <v>1955</v>
      </c>
      <c r="F151" s="12" t="s">
        <v>1428</v>
      </c>
    </row>
    <row r="152" spans="1:6" x14ac:dyDescent="0.25">
      <c r="A152" s="130" t="s">
        <v>2056</v>
      </c>
      <c r="B152" s="130" t="s">
        <v>2057</v>
      </c>
      <c r="C152" s="130" t="s">
        <v>1428</v>
      </c>
      <c r="D152" s="12" t="s">
        <v>1958</v>
      </c>
      <c r="E152" s="12" t="s">
        <v>1959</v>
      </c>
      <c r="F152" s="12" t="s">
        <v>1428</v>
      </c>
    </row>
    <row r="153" spans="1:6" x14ac:dyDescent="0.25">
      <c r="A153" s="130" t="s">
        <v>1515</v>
      </c>
      <c r="B153" s="130" t="s">
        <v>1516</v>
      </c>
      <c r="C153" s="130" t="s">
        <v>1428</v>
      </c>
      <c r="D153" s="12" t="s">
        <v>1962</v>
      </c>
      <c r="E153" s="12" t="s">
        <v>1963</v>
      </c>
      <c r="F153" s="12" t="s">
        <v>1428</v>
      </c>
    </row>
    <row r="154" spans="1:6" x14ac:dyDescent="0.25">
      <c r="A154" s="130" t="s">
        <v>2066</v>
      </c>
      <c r="B154" s="130" t="s">
        <v>2067</v>
      </c>
      <c r="C154" s="130" t="s">
        <v>1428</v>
      </c>
      <c r="D154" s="12" t="s">
        <v>1966</v>
      </c>
      <c r="E154" s="12" t="s">
        <v>1967</v>
      </c>
      <c r="F154" s="12" t="s">
        <v>1428</v>
      </c>
    </row>
    <row r="155" spans="1:6" x14ac:dyDescent="0.25">
      <c r="A155" s="130" t="s">
        <v>2070</v>
      </c>
      <c r="B155" s="130" t="s">
        <v>2071</v>
      </c>
      <c r="C155" s="130" t="s">
        <v>1428</v>
      </c>
      <c r="D155" s="12" t="s">
        <v>1970</v>
      </c>
      <c r="E155" s="12" t="s">
        <v>1971</v>
      </c>
      <c r="F155" s="12" t="s">
        <v>1428</v>
      </c>
    </row>
    <row r="156" spans="1:6" x14ac:dyDescent="0.25">
      <c r="A156" s="130" t="s">
        <v>2073</v>
      </c>
      <c r="B156" s="130" t="s">
        <v>2074</v>
      </c>
      <c r="C156" s="130" t="s">
        <v>1428</v>
      </c>
      <c r="D156" s="12" t="s">
        <v>1975</v>
      </c>
      <c r="E156" s="12" t="s">
        <v>1976</v>
      </c>
      <c r="F156" s="12" t="s">
        <v>1428</v>
      </c>
    </row>
    <row r="157" spans="1:6" x14ac:dyDescent="0.25">
      <c r="A157" s="131" t="s">
        <v>2075</v>
      </c>
      <c r="B157" s="131" t="s">
        <v>2076</v>
      </c>
      <c r="C157" s="131" t="s">
        <v>1428</v>
      </c>
      <c r="D157" s="12" t="s">
        <v>1979</v>
      </c>
      <c r="E157" s="12" t="s">
        <v>1980</v>
      </c>
      <c r="F157" s="12" t="s">
        <v>1428</v>
      </c>
    </row>
    <row r="158" spans="1:6" x14ac:dyDescent="0.25">
      <c r="A158" s="130" t="s">
        <v>2077</v>
      </c>
      <c r="B158" s="130" t="s">
        <v>2078</v>
      </c>
      <c r="C158" s="130" t="s">
        <v>1428</v>
      </c>
      <c r="D158" s="12" t="s">
        <v>1983</v>
      </c>
      <c r="E158" s="12" t="s">
        <v>1984</v>
      </c>
      <c r="F158" s="12" t="s">
        <v>1428</v>
      </c>
    </row>
    <row r="159" spans="1:6" x14ac:dyDescent="0.25">
      <c r="A159" s="130" t="s">
        <v>1517</v>
      </c>
      <c r="B159" s="130" t="s">
        <v>1518</v>
      </c>
      <c r="C159" s="130" t="s">
        <v>1428</v>
      </c>
      <c r="D159" s="12" t="s">
        <v>1987</v>
      </c>
      <c r="E159" s="12" t="s">
        <v>1988</v>
      </c>
      <c r="F159" s="12" t="s">
        <v>1428</v>
      </c>
    </row>
    <row r="160" spans="1:6" x14ac:dyDescent="0.25">
      <c r="A160" s="130" t="s">
        <v>2079</v>
      </c>
      <c r="B160" s="130" t="s">
        <v>2080</v>
      </c>
      <c r="C160" s="130" t="s">
        <v>1428</v>
      </c>
      <c r="D160" s="12" t="s">
        <v>1991</v>
      </c>
      <c r="E160" s="12" t="s">
        <v>1992</v>
      </c>
      <c r="F160" s="12" t="s">
        <v>1428</v>
      </c>
    </row>
    <row r="161" spans="1:6" x14ac:dyDescent="0.25">
      <c r="A161" s="130" t="s">
        <v>2081</v>
      </c>
      <c r="B161" s="130" t="s">
        <v>2082</v>
      </c>
      <c r="C161" s="130" t="s">
        <v>1428</v>
      </c>
      <c r="D161" s="12" t="s">
        <v>1995</v>
      </c>
      <c r="E161" s="12" t="s">
        <v>1996</v>
      </c>
      <c r="F161" s="12" t="s">
        <v>1428</v>
      </c>
    </row>
    <row r="162" spans="1:6" x14ac:dyDescent="0.25">
      <c r="A162" s="130" t="s">
        <v>2083</v>
      </c>
      <c r="B162" s="130" t="s">
        <v>2084</v>
      </c>
      <c r="C162" s="130" t="s">
        <v>1431</v>
      </c>
      <c r="D162" s="12" t="s">
        <v>1999</v>
      </c>
      <c r="E162" s="12" t="s">
        <v>2000</v>
      </c>
      <c r="F162" s="12" t="s">
        <v>1428</v>
      </c>
    </row>
    <row r="163" spans="1:6" x14ac:dyDescent="0.25">
      <c r="A163" s="130" t="s">
        <v>2085</v>
      </c>
      <c r="B163" s="130" t="s">
        <v>2086</v>
      </c>
      <c r="C163" s="130" t="s">
        <v>1431</v>
      </c>
      <c r="D163" s="12" t="s">
        <v>2001</v>
      </c>
      <c r="E163" s="12" t="s">
        <v>2002</v>
      </c>
      <c r="F163" s="12" t="s">
        <v>1428</v>
      </c>
    </row>
    <row r="164" spans="1:6" x14ac:dyDescent="0.25">
      <c r="A164" s="130" t="s">
        <v>2087</v>
      </c>
      <c r="B164" s="130" t="s">
        <v>2088</v>
      </c>
      <c r="C164" s="130" t="s">
        <v>2089</v>
      </c>
      <c r="D164" s="12" t="s">
        <v>2009</v>
      </c>
      <c r="E164" s="12" t="s">
        <v>2010</v>
      </c>
      <c r="F164" s="12" t="s">
        <v>1428</v>
      </c>
    </row>
    <row r="165" spans="1:6" x14ac:dyDescent="0.25">
      <c r="A165" s="130" t="s">
        <v>1521</v>
      </c>
      <c r="B165" s="130" t="s">
        <v>1522</v>
      </c>
      <c r="C165" s="130" t="s">
        <v>1523</v>
      </c>
      <c r="D165" s="12" t="s">
        <v>2013</v>
      </c>
      <c r="E165" s="12" t="s">
        <v>2014</v>
      </c>
      <c r="F165" s="12" t="s">
        <v>1428</v>
      </c>
    </row>
    <row r="166" spans="1:6" x14ac:dyDescent="0.25">
      <c r="A166" s="131" t="s">
        <v>1538</v>
      </c>
      <c r="B166" s="133" t="s">
        <v>1539</v>
      </c>
      <c r="C166" s="131" t="s">
        <v>1535</v>
      </c>
      <c r="D166" s="12" t="s">
        <v>2019</v>
      </c>
      <c r="E166" s="12" t="s">
        <v>2020</v>
      </c>
      <c r="F166" s="12" t="s">
        <v>1428</v>
      </c>
    </row>
    <row r="167" spans="1:6" x14ac:dyDescent="0.25">
      <c r="A167" s="16"/>
      <c r="B167" s="16"/>
      <c r="C167" s="16"/>
      <c r="D167" s="12" t="s">
        <v>2023</v>
      </c>
      <c r="E167" s="12" t="s">
        <v>2024</v>
      </c>
      <c r="F167" s="12" t="s">
        <v>1428</v>
      </c>
    </row>
    <row r="168" spans="1:6" x14ac:dyDescent="0.25">
      <c r="D168" s="12" t="s">
        <v>2027</v>
      </c>
      <c r="E168" s="12" t="s">
        <v>2028</v>
      </c>
      <c r="F168" s="12" t="s">
        <v>1428</v>
      </c>
    </row>
    <row r="169" spans="1:6" x14ac:dyDescent="0.25">
      <c r="D169" s="12" t="s">
        <v>2029</v>
      </c>
      <c r="E169" s="12" t="s">
        <v>2030</v>
      </c>
      <c r="F169" s="12" t="s">
        <v>1431</v>
      </c>
    </row>
    <row r="170" spans="1:6" x14ac:dyDescent="0.25">
      <c r="D170" s="12" t="s">
        <v>2031</v>
      </c>
      <c r="E170" s="12" t="s">
        <v>2032</v>
      </c>
      <c r="F170" s="12" t="s">
        <v>1431</v>
      </c>
    </row>
    <row r="171" spans="1:6" x14ac:dyDescent="0.25">
      <c r="D171" s="12" t="s">
        <v>2035</v>
      </c>
      <c r="E171" s="12" t="s">
        <v>2036</v>
      </c>
      <c r="F171" s="12" t="s">
        <v>1431</v>
      </c>
    </row>
    <row r="172" spans="1:6" x14ac:dyDescent="0.25">
      <c r="D172" s="12" t="s">
        <v>2039</v>
      </c>
      <c r="E172" s="12" t="s">
        <v>2040</v>
      </c>
      <c r="F172" s="12" t="s">
        <v>1431</v>
      </c>
    </row>
    <row r="173" spans="1:6" x14ac:dyDescent="0.25">
      <c r="D173" s="12" t="s">
        <v>2043</v>
      </c>
      <c r="E173" s="12" t="s">
        <v>2044</v>
      </c>
      <c r="F173" s="12" t="s">
        <v>1431</v>
      </c>
    </row>
    <row r="174" spans="1:6" x14ac:dyDescent="0.25">
      <c r="D174" s="12" t="s">
        <v>2046</v>
      </c>
      <c r="E174" s="12" t="s">
        <v>2047</v>
      </c>
      <c r="F174" s="12" t="s">
        <v>1431</v>
      </c>
    </row>
    <row r="175" spans="1:6" x14ac:dyDescent="0.25">
      <c r="D175" s="12" t="s">
        <v>2048</v>
      </c>
      <c r="E175" s="12" t="s">
        <v>2049</v>
      </c>
      <c r="F175" s="12" t="s">
        <v>1431</v>
      </c>
    </row>
    <row r="176" spans="1:6" x14ac:dyDescent="0.25">
      <c r="D176" s="12" t="s">
        <v>2052</v>
      </c>
      <c r="E176" s="12" t="s">
        <v>2053</v>
      </c>
      <c r="F176" s="12" t="s">
        <v>1431</v>
      </c>
    </row>
    <row r="177" spans="4:6" x14ac:dyDescent="0.25">
      <c r="D177" s="12" t="s">
        <v>2054</v>
      </c>
      <c r="E177" s="12" t="s">
        <v>2055</v>
      </c>
      <c r="F177" s="12" t="s">
        <v>1431</v>
      </c>
    </row>
    <row r="178" spans="4:6" x14ac:dyDescent="0.25">
      <c r="D178" s="12" t="s">
        <v>2058</v>
      </c>
      <c r="E178" s="12" t="s">
        <v>2059</v>
      </c>
      <c r="F178" s="12" t="s">
        <v>1431</v>
      </c>
    </row>
    <row r="179" spans="4:6" x14ac:dyDescent="0.25">
      <c r="D179" s="12" t="s">
        <v>2060</v>
      </c>
      <c r="E179" s="12" t="s">
        <v>2061</v>
      </c>
      <c r="F179" s="12" t="s">
        <v>1431</v>
      </c>
    </row>
    <row r="180" spans="4:6" x14ac:dyDescent="0.25">
      <c r="D180" s="12" t="s">
        <v>2062</v>
      </c>
      <c r="E180" s="12" t="s">
        <v>2063</v>
      </c>
      <c r="F180" s="12" t="s">
        <v>1431</v>
      </c>
    </row>
    <row r="181" spans="4:6" x14ac:dyDescent="0.25">
      <c r="D181" s="12" t="s">
        <v>2064</v>
      </c>
      <c r="E181" s="12" t="s">
        <v>2065</v>
      </c>
      <c r="F181" s="12" t="s">
        <v>1431</v>
      </c>
    </row>
    <row r="182" spans="4:6" x14ac:dyDescent="0.25">
      <c r="D182" s="12" t="s">
        <v>2068</v>
      </c>
      <c r="E182" s="12" t="s">
        <v>2069</v>
      </c>
      <c r="F182" s="12" t="s">
        <v>1431</v>
      </c>
    </row>
    <row r="183" spans="4:6" x14ac:dyDescent="0.25">
      <c r="D183" s="15" t="s">
        <v>2072</v>
      </c>
      <c r="E183" s="15" t="s">
        <v>1576</v>
      </c>
      <c r="F183" s="15" t="s">
        <v>1524</v>
      </c>
    </row>
    <row r="218" spans="4:6" x14ac:dyDescent="0.25">
      <c r="D218" s="16"/>
      <c r="E218" s="16"/>
      <c r="F218" s="16"/>
    </row>
    <row r="236" spans="1:3" x14ac:dyDescent="0.25">
      <c r="A236" s="5"/>
      <c r="B236" s="116"/>
      <c r="C236" s="5"/>
    </row>
    <row r="237" spans="1:3" x14ac:dyDescent="0.25">
      <c r="A237" s="16"/>
      <c r="B237" s="16"/>
      <c r="C237" s="16"/>
    </row>
  </sheetData>
  <sortState ref="E41:G115">
    <sortCondition ref="E4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zoomScaleNormal="100" workbookViewId="0">
      <selection activeCell="F20" sqref="F20"/>
    </sheetView>
  </sheetViews>
  <sheetFormatPr defaultRowHeight="15" x14ac:dyDescent="0.25"/>
  <cols>
    <col min="1" max="1" width="24.28515625" customWidth="1"/>
    <col min="2" max="2" width="11.85546875" customWidth="1"/>
    <col min="3" max="3" width="13.5703125" customWidth="1"/>
    <col min="4" max="4" width="11.42578125" customWidth="1"/>
    <col min="5" max="5" width="13" customWidth="1"/>
    <col min="6" max="6" width="11.140625" customWidth="1"/>
    <col min="7" max="8" width="12.5703125" customWidth="1"/>
    <col min="9" max="9" width="12.28515625" customWidth="1"/>
    <col min="10" max="10" width="10.42578125" customWidth="1"/>
    <col min="11" max="11" width="12.85546875" customWidth="1"/>
    <col min="12" max="12" width="13.5703125" customWidth="1"/>
    <col min="13" max="13" width="12.28515625" customWidth="1"/>
    <col min="14" max="14" width="12.140625" customWidth="1"/>
    <col min="15" max="15" width="14.28515625" customWidth="1"/>
    <col min="16" max="16" width="12.5703125" customWidth="1"/>
    <col min="17" max="17" width="11.28515625" customWidth="1"/>
  </cols>
  <sheetData>
    <row r="1" spans="1:17" x14ac:dyDescent="0.25">
      <c r="A1" s="10" t="s">
        <v>2769</v>
      </c>
      <c r="B1" s="10"/>
    </row>
    <row r="2" spans="1:17" ht="15.75" thickBot="1" x14ac:dyDescent="0.3">
      <c r="A2" s="160"/>
      <c r="B2" s="160"/>
      <c r="C2" s="186" t="s">
        <v>2684</v>
      </c>
      <c r="D2" s="186"/>
      <c r="E2" s="186"/>
      <c r="F2" s="186"/>
      <c r="G2" s="186"/>
      <c r="H2" s="187" t="s">
        <v>2685</v>
      </c>
      <c r="I2" s="187"/>
      <c r="J2" s="187"/>
      <c r="K2" s="187"/>
      <c r="L2" s="187"/>
      <c r="M2" s="187"/>
      <c r="N2" s="185" t="s">
        <v>2703</v>
      </c>
      <c r="O2" s="185"/>
      <c r="P2" s="185"/>
      <c r="Q2" s="185"/>
    </row>
    <row r="3" spans="1:17" ht="15.75" customHeight="1" thickBot="1" x14ac:dyDescent="0.3">
      <c r="A3" s="101"/>
      <c r="B3" s="101"/>
      <c r="C3" s="184" t="s">
        <v>2681</v>
      </c>
      <c r="D3" s="184"/>
      <c r="E3" s="184"/>
      <c r="F3" s="184" t="s">
        <v>2682</v>
      </c>
      <c r="G3" s="184"/>
      <c r="H3" s="184" t="s">
        <v>2681</v>
      </c>
      <c r="I3" s="184"/>
      <c r="J3" s="184"/>
      <c r="K3" s="184" t="s">
        <v>2682</v>
      </c>
      <c r="L3" s="184"/>
      <c r="M3" s="161"/>
      <c r="N3" s="162" t="s">
        <v>2704</v>
      </c>
      <c r="O3" s="184" t="s">
        <v>2706</v>
      </c>
      <c r="P3" s="184"/>
      <c r="Q3" s="184"/>
    </row>
    <row r="4" spans="1:17" ht="38.25" x14ac:dyDescent="0.25">
      <c r="A4" s="163" t="s">
        <v>1034</v>
      </c>
      <c r="B4" s="163" t="s">
        <v>67</v>
      </c>
      <c r="C4" s="164" t="s">
        <v>2762</v>
      </c>
      <c r="D4" s="165" t="s">
        <v>2664</v>
      </c>
      <c r="E4" s="164" t="s">
        <v>2763</v>
      </c>
      <c r="F4" s="164" t="s">
        <v>2762</v>
      </c>
      <c r="G4" s="164" t="s">
        <v>2763</v>
      </c>
      <c r="H4" s="164" t="s">
        <v>2764</v>
      </c>
      <c r="I4" s="164" t="s">
        <v>2765</v>
      </c>
      <c r="J4" s="165" t="s">
        <v>2683</v>
      </c>
      <c r="K4" s="164" t="s">
        <v>2766</v>
      </c>
      <c r="L4" s="164" t="s">
        <v>2767</v>
      </c>
      <c r="M4" s="164" t="s">
        <v>2702</v>
      </c>
      <c r="N4" s="183" t="s">
        <v>2705</v>
      </c>
      <c r="O4" s="183"/>
      <c r="P4" s="166" t="s">
        <v>2740</v>
      </c>
      <c r="Q4" s="166" t="s">
        <v>39</v>
      </c>
    </row>
    <row r="5" spans="1:17" x14ac:dyDescent="0.25">
      <c r="A5" s="167" t="s">
        <v>2666</v>
      </c>
      <c r="B5" s="167" t="s">
        <v>2707</v>
      </c>
      <c r="C5" s="168">
        <v>404.2</v>
      </c>
      <c r="D5" s="168">
        <v>0</v>
      </c>
      <c r="E5" s="168">
        <v>0</v>
      </c>
      <c r="F5" s="168">
        <v>1269.5</v>
      </c>
      <c r="G5" s="168">
        <v>46.2</v>
      </c>
      <c r="H5" s="169">
        <v>0.20794545321627159</v>
      </c>
      <c r="I5" s="169">
        <v>-0.60957314516079819</v>
      </c>
      <c r="J5" s="169">
        <v>-0.97760479806295297</v>
      </c>
      <c r="K5" s="169">
        <v>2.0773739299037564</v>
      </c>
      <c r="L5" s="169">
        <v>8.4600848592594285E-2</v>
      </c>
      <c r="M5" s="155"/>
      <c r="N5" s="155"/>
      <c r="O5" s="170">
        <v>-7.75738928115213E-2</v>
      </c>
      <c r="P5" s="171">
        <v>-9.1399654550882101E-2</v>
      </c>
      <c r="Q5" s="171">
        <v>-8.7971913954617204E-2</v>
      </c>
    </row>
    <row r="6" spans="1:17" x14ac:dyDescent="0.25">
      <c r="A6" s="155" t="s">
        <v>2679</v>
      </c>
      <c r="B6" s="155" t="s">
        <v>2708</v>
      </c>
      <c r="C6" s="169" t="s">
        <v>2688</v>
      </c>
      <c r="D6" s="169" t="s">
        <v>2688</v>
      </c>
      <c r="E6" s="169" t="s">
        <v>2688</v>
      </c>
      <c r="F6" s="169" t="s">
        <v>2688</v>
      </c>
      <c r="G6" s="169" t="s">
        <v>2688</v>
      </c>
      <c r="H6" s="169">
        <v>-0.41288476963024223</v>
      </c>
      <c r="I6" s="169">
        <v>-0.46130044072494869</v>
      </c>
      <c r="J6" s="169">
        <v>-0.41659392686490065</v>
      </c>
      <c r="K6" s="169">
        <v>-0.3914886453066867</v>
      </c>
      <c r="L6" s="169">
        <v>2.2581306793969969</v>
      </c>
      <c r="M6" s="155" t="s">
        <v>2687</v>
      </c>
      <c r="N6" s="172">
        <v>2.6</v>
      </c>
      <c r="O6" s="170">
        <v>7.75738928115213E-2</v>
      </c>
      <c r="P6" s="171">
        <v>5.7558764198481404E-6</v>
      </c>
      <c r="Q6" s="171">
        <v>8.7932326672512204E-2</v>
      </c>
    </row>
    <row r="7" spans="1:17" x14ac:dyDescent="0.25">
      <c r="A7" s="167" t="s">
        <v>2667</v>
      </c>
      <c r="B7" s="167" t="s">
        <v>2709</v>
      </c>
      <c r="C7" s="168">
        <v>12.8</v>
      </c>
      <c r="D7" s="168">
        <v>0</v>
      </c>
      <c r="E7" s="168">
        <v>0</v>
      </c>
      <c r="F7" s="169">
        <v>31.1</v>
      </c>
      <c r="G7" s="169">
        <v>0</v>
      </c>
      <c r="H7" s="169">
        <v>2.2588390402125094</v>
      </c>
      <c r="I7" s="169">
        <v>-0.40379115467241422</v>
      </c>
      <c r="J7" s="169">
        <v>-0.33539269929185034</v>
      </c>
      <c r="K7" s="169">
        <v>-0.53476715585400647</v>
      </c>
      <c r="L7" s="169">
        <v>-0.41780208194095736</v>
      </c>
      <c r="M7" s="155"/>
      <c r="N7" s="172"/>
      <c r="O7" s="170">
        <v>-3.1029619183846401E-7</v>
      </c>
      <c r="P7" s="171">
        <v>5.7558764198481404E-6</v>
      </c>
      <c r="Q7" s="171">
        <v>-1.75943476022281E-7</v>
      </c>
    </row>
    <row r="8" spans="1:17" x14ac:dyDescent="0.25">
      <c r="A8" s="167" t="s">
        <v>195</v>
      </c>
      <c r="B8" s="167" t="s">
        <v>2710</v>
      </c>
      <c r="C8" s="169">
        <v>424</v>
      </c>
      <c r="D8" s="169">
        <v>2.2999999999999998</v>
      </c>
      <c r="E8" s="169">
        <v>3.4</v>
      </c>
      <c r="F8" s="169">
        <v>10891.7</v>
      </c>
      <c r="G8" s="169">
        <v>157.9</v>
      </c>
      <c r="H8" s="169" t="s">
        <v>2688</v>
      </c>
      <c r="I8" s="169" t="s">
        <v>2688</v>
      </c>
      <c r="J8" s="169" t="s">
        <v>2688</v>
      </c>
      <c r="K8" s="169" t="s">
        <v>2688</v>
      </c>
      <c r="L8" s="169" t="s">
        <v>2688</v>
      </c>
      <c r="M8" s="155"/>
      <c r="N8" s="172"/>
      <c r="O8" s="170">
        <v>7.7608490836911306E-2</v>
      </c>
      <c r="P8" s="171">
        <v>8.8802122613332896E-2</v>
      </c>
      <c r="Q8" s="171">
        <v>8.7932678559464295E-2</v>
      </c>
    </row>
    <row r="9" spans="1:17" x14ac:dyDescent="0.25">
      <c r="A9" s="167" t="s">
        <v>2665</v>
      </c>
      <c r="B9" s="167" t="s">
        <v>2711</v>
      </c>
      <c r="C9" s="169">
        <v>7.3</v>
      </c>
      <c r="D9" s="169">
        <v>4.4000000000000004</v>
      </c>
      <c r="E9" s="169">
        <v>7.2</v>
      </c>
      <c r="F9" s="169">
        <v>710.1</v>
      </c>
      <c r="G9" s="169">
        <v>10.8</v>
      </c>
      <c r="H9" s="169">
        <v>-0.60112470864393086</v>
      </c>
      <c r="I9" s="169">
        <v>-0.77065180556672219</v>
      </c>
      <c r="J9" s="169">
        <v>0.55613698452245497</v>
      </c>
      <c r="K9" s="169">
        <v>1.94259003725334</v>
      </c>
      <c r="L9" s="169">
        <v>-0.9172981685555186</v>
      </c>
      <c r="M9" s="155" t="s">
        <v>2687</v>
      </c>
      <c r="N9" s="172"/>
      <c r="O9" s="170">
        <v>1.5514809591922999E-7</v>
      </c>
      <c r="P9" s="171">
        <v>8.8802122613332896E-2</v>
      </c>
      <c r="Q9" s="171">
        <v>1.75943476022281E-7</v>
      </c>
    </row>
    <row r="10" spans="1:17" x14ac:dyDescent="0.25">
      <c r="A10" s="147" t="s">
        <v>211</v>
      </c>
      <c r="B10" s="147" t="s">
        <v>2712</v>
      </c>
      <c r="C10" s="170">
        <v>0</v>
      </c>
      <c r="D10" s="170">
        <v>0</v>
      </c>
      <c r="E10" s="170">
        <v>0</v>
      </c>
      <c r="F10" s="170">
        <v>238.2</v>
      </c>
      <c r="G10" s="170">
        <v>64.099999999999994</v>
      </c>
      <c r="H10" s="170">
        <v>-0.74983828713443978</v>
      </c>
      <c r="I10" s="170">
        <v>-0.78014030482797148</v>
      </c>
      <c r="J10" s="170">
        <v>0.34313154708671367</v>
      </c>
      <c r="K10" s="170">
        <v>1.5750522121161061</v>
      </c>
      <c r="L10" s="170">
        <v>1.072357550213265</v>
      </c>
      <c r="M10" s="101"/>
      <c r="N10" s="172">
        <v>3.4799999999999998E-2</v>
      </c>
      <c r="O10" s="170">
        <v>-7.7608801133103103E-2</v>
      </c>
      <c r="P10" s="171">
        <v>2.3199132198826699E-2</v>
      </c>
      <c r="Q10" s="171">
        <v>8.8011501236722203E-2</v>
      </c>
    </row>
    <row r="11" spans="1:17" x14ac:dyDescent="0.25">
      <c r="A11" s="147" t="s">
        <v>2741</v>
      </c>
      <c r="B11" s="147" t="s">
        <v>2742</v>
      </c>
      <c r="C11" s="169" t="s">
        <v>2688</v>
      </c>
      <c r="D11" s="169" t="s">
        <v>2688</v>
      </c>
      <c r="E11" s="169" t="s">
        <v>2688</v>
      </c>
      <c r="F11" s="169" t="s">
        <v>2688</v>
      </c>
      <c r="G11" s="169" t="s">
        <v>2688</v>
      </c>
      <c r="H11" s="170">
        <v>-0.53244740029129201</v>
      </c>
      <c r="I11" s="170">
        <v>-0.8964362420086428</v>
      </c>
      <c r="J11" s="170">
        <v>0.23834096065358393</v>
      </c>
      <c r="K11" s="170">
        <v>-0.42814037641244251</v>
      </c>
      <c r="L11" s="170">
        <v>-0.9625727240715366</v>
      </c>
      <c r="M11" s="101"/>
      <c r="N11" s="172"/>
      <c r="O11" s="170">
        <v>-7.7600000000000002E-2</v>
      </c>
      <c r="P11" s="171">
        <v>4.7E-2</v>
      </c>
      <c r="Q11" s="171">
        <v>8.7900000000000006E-2</v>
      </c>
    </row>
    <row r="12" spans="1:17" x14ac:dyDescent="0.25">
      <c r="A12" s="155" t="s">
        <v>2673</v>
      </c>
      <c r="B12" s="155" t="s">
        <v>2713</v>
      </c>
      <c r="C12" s="169" t="s">
        <v>2688</v>
      </c>
      <c r="D12" s="169" t="s">
        <v>2688</v>
      </c>
      <c r="E12" s="169" t="s">
        <v>2688</v>
      </c>
      <c r="F12" s="169" t="s">
        <v>2688</v>
      </c>
      <c r="G12" s="169" t="s">
        <v>2688</v>
      </c>
      <c r="H12" s="169">
        <v>0.58423331412231394</v>
      </c>
      <c r="I12" s="169">
        <v>-0.52708583035855805</v>
      </c>
      <c r="J12" s="169">
        <v>-0.85744522795863554</v>
      </c>
      <c r="K12" s="169">
        <v>1.7591134662337167</v>
      </c>
      <c r="L12" s="169">
        <v>-0.59144420407628018</v>
      </c>
      <c r="M12" s="155"/>
      <c r="N12" s="172"/>
      <c r="O12" s="170">
        <v>-7.7538984489939497E-2</v>
      </c>
      <c r="P12" s="171">
        <v>4.7E-2</v>
      </c>
      <c r="Q12" s="171">
        <v>-8.7971562067665196E-2</v>
      </c>
    </row>
    <row r="13" spans="1:17" x14ac:dyDescent="0.25">
      <c r="A13" s="155" t="s">
        <v>2674</v>
      </c>
      <c r="B13" s="155" t="s">
        <v>2714</v>
      </c>
      <c r="C13" s="169" t="s">
        <v>2688</v>
      </c>
      <c r="D13" s="169" t="s">
        <v>2688</v>
      </c>
      <c r="E13" s="169" t="s">
        <v>2688</v>
      </c>
      <c r="F13" s="169" t="s">
        <v>2688</v>
      </c>
      <c r="G13" s="169" t="s">
        <v>2688</v>
      </c>
      <c r="H13" s="169">
        <v>-0.51011017356432498</v>
      </c>
      <c r="I13" s="169">
        <v>-0.59060662817997422</v>
      </c>
      <c r="J13" s="169">
        <v>-0.58639740883127967</v>
      </c>
      <c r="K13" s="169">
        <v>0.95335080106954129</v>
      </c>
      <c r="L13" s="169">
        <v>-0.54583673740890981</v>
      </c>
      <c r="M13" s="155"/>
      <c r="N13" s="172"/>
      <c r="O13" s="170">
        <v>7.75738928115213E-2</v>
      </c>
      <c r="P13" s="171">
        <v>-5.7558764198481404E-6</v>
      </c>
      <c r="Q13" s="171">
        <v>-8.8011149349770196E-2</v>
      </c>
    </row>
    <row r="14" spans="1:17" x14ac:dyDescent="0.25">
      <c r="A14" s="155" t="s">
        <v>2675</v>
      </c>
      <c r="B14" s="155" t="s">
        <v>2715</v>
      </c>
      <c r="C14" s="169" t="s">
        <v>2688</v>
      </c>
      <c r="D14" s="169" t="s">
        <v>2688</v>
      </c>
      <c r="E14" s="169" t="s">
        <v>2688</v>
      </c>
      <c r="F14" s="169" t="s">
        <v>2688</v>
      </c>
      <c r="G14" s="169" t="s">
        <v>2688</v>
      </c>
      <c r="H14" s="169">
        <v>-0.52800852384214891</v>
      </c>
      <c r="I14" s="169">
        <v>-0.52800852384214891</v>
      </c>
      <c r="J14" s="169">
        <v>-0.52800852384214891</v>
      </c>
      <c r="K14" s="169">
        <v>2.0687276866737156</v>
      </c>
      <c r="L14" s="169">
        <v>0.57131493253702903</v>
      </c>
      <c r="M14" s="155"/>
      <c r="N14" s="172"/>
      <c r="O14" s="170">
        <v>7.7608801133103103E-2</v>
      </c>
      <c r="P14" s="171">
        <v>-7.0246570674788206E-2</v>
      </c>
      <c r="Q14" s="171">
        <v>-8.7932326672512204E-2</v>
      </c>
    </row>
    <row r="15" spans="1:17" x14ac:dyDescent="0.25">
      <c r="A15" s="155" t="s">
        <v>2676</v>
      </c>
      <c r="B15" s="155" t="s">
        <v>2716</v>
      </c>
      <c r="C15" s="169">
        <v>0</v>
      </c>
      <c r="D15" s="169">
        <v>0</v>
      </c>
      <c r="E15" s="169">
        <v>0</v>
      </c>
      <c r="F15" s="169">
        <v>12580.2</v>
      </c>
      <c r="G15" s="169">
        <v>453.7</v>
      </c>
      <c r="H15" s="169">
        <v>-0.46901747869900096</v>
      </c>
      <c r="I15" s="169">
        <v>-0.50387227640454268</v>
      </c>
      <c r="J15" s="169">
        <v>-0.49859171204446301</v>
      </c>
      <c r="K15" s="169">
        <v>2.2124530948076413</v>
      </c>
      <c r="L15" s="169">
        <v>-0.34251562923332785</v>
      </c>
      <c r="M15" s="155"/>
      <c r="N15" s="172"/>
      <c r="O15" s="170">
        <v>7.7643709454685003E-2</v>
      </c>
      <c r="P15" s="171">
        <v>-7.3334720705423198E-2</v>
      </c>
      <c r="Q15" s="171">
        <v>8.7892739390407204E-2</v>
      </c>
    </row>
    <row r="16" spans="1:17" x14ac:dyDescent="0.25">
      <c r="A16" s="155" t="s">
        <v>2677</v>
      </c>
      <c r="B16" s="155" t="s">
        <v>2717</v>
      </c>
      <c r="C16" s="169" t="s">
        <v>2688</v>
      </c>
      <c r="D16" s="169" t="s">
        <v>2688</v>
      </c>
      <c r="E16" s="169" t="s">
        <v>2688</v>
      </c>
      <c r="F16" s="169" t="s">
        <v>2688</v>
      </c>
      <c r="G16" s="169" t="s">
        <v>2688</v>
      </c>
      <c r="H16" s="169">
        <v>-0.583029799467077</v>
      </c>
      <c r="I16" s="169">
        <v>-0.583029799467077</v>
      </c>
      <c r="J16" s="169">
        <v>-0.583029799467077</v>
      </c>
      <c r="K16" s="169">
        <v>1.6177844021289749</v>
      </c>
      <c r="L16" s="169">
        <v>1.2973645952064103</v>
      </c>
      <c r="M16" s="155"/>
      <c r="N16" s="172"/>
      <c r="O16" s="170">
        <v>-7.7574203107713194E-2</v>
      </c>
      <c r="P16" s="171">
        <v>2.3176297410407099E-2</v>
      </c>
      <c r="Q16" s="171">
        <v>8.7932678559464295E-2</v>
      </c>
    </row>
    <row r="17" spans="1:17" x14ac:dyDescent="0.25">
      <c r="A17" s="155" t="s">
        <v>2678</v>
      </c>
      <c r="B17" s="155" t="s">
        <v>2718</v>
      </c>
      <c r="C17" s="169" t="s">
        <v>2688</v>
      </c>
      <c r="D17" s="169" t="s">
        <v>2688</v>
      </c>
      <c r="E17" s="169" t="s">
        <v>2688</v>
      </c>
      <c r="F17" s="169" t="s">
        <v>2688</v>
      </c>
      <c r="G17" s="169" t="s">
        <v>2688</v>
      </c>
      <c r="H17" s="169">
        <v>-0.37796447300922725</v>
      </c>
      <c r="I17" s="169">
        <v>-0.37796447300922725</v>
      </c>
      <c r="J17" s="169">
        <v>-0.37796447300922725</v>
      </c>
      <c r="K17" s="169">
        <v>2.267786838055363</v>
      </c>
      <c r="L17" s="169">
        <v>-0.37796447300922725</v>
      </c>
      <c r="M17" s="155"/>
      <c r="N17" s="172"/>
      <c r="O17" s="170">
        <v>-3.4753173485908498E-5</v>
      </c>
      <c r="P17" s="171">
        <v>2.3176297410407099E-2</v>
      </c>
      <c r="Q17" s="171">
        <v>-7.8646733781960302E-5</v>
      </c>
    </row>
    <row r="18" spans="1:17" x14ac:dyDescent="0.25">
      <c r="A18" s="155" t="s">
        <v>2689</v>
      </c>
      <c r="B18" s="155" t="s">
        <v>2719</v>
      </c>
      <c r="C18" s="169" t="s">
        <v>2688</v>
      </c>
      <c r="D18" s="169" t="s">
        <v>2688</v>
      </c>
      <c r="E18" s="169" t="s">
        <v>2688</v>
      </c>
      <c r="F18" s="169" t="s">
        <v>2688</v>
      </c>
      <c r="G18" s="169" t="s">
        <v>2688</v>
      </c>
      <c r="H18" s="169">
        <v>-0.408965755221604</v>
      </c>
      <c r="I18" s="169">
        <v>-0.38871340644372615</v>
      </c>
      <c r="J18" s="169">
        <v>-0.22958253706334264</v>
      </c>
      <c r="K18" s="169">
        <v>2.2620790939986839</v>
      </c>
      <c r="L18" s="169">
        <v>-0.36257045132639493</v>
      </c>
      <c r="M18" s="155"/>
      <c r="N18" s="172"/>
      <c r="O18" s="170">
        <v>7.7643709454685003E-2</v>
      </c>
      <c r="P18" s="171">
        <v>2.3176297410407099E-2</v>
      </c>
      <c r="Q18" s="171">
        <v>8.8011501236722203E-2</v>
      </c>
    </row>
    <row r="19" spans="1:17" x14ac:dyDescent="0.25">
      <c r="A19" s="155" t="s">
        <v>2680</v>
      </c>
      <c r="B19" s="155" t="s">
        <v>2720</v>
      </c>
      <c r="C19" s="169" t="s">
        <v>2688</v>
      </c>
      <c r="D19" s="169" t="s">
        <v>2688</v>
      </c>
      <c r="E19" s="169" t="s">
        <v>2688</v>
      </c>
      <c r="F19" s="169" t="s">
        <v>2688</v>
      </c>
      <c r="G19" s="169" t="s">
        <v>2688</v>
      </c>
      <c r="H19" s="169">
        <v>-0.40836557563866771</v>
      </c>
      <c r="I19" s="169">
        <v>-0.40836557563866771</v>
      </c>
      <c r="J19" s="169">
        <v>-0.40836557563866771</v>
      </c>
      <c r="K19" s="169">
        <v>-0.22038724133512672</v>
      </c>
      <c r="L19" s="169">
        <v>2.2622151195284657</v>
      </c>
      <c r="M19" s="155"/>
      <c r="N19" s="172"/>
      <c r="O19" s="170">
        <v>-7.7504386464549505E-2</v>
      </c>
      <c r="P19" s="171">
        <v>2.3164188052911799E-2</v>
      </c>
      <c r="Q19" s="171">
        <v>-8.7931974785560196E-2</v>
      </c>
    </row>
    <row r="20" spans="1:17" x14ac:dyDescent="0.25">
      <c r="A20" s="167" t="s">
        <v>491</v>
      </c>
      <c r="B20" s="167" t="s">
        <v>2721</v>
      </c>
      <c r="C20" s="169">
        <v>13.2</v>
      </c>
      <c r="D20" s="169">
        <v>13.7</v>
      </c>
      <c r="E20" s="169">
        <v>18.600000000000001</v>
      </c>
      <c r="F20" s="169">
        <v>0</v>
      </c>
      <c r="G20" s="169">
        <v>257.39999999999998</v>
      </c>
      <c r="H20" s="169" t="s">
        <v>2688</v>
      </c>
      <c r="I20" s="169" t="s">
        <v>2688</v>
      </c>
      <c r="J20" s="169" t="s">
        <v>2688</v>
      </c>
      <c r="K20" s="169" t="s">
        <v>2688</v>
      </c>
      <c r="L20" s="169" t="s">
        <v>2688</v>
      </c>
      <c r="M20" s="155"/>
      <c r="N20" s="172">
        <v>2.6</v>
      </c>
      <c r="O20" s="170">
        <v>-7.75738928115213E-2</v>
      </c>
      <c r="P20" s="171">
        <v>-2.3197559554996201E-2</v>
      </c>
      <c r="Q20" s="171">
        <v>-1.75943476022281E-7</v>
      </c>
    </row>
    <row r="21" spans="1:17" x14ac:dyDescent="0.25">
      <c r="A21" s="167" t="s">
        <v>388</v>
      </c>
      <c r="B21" s="167" t="s">
        <v>2722</v>
      </c>
      <c r="C21" s="169">
        <v>1343.2</v>
      </c>
      <c r="D21" s="169">
        <v>6.5</v>
      </c>
      <c r="E21" s="169">
        <v>43.3</v>
      </c>
      <c r="F21" s="169">
        <v>1103.5</v>
      </c>
      <c r="G21" s="169">
        <v>306.5</v>
      </c>
      <c r="H21" s="169" t="s">
        <v>2688</v>
      </c>
      <c r="I21" s="169" t="s">
        <v>2688</v>
      </c>
      <c r="J21" s="169" t="s">
        <v>2688</v>
      </c>
      <c r="K21" s="169" t="s">
        <v>2688</v>
      </c>
      <c r="L21" s="169" t="s">
        <v>2688</v>
      </c>
      <c r="M21" s="155"/>
      <c r="N21" s="172">
        <v>0.35899999999999999</v>
      </c>
      <c r="O21" s="170">
        <v>7.7591191824216296E-2</v>
      </c>
      <c r="P21" s="171">
        <v>-4.4369813083453497E-3</v>
      </c>
      <c r="Q21" s="171">
        <v>8.7952120313564697E-2</v>
      </c>
    </row>
    <row r="22" spans="1:17" x14ac:dyDescent="0.25">
      <c r="A22" s="167" t="s">
        <v>355</v>
      </c>
      <c r="B22" s="167" t="s">
        <v>2723</v>
      </c>
      <c r="C22" s="169" t="s">
        <v>2688</v>
      </c>
      <c r="D22" s="169" t="s">
        <v>2688</v>
      </c>
      <c r="E22" s="169" t="s">
        <v>2688</v>
      </c>
      <c r="F22" s="169" t="s">
        <v>2688</v>
      </c>
      <c r="G22" s="169" t="s">
        <v>2688</v>
      </c>
      <c r="H22" s="169">
        <v>-1.165734715097988</v>
      </c>
      <c r="I22" s="169">
        <v>-1.1747342411762933</v>
      </c>
      <c r="J22" s="169">
        <v>0.33104911782919044</v>
      </c>
      <c r="K22" s="169">
        <v>-0.37204951199398517</v>
      </c>
      <c r="L22" s="169">
        <v>1.5986366356503685</v>
      </c>
      <c r="M22" s="155"/>
      <c r="N22" s="172">
        <v>1.39</v>
      </c>
      <c r="O22" s="170">
        <v>-6.5519923986420495E-2</v>
      </c>
      <c r="P22" s="171">
        <v>-0.225684464661214</v>
      </c>
      <c r="Q22" s="171">
        <v>2.4008034260436801</v>
      </c>
    </row>
    <row r="23" spans="1:17" x14ac:dyDescent="0.25">
      <c r="A23" s="167" t="s">
        <v>361</v>
      </c>
      <c r="B23" s="167" t="s">
        <v>2724</v>
      </c>
      <c r="C23" s="169" t="s">
        <v>2688</v>
      </c>
      <c r="D23" s="169" t="s">
        <v>2688</v>
      </c>
      <c r="E23" s="169" t="s">
        <v>2688</v>
      </c>
      <c r="F23" s="169" t="s">
        <v>2688</v>
      </c>
      <c r="G23" s="169" t="s">
        <v>2688</v>
      </c>
      <c r="H23" s="169">
        <v>-0.47553922632499962</v>
      </c>
      <c r="I23" s="169">
        <v>-0.47553922632499962</v>
      </c>
      <c r="J23" s="169">
        <v>-0.47553922632499962</v>
      </c>
      <c r="K23" s="169">
        <v>0.17825596858462556</v>
      </c>
      <c r="L23" s="169">
        <v>2.1994401630403728</v>
      </c>
      <c r="M23" s="155"/>
      <c r="N23" s="172"/>
      <c r="O23" s="170">
        <v>-7.7560130770554306E-2</v>
      </c>
      <c r="P23" s="171">
        <v>9.2988182942959505E-2</v>
      </c>
      <c r="Q23" s="171">
        <v>-8.7955955422217499E-2</v>
      </c>
    </row>
    <row r="24" spans="1:17" x14ac:dyDescent="0.25">
      <c r="A24" s="167" t="s">
        <v>2668</v>
      </c>
      <c r="B24" s="167" t="s">
        <v>2725</v>
      </c>
      <c r="C24" s="168">
        <v>2.2999999999999998</v>
      </c>
      <c r="D24" s="168">
        <v>0</v>
      </c>
      <c r="E24" s="168">
        <v>0</v>
      </c>
      <c r="F24" s="169">
        <v>642.5</v>
      </c>
      <c r="G24" s="169">
        <v>28.9</v>
      </c>
      <c r="H24" s="169">
        <v>-0.37839570629773833</v>
      </c>
      <c r="I24" s="169">
        <v>-0.37580725140005294</v>
      </c>
      <c r="J24" s="169">
        <v>-0.37839570629773833</v>
      </c>
      <c r="K24" s="169">
        <v>2.2677857828887444</v>
      </c>
      <c r="L24" s="169">
        <v>-0.37839570629773833</v>
      </c>
      <c r="M24" s="155"/>
      <c r="N24" s="172"/>
      <c r="O24" s="170">
        <v>-3.4753173485908498E-5</v>
      </c>
      <c r="P24" s="171">
        <v>-0.164571951775356</v>
      </c>
      <c r="Q24" s="171">
        <v>3.9763225581035797E-5</v>
      </c>
    </row>
    <row r="25" spans="1:17" ht="15" customHeight="1" x14ac:dyDescent="0.25">
      <c r="A25" s="167" t="s">
        <v>2694</v>
      </c>
      <c r="B25" s="167" t="s">
        <v>2726</v>
      </c>
      <c r="C25" s="169">
        <v>0</v>
      </c>
      <c r="D25" s="169">
        <v>0</v>
      </c>
      <c r="E25" s="169">
        <v>0</v>
      </c>
      <c r="F25" s="169">
        <v>0</v>
      </c>
      <c r="G25" s="169">
        <v>617.79999999999995</v>
      </c>
      <c r="H25" s="169">
        <v>-0.46666345565144463</v>
      </c>
      <c r="I25" s="169">
        <v>-0.49989687703205554</v>
      </c>
      <c r="J25" s="169">
        <v>-0.50080564249720161</v>
      </c>
      <c r="K25" s="169">
        <v>0.27669990673534023</v>
      </c>
      <c r="L25" s="169">
        <v>2.1731013054005763</v>
      </c>
      <c r="M25" s="155"/>
      <c r="N25" s="172">
        <v>1.7999999999999999E-2</v>
      </c>
      <c r="O25" s="170">
        <v>-7.7547709329298303E-2</v>
      </c>
      <c r="P25" s="171">
        <v>-0.164571951775356</v>
      </c>
      <c r="Q25" s="171">
        <v>-8.8020691741928905E-2</v>
      </c>
    </row>
    <row r="26" spans="1:17" x14ac:dyDescent="0.25">
      <c r="A26" s="167" t="s">
        <v>2692</v>
      </c>
      <c r="B26" s="167" t="s">
        <v>2727</v>
      </c>
      <c r="C26" s="169">
        <v>0</v>
      </c>
      <c r="D26" s="169">
        <v>0</v>
      </c>
      <c r="E26" s="169">
        <v>0</v>
      </c>
      <c r="F26" s="169">
        <v>2051.5</v>
      </c>
      <c r="G26" s="169">
        <v>9854</v>
      </c>
      <c r="H26" s="169">
        <v>-0.48023001014516298</v>
      </c>
      <c r="I26" s="169">
        <v>-0.48023001014516298</v>
      </c>
      <c r="J26" s="169">
        <v>-0.48023001014516298</v>
      </c>
      <c r="K26" s="169">
        <v>0.20958186097437564</v>
      </c>
      <c r="L26" s="169">
        <v>2.1915681897514392</v>
      </c>
      <c r="M26" s="155"/>
      <c r="N26" s="172">
        <v>7.6899999999999996E-2</v>
      </c>
      <c r="O26" s="170">
        <v>7.1562506474470405E-2</v>
      </c>
      <c r="P26" s="171">
        <v>10.126649539209099</v>
      </c>
      <c r="Q26" s="171">
        <v>8.7922277240726196E-2</v>
      </c>
    </row>
    <row r="27" spans="1:17" x14ac:dyDescent="0.25">
      <c r="A27" s="167" t="s">
        <v>2693</v>
      </c>
      <c r="B27" s="167" t="s">
        <v>2728</v>
      </c>
      <c r="C27" s="169" t="s">
        <v>2688</v>
      </c>
      <c r="D27" s="169" t="s">
        <v>2688</v>
      </c>
      <c r="E27" s="169" t="s">
        <v>2688</v>
      </c>
      <c r="F27" s="169" t="s">
        <v>2688</v>
      </c>
      <c r="G27" s="169" t="s">
        <v>2688</v>
      </c>
      <c r="H27" s="169">
        <v>-0.58502562417083681</v>
      </c>
      <c r="I27" s="169">
        <v>1.535151365142349</v>
      </c>
      <c r="J27" s="169">
        <v>-0.58502562417083681</v>
      </c>
      <c r="K27" s="169">
        <v>1.3899767557118348</v>
      </c>
      <c r="L27" s="169">
        <v>-0.58502562417083681</v>
      </c>
      <c r="M27" s="155"/>
      <c r="N27" s="172">
        <v>1.407</v>
      </c>
      <c r="O27" s="170">
        <v>-7.75468437286706E-2</v>
      </c>
      <c r="P27" s="171">
        <v>-4.6450056765753402E-2</v>
      </c>
      <c r="Q27" s="171">
        <v>8.8002588579605606E-2</v>
      </c>
    </row>
    <row r="28" spans="1:17" x14ac:dyDescent="0.25">
      <c r="A28" s="167" t="s">
        <v>2690</v>
      </c>
      <c r="B28" s="167" t="s">
        <v>2729</v>
      </c>
      <c r="C28" s="169">
        <v>0</v>
      </c>
      <c r="D28" s="169">
        <v>0</v>
      </c>
      <c r="E28" s="169">
        <v>0</v>
      </c>
      <c r="F28" s="169">
        <v>1512.6</v>
      </c>
      <c r="G28" s="169">
        <v>0</v>
      </c>
      <c r="H28" s="169">
        <v>-0.37653467519110628</v>
      </c>
      <c r="I28" s="169">
        <v>-0.39886155862829081</v>
      </c>
      <c r="J28" s="169">
        <v>-0.25539375427448274</v>
      </c>
      <c r="K28" s="169">
        <v>-0.37035316355608794</v>
      </c>
      <c r="L28" s="169">
        <v>2.263774699928911</v>
      </c>
      <c r="M28" s="155"/>
      <c r="N28" s="172">
        <v>1.55</v>
      </c>
      <c r="O28" s="170">
        <v>-7.7617648485310997E-2</v>
      </c>
      <c r="P28" s="171">
        <v>5.3652202618389003E-2</v>
      </c>
      <c r="Q28" s="171">
        <v>8.7922645346411796E-2</v>
      </c>
    </row>
    <row r="29" spans="1:17" x14ac:dyDescent="0.25">
      <c r="A29" s="147" t="s">
        <v>2691</v>
      </c>
      <c r="B29" s="147" t="s">
        <v>2730</v>
      </c>
      <c r="C29" s="170">
        <v>0</v>
      </c>
      <c r="D29" s="170">
        <v>0</v>
      </c>
      <c r="E29" s="170">
        <v>0</v>
      </c>
      <c r="F29" s="170">
        <v>330.8</v>
      </c>
      <c r="G29" s="170">
        <v>20.3</v>
      </c>
      <c r="H29" s="170" t="s">
        <v>2688</v>
      </c>
      <c r="I29" s="170" t="s">
        <v>2688</v>
      </c>
      <c r="J29" s="170" t="s">
        <v>2688</v>
      </c>
      <c r="K29" s="170" t="s">
        <v>2688</v>
      </c>
      <c r="L29" s="170" t="s">
        <v>2688</v>
      </c>
      <c r="M29" s="101"/>
      <c r="N29" s="172">
        <v>6.7799999999999999E-2</v>
      </c>
      <c r="O29" s="170">
        <v>7.7594146970182701E-2</v>
      </c>
      <c r="P29" s="171">
        <v>5.3652202618389003E-2</v>
      </c>
      <c r="Q29" s="171">
        <v>8.79157083289408E-2</v>
      </c>
    </row>
    <row r="30" spans="1:17" x14ac:dyDescent="0.25">
      <c r="A30" s="167" t="s">
        <v>371</v>
      </c>
      <c r="B30" s="167" t="s">
        <v>2731</v>
      </c>
      <c r="C30" s="169">
        <v>1.6</v>
      </c>
      <c r="D30" s="169">
        <v>6.7</v>
      </c>
      <c r="E30" s="169">
        <v>5.4</v>
      </c>
      <c r="F30" s="169">
        <v>19.5</v>
      </c>
      <c r="G30" s="169">
        <v>14.2</v>
      </c>
      <c r="H30" s="169" t="s">
        <v>2688</v>
      </c>
      <c r="I30" s="169" t="s">
        <v>2688</v>
      </c>
      <c r="J30" s="169" t="s">
        <v>2688</v>
      </c>
      <c r="K30" s="169" t="s">
        <v>2688</v>
      </c>
      <c r="L30" s="169" t="s">
        <v>2688</v>
      </c>
      <c r="M30" s="155"/>
      <c r="N30" s="173">
        <v>-1.55E-7</v>
      </c>
      <c r="O30" s="170">
        <v>-7.75738928115213E-2</v>
      </c>
      <c r="P30" s="171">
        <v>-7.3252032146659696E-3</v>
      </c>
      <c r="Q30" s="171">
        <v>1.75943476022281E-7</v>
      </c>
    </row>
    <row r="31" spans="1:17" x14ac:dyDescent="0.25">
      <c r="A31" s="167" t="s">
        <v>2669</v>
      </c>
      <c r="B31" s="167" t="s">
        <v>2732</v>
      </c>
      <c r="C31" s="168">
        <v>5.8</v>
      </c>
      <c r="D31" s="168">
        <v>0</v>
      </c>
      <c r="E31" s="168">
        <v>0</v>
      </c>
      <c r="F31" s="169">
        <v>0</v>
      </c>
      <c r="G31" s="169">
        <v>0</v>
      </c>
      <c r="H31" s="169">
        <v>0.24050715230038175</v>
      </c>
      <c r="I31" s="169">
        <v>-1.5517345896751618</v>
      </c>
      <c r="J31" s="169">
        <v>1.0567395350541016</v>
      </c>
      <c r="K31" s="169">
        <v>0.95081227184908634</v>
      </c>
      <c r="L31" s="169">
        <v>-0.41031084156608316</v>
      </c>
      <c r="M31" s="155"/>
      <c r="N31" s="172"/>
      <c r="O31" s="170">
        <v>7.7539294786131294E-2</v>
      </c>
      <c r="P31" s="171">
        <v>-5.7558764198481404E-6</v>
      </c>
      <c r="Q31" s="171">
        <v>3.9763225581035797E-5</v>
      </c>
    </row>
    <row r="32" spans="1:17" x14ac:dyDescent="0.25">
      <c r="A32" s="167" t="s">
        <v>2671</v>
      </c>
      <c r="B32" s="167" t="s">
        <v>2733</v>
      </c>
      <c r="C32" s="169" t="s">
        <v>2688</v>
      </c>
      <c r="D32" s="169" t="s">
        <v>2688</v>
      </c>
      <c r="E32" s="169" t="s">
        <v>2688</v>
      </c>
      <c r="F32" s="169" t="s">
        <v>2688</v>
      </c>
      <c r="G32" s="169" t="s">
        <v>2688</v>
      </c>
      <c r="H32" s="169">
        <v>-0.37796447300922725</v>
      </c>
      <c r="I32" s="169">
        <v>-0.37796447300922725</v>
      </c>
      <c r="J32" s="169">
        <v>-0.37796447300922725</v>
      </c>
      <c r="K32" s="169">
        <v>-0.37796447300922725</v>
      </c>
      <c r="L32" s="169">
        <v>2.2677868380553634</v>
      </c>
      <c r="M32" s="155"/>
      <c r="N32" s="172"/>
      <c r="O32" s="170">
        <v>7.7601382158356602E-2</v>
      </c>
      <c r="P32" s="171">
        <v>6.4396542231462701E-3</v>
      </c>
      <c r="Q32" s="171">
        <v>-8.7941091941515101E-2</v>
      </c>
    </row>
    <row r="33" spans="1:17" x14ac:dyDescent="0.25">
      <c r="A33" s="167" t="s">
        <v>2670</v>
      </c>
      <c r="B33" s="167" t="s">
        <v>2735</v>
      </c>
      <c r="C33" s="168">
        <v>4.7</v>
      </c>
      <c r="D33" s="168">
        <v>0</v>
      </c>
      <c r="E33" s="168">
        <v>0</v>
      </c>
      <c r="F33" s="169">
        <v>14.6</v>
      </c>
      <c r="G33" s="169">
        <v>0</v>
      </c>
      <c r="H33" s="169">
        <v>1.4702098291605041</v>
      </c>
      <c r="I33" s="169">
        <v>-1.171206986200936</v>
      </c>
      <c r="J33" s="169">
        <v>-1.1325413124718593</v>
      </c>
      <c r="K33" s="169">
        <v>0.13533321023017758</v>
      </c>
      <c r="L33" s="169">
        <v>0.78372625896547654</v>
      </c>
      <c r="M33" s="155" t="s">
        <v>2686</v>
      </c>
      <c r="N33" s="172"/>
      <c r="O33" s="170">
        <v>-7.7504386464549505E-2</v>
      </c>
      <c r="P33" s="171">
        <v>5.3663525653969001E-2</v>
      </c>
      <c r="Q33" s="171">
        <v>8.8011501236722203E-2</v>
      </c>
    </row>
    <row r="34" spans="1:17" x14ac:dyDescent="0.25">
      <c r="A34" s="167" t="s">
        <v>417</v>
      </c>
      <c r="B34" s="167" t="s">
        <v>2734</v>
      </c>
      <c r="C34" s="169">
        <v>0</v>
      </c>
      <c r="D34" s="169">
        <v>0</v>
      </c>
      <c r="E34" s="169">
        <v>2.6</v>
      </c>
      <c r="F34" s="169">
        <v>80.599999999999994</v>
      </c>
      <c r="G34" s="169">
        <v>61.1</v>
      </c>
      <c r="H34" s="169">
        <v>-0.47521758493654714</v>
      </c>
      <c r="I34" s="169">
        <v>-0.29485723059401031</v>
      </c>
      <c r="J34" s="169">
        <v>-0.45669068724346928</v>
      </c>
      <c r="K34" s="169">
        <v>2.2489982322111262</v>
      </c>
      <c r="L34" s="169">
        <v>-0.14159673396159175</v>
      </c>
      <c r="M34" s="155"/>
      <c r="N34" s="172">
        <v>3.2669999999999999</v>
      </c>
      <c r="O34" s="170">
        <v>7.7608801133103103E-2</v>
      </c>
      <c r="P34" s="171">
        <v>0.21343694959581999</v>
      </c>
      <c r="Q34" s="171">
        <v>8.8010973406294199E-2</v>
      </c>
    </row>
    <row r="35" spans="1:17" x14ac:dyDescent="0.25">
      <c r="A35" s="167" t="s">
        <v>463</v>
      </c>
      <c r="B35" s="167" t="s">
        <v>2736</v>
      </c>
      <c r="C35" s="168">
        <v>5.4</v>
      </c>
      <c r="D35" s="168">
        <v>0</v>
      </c>
      <c r="E35" s="168">
        <v>0</v>
      </c>
      <c r="F35" s="169">
        <v>1524.3</v>
      </c>
      <c r="G35" s="169">
        <v>4</v>
      </c>
      <c r="H35" s="169">
        <v>-0.24117519610030605</v>
      </c>
      <c r="I35" s="169">
        <v>-0.40882676264837697</v>
      </c>
      <c r="J35" s="169">
        <v>-0.39143416089046973</v>
      </c>
      <c r="K35" s="169">
        <v>2.2634133418999998</v>
      </c>
      <c r="L35" s="169">
        <v>-0.42875874153254512</v>
      </c>
      <c r="M35" s="155"/>
      <c r="N35" s="172">
        <v>36.936</v>
      </c>
      <c r="O35" s="170">
        <v>7.7608801133103103E-2</v>
      </c>
      <c r="P35" s="171">
        <v>4.5102765025104102E-2</v>
      </c>
      <c r="Q35" s="171">
        <v>8.8011149349770196E-2</v>
      </c>
    </row>
    <row r="36" spans="1:17" ht="18" customHeight="1" x14ac:dyDescent="0.25">
      <c r="A36" s="167" t="s">
        <v>129</v>
      </c>
      <c r="B36" s="167" t="s">
        <v>2737</v>
      </c>
      <c r="C36" s="169">
        <v>903.5</v>
      </c>
      <c r="D36" s="169">
        <v>86</v>
      </c>
      <c r="E36" s="169">
        <v>101.5</v>
      </c>
      <c r="F36" s="169">
        <v>2364.9</v>
      </c>
      <c r="G36" s="169">
        <v>1552.8</v>
      </c>
      <c r="H36" s="169">
        <v>0.30920653131179882</v>
      </c>
      <c r="I36" s="169">
        <v>-0.58707881918027216</v>
      </c>
      <c r="J36" s="169">
        <v>-0.54674167087991532</v>
      </c>
      <c r="K36" s="169">
        <v>-0.17931414532244583</v>
      </c>
      <c r="L36" s="169">
        <v>-0.54649115887591482</v>
      </c>
      <c r="M36" s="155"/>
      <c r="N36" s="172"/>
      <c r="O36" s="170">
        <v>-7.7643399158493095E-2</v>
      </c>
      <c r="P36" s="171">
        <v>2.7486051099359102E-2</v>
      </c>
      <c r="Q36" s="171">
        <v>-3.9587282105013502E-5</v>
      </c>
    </row>
    <row r="37" spans="1:17" x14ac:dyDescent="0.25">
      <c r="A37" s="121" t="s">
        <v>2672</v>
      </c>
      <c r="B37" s="121" t="s">
        <v>2738</v>
      </c>
      <c r="C37" s="174">
        <v>0</v>
      </c>
      <c r="D37" s="174">
        <v>0</v>
      </c>
      <c r="E37" s="174">
        <v>0</v>
      </c>
      <c r="F37" s="174">
        <v>47.3</v>
      </c>
      <c r="G37" s="174">
        <v>42.4</v>
      </c>
      <c r="H37" s="174">
        <v>-0.54568173357706629</v>
      </c>
      <c r="I37" s="174">
        <v>-0.54568173357706629</v>
      </c>
      <c r="J37" s="174">
        <v>-0.54568173357706629</v>
      </c>
      <c r="K37" s="174">
        <v>0.24674007543332213</v>
      </c>
      <c r="L37" s="174">
        <v>1.9359868588749434</v>
      </c>
      <c r="M37" s="121"/>
      <c r="N37" s="155"/>
      <c r="O37" s="170">
        <v>-7.7543864443599897E-2</v>
      </c>
      <c r="P37" s="171">
        <v>2.3167572571152401E-2</v>
      </c>
      <c r="Q37" s="171">
        <v>-8.8016683391324194E-2</v>
      </c>
    </row>
    <row r="38" spans="1:17" x14ac:dyDescent="0.25">
      <c r="A38" s="155" t="s">
        <v>1321</v>
      </c>
      <c r="B38" s="155" t="s">
        <v>2739</v>
      </c>
      <c r="C38" s="174">
        <v>0</v>
      </c>
      <c r="D38" s="174">
        <v>0</v>
      </c>
      <c r="E38" s="174">
        <v>0</v>
      </c>
      <c r="F38" s="169">
        <v>5142.3999999999996</v>
      </c>
      <c r="G38" s="169">
        <v>113.7</v>
      </c>
      <c r="H38" s="169">
        <v>-0.43736178130689024</v>
      </c>
      <c r="I38" s="169">
        <v>-0.52189462409363252</v>
      </c>
      <c r="J38" s="169">
        <v>-0.20624661850991002</v>
      </c>
      <c r="K38" s="169">
        <v>2.2484645161403392</v>
      </c>
      <c r="L38" s="169">
        <v>-0.19630687547069037</v>
      </c>
      <c r="M38" s="155"/>
      <c r="N38" s="175">
        <v>498</v>
      </c>
      <c r="O38" s="176">
        <v>-7.7574203107713194E-2</v>
      </c>
      <c r="P38" s="177">
        <v>-1.2613415485496699E-3</v>
      </c>
      <c r="Q38" s="177">
        <v>8.7971913954617204E-2</v>
      </c>
    </row>
    <row r="39" spans="1:17" ht="14.25" customHeight="1" x14ac:dyDescent="0.25">
      <c r="A39" s="181" t="s">
        <v>2695</v>
      </c>
      <c r="B39" s="181"/>
      <c r="C39" s="181"/>
      <c r="D39" s="181"/>
      <c r="E39" s="181"/>
      <c r="F39" s="181"/>
      <c r="G39" s="181"/>
      <c r="H39" s="181"/>
      <c r="I39" s="181"/>
      <c r="J39" s="181"/>
      <c r="K39" s="181"/>
      <c r="L39" s="181"/>
      <c r="M39" s="181"/>
      <c r="N39" s="101"/>
      <c r="O39" s="101"/>
      <c r="P39" s="101"/>
      <c r="Q39" s="101"/>
    </row>
    <row r="40" spans="1:17" ht="15" customHeight="1" x14ac:dyDescent="0.25">
      <c r="A40" s="182" t="s">
        <v>1322</v>
      </c>
      <c r="B40" s="182"/>
      <c r="C40" s="182"/>
      <c r="D40" s="182"/>
      <c r="E40" s="182"/>
      <c r="F40" s="182"/>
      <c r="G40" s="182"/>
      <c r="H40" s="182"/>
      <c r="I40" s="182"/>
      <c r="J40" s="182"/>
      <c r="K40" s="182"/>
      <c r="L40" s="182"/>
      <c r="M40" s="182"/>
      <c r="N40" s="101"/>
      <c r="O40" s="101"/>
      <c r="P40" s="101"/>
      <c r="Q40" s="101"/>
    </row>
    <row r="41" spans="1:17" x14ac:dyDescent="0.25">
      <c r="A41" s="101"/>
      <c r="B41" s="101"/>
      <c r="C41" s="101"/>
      <c r="D41" s="104" t="s">
        <v>2700</v>
      </c>
      <c r="E41" s="101"/>
      <c r="F41" s="101"/>
      <c r="G41" s="101"/>
      <c r="H41" s="101"/>
      <c r="I41" s="101"/>
      <c r="J41" s="104" t="s">
        <v>2701</v>
      </c>
      <c r="K41" s="101"/>
      <c r="L41" s="101"/>
      <c r="M41" s="101"/>
      <c r="N41" s="101"/>
      <c r="O41" s="101"/>
      <c r="P41" s="101"/>
      <c r="Q41" s="101"/>
    </row>
    <row r="42" spans="1:17" x14ac:dyDescent="0.25">
      <c r="A42" s="147"/>
      <c r="B42" s="147"/>
      <c r="C42" s="101" t="s">
        <v>2743</v>
      </c>
      <c r="D42" s="101"/>
      <c r="E42" s="101"/>
      <c r="F42" s="101"/>
      <c r="G42" s="101"/>
      <c r="H42" s="101"/>
      <c r="I42" s="101" t="s">
        <v>2744</v>
      </c>
      <c r="J42" s="101"/>
      <c r="K42" s="101"/>
      <c r="L42" s="101"/>
      <c r="M42" s="101"/>
      <c r="N42" s="101"/>
      <c r="O42" s="101"/>
      <c r="P42" s="101"/>
      <c r="Q42" s="101"/>
    </row>
    <row r="43" spans="1:17" x14ac:dyDescent="0.25">
      <c r="A43" s="101"/>
      <c r="B43" s="101"/>
      <c r="C43" s="101"/>
      <c r="D43" s="101"/>
      <c r="E43" s="101"/>
      <c r="F43" s="101"/>
      <c r="G43" s="101"/>
      <c r="H43" s="101"/>
      <c r="I43" s="101"/>
      <c r="J43" s="101"/>
      <c r="K43" s="101"/>
      <c r="L43" s="101"/>
      <c r="M43" s="101"/>
      <c r="N43" s="101"/>
      <c r="O43" s="101"/>
      <c r="P43" s="101"/>
      <c r="Q43" s="101"/>
    </row>
  </sheetData>
  <mergeCells count="11">
    <mergeCell ref="A39:M39"/>
    <mergeCell ref="A40:M40"/>
    <mergeCell ref="N4:O4"/>
    <mergeCell ref="O3:Q3"/>
    <mergeCell ref="N2:Q2"/>
    <mergeCell ref="C3:E3"/>
    <mergeCell ref="H3:J3"/>
    <mergeCell ref="F3:G3"/>
    <mergeCell ref="K3:L3"/>
    <mergeCell ref="C2:G2"/>
    <mergeCell ref="H2:M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topLeftCell="B1" workbookViewId="0">
      <selection activeCell="B1" sqref="B1"/>
    </sheetView>
  </sheetViews>
  <sheetFormatPr defaultRowHeight="15" x14ac:dyDescent="0.25"/>
  <cols>
    <col min="1" max="1" width="39.7109375" customWidth="1"/>
    <col min="2" max="2" width="30.28515625" customWidth="1"/>
    <col min="3" max="3" width="19.7109375" customWidth="1"/>
    <col min="4" max="4" width="21.7109375" customWidth="1"/>
    <col min="5" max="5" width="26.140625" customWidth="1"/>
    <col min="6" max="6" width="24.5703125" customWidth="1"/>
    <col min="7" max="7" width="21" customWidth="1"/>
    <col min="8" max="8" width="30" customWidth="1"/>
    <col min="9" max="9" width="13.85546875" customWidth="1"/>
    <col min="10" max="10" width="15" customWidth="1"/>
    <col min="11" max="11" width="14.42578125" customWidth="1"/>
  </cols>
  <sheetData>
    <row r="1" spans="2:11" x14ac:dyDescent="0.25">
      <c r="B1" s="104" t="s">
        <v>2768</v>
      </c>
      <c r="C1" s="101"/>
      <c r="D1" s="101"/>
      <c r="E1" s="101"/>
      <c r="F1" s="101"/>
      <c r="G1" s="101"/>
      <c r="H1" s="101"/>
      <c r="I1" s="101"/>
      <c r="J1" s="101"/>
      <c r="K1" s="101"/>
    </row>
    <row r="2" spans="2:11" x14ac:dyDescent="0.25">
      <c r="B2" s="105" t="s">
        <v>1354</v>
      </c>
      <c r="C2" s="105" t="s">
        <v>1355</v>
      </c>
      <c r="D2" s="105" t="s">
        <v>1356</v>
      </c>
      <c r="E2" s="105" t="s">
        <v>1357</v>
      </c>
      <c r="F2" s="105" t="s">
        <v>1358</v>
      </c>
      <c r="G2" s="105" t="s">
        <v>1359</v>
      </c>
      <c r="H2" s="105" t="s">
        <v>1360</v>
      </c>
      <c r="I2" s="105" t="s">
        <v>1361</v>
      </c>
      <c r="J2" s="105" t="s">
        <v>1362</v>
      </c>
      <c r="K2" s="105" t="s">
        <v>1363</v>
      </c>
    </row>
    <row r="3" spans="2:11" x14ac:dyDescent="0.25">
      <c r="B3" s="102" t="s">
        <v>1325</v>
      </c>
      <c r="C3" s="102" t="s">
        <v>1326</v>
      </c>
      <c r="D3" s="108" t="s">
        <v>1364</v>
      </c>
      <c r="E3" s="127" t="s">
        <v>38</v>
      </c>
      <c r="F3" s="102" t="s">
        <v>1327</v>
      </c>
      <c r="G3" s="102" t="s">
        <v>1328</v>
      </c>
      <c r="H3" s="102" t="s">
        <v>1329</v>
      </c>
      <c r="I3" s="103">
        <v>42603</v>
      </c>
      <c r="J3" s="102" t="s">
        <v>1330</v>
      </c>
      <c r="K3" s="102" t="s">
        <v>1331</v>
      </c>
    </row>
    <row r="4" spans="2:11" x14ac:dyDescent="0.25">
      <c r="B4" s="102" t="s">
        <v>1332</v>
      </c>
      <c r="C4" s="102" t="s">
        <v>1333</v>
      </c>
      <c r="D4" s="108" t="s">
        <v>1365</v>
      </c>
      <c r="E4" s="127" t="s">
        <v>38</v>
      </c>
      <c r="F4" s="102" t="s">
        <v>1327</v>
      </c>
      <c r="G4" s="102" t="s">
        <v>1328</v>
      </c>
      <c r="H4" s="102" t="s">
        <v>1329</v>
      </c>
      <c r="I4" s="103">
        <v>42603</v>
      </c>
      <c r="J4" s="102" t="s">
        <v>1330</v>
      </c>
      <c r="K4" s="102" t="s">
        <v>1331</v>
      </c>
    </row>
    <row r="5" spans="2:11" x14ac:dyDescent="0.25">
      <c r="B5" s="102" t="s">
        <v>1334</v>
      </c>
      <c r="C5" s="102" t="s">
        <v>1335</v>
      </c>
      <c r="D5" s="108" t="s">
        <v>1366</v>
      </c>
      <c r="E5" s="127" t="s">
        <v>38</v>
      </c>
      <c r="F5" s="102" t="s">
        <v>1327</v>
      </c>
      <c r="G5" s="102" t="s">
        <v>1328</v>
      </c>
      <c r="H5" s="102" t="s">
        <v>1329</v>
      </c>
      <c r="I5" s="103">
        <v>42603</v>
      </c>
      <c r="J5" s="102" t="s">
        <v>1330</v>
      </c>
      <c r="K5" s="102" t="s">
        <v>1331</v>
      </c>
    </row>
    <row r="6" spans="2:11" x14ac:dyDescent="0.25">
      <c r="B6" s="102" t="s">
        <v>1336</v>
      </c>
      <c r="C6" s="102" t="s">
        <v>1337</v>
      </c>
      <c r="D6" s="108" t="s">
        <v>1367</v>
      </c>
      <c r="E6" s="127" t="s">
        <v>1338</v>
      </c>
      <c r="F6" s="102" t="s">
        <v>1339</v>
      </c>
      <c r="G6" s="102" t="s">
        <v>1328</v>
      </c>
      <c r="H6" s="102" t="s">
        <v>1340</v>
      </c>
      <c r="I6" s="103">
        <v>42603</v>
      </c>
      <c r="J6" s="102" t="s">
        <v>1330</v>
      </c>
      <c r="K6" s="102" t="s">
        <v>1331</v>
      </c>
    </row>
    <row r="7" spans="2:11" x14ac:dyDescent="0.25">
      <c r="B7" s="102" t="s">
        <v>1341</v>
      </c>
      <c r="C7" s="102" t="s">
        <v>1342</v>
      </c>
      <c r="D7" s="108" t="s">
        <v>1368</v>
      </c>
      <c r="E7" s="127" t="s">
        <v>1338</v>
      </c>
      <c r="F7" s="102" t="s">
        <v>1339</v>
      </c>
      <c r="G7" s="102" t="s">
        <v>1328</v>
      </c>
      <c r="H7" s="102" t="s">
        <v>1340</v>
      </c>
      <c r="I7" s="103">
        <v>42603</v>
      </c>
      <c r="J7" s="102" t="s">
        <v>1330</v>
      </c>
      <c r="K7" s="102" t="s">
        <v>1331</v>
      </c>
    </row>
    <row r="8" spans="2:11" x14ac:dyDescent="0.25">
      <c r="B8" s="102" t="s">
        <v>1343</v>
      </c>
      <c r="C8" s="102" t="s">
        <v>1344</v>
      </c>
      <c r="D8" s="108" t="s">
        <v>1369</v>
      </c>
      <c r="E8" s="127" t="s">
        <v>1338</v>
      </c>
      <c r="F8" s="102" t="s">
        <v>1339</v>
      </c>
      <c r="G8" s="102" t="s">
        <v>1328</v>
      </c>
      <c r="H8" s="102" t="s">
        <v>1340</v>
      </c>
      <c r="I8" s="103">
        <v>42603</v>
      </c>
      <c r="J8" s="102" t="s">
        <v>1330</v>
      </c>
      <c r="K8" s="102" t="s">
        <v>1331</v>
      </c>
    </row>
    <row r="9" spans="2:11" x14ac:dyDescent="0.25">
      <c r="B9" s="102" t="s">
        <v>1345</v>
      </c>
      <c r="C9" s="102" t="s">
        <v>1346</v>
      </c>
      <c r="D9" s="108" t="s">
        <v>1370</v>
      </c>
      <c r="E9" s="127" t="s">
        <v>1347</v>
      </c>
      <c r="F9" s="102" t="s">
        <v>1348</v>
      </c>
      <c r="G9" s="102" t="s">
        <v>1328</v>
      </c>
      <c r="H9" s="102" t="s">
        <v>1349</v>
      </c>
      <c r="I9" s="103">
        <v>42603</v>
      </c>
      <c r="J9" s="102" t="s">
        <v>1330</v>
      </c>
      <c r="K9" s="102" t="s">
        <v>1331</v>
      </c>
    </row>
    <row r="10" spans="2:11" x14ac:dyDescent="0.25">
      <c r="B10" s="102" t="s">
        <v>1350</v>
      </c>
      <c r="C10" s="102" t="s">
        <v>1351</v>
      </c>
      <c r="D10" s="108" t="s">
        <v>1371</v>
      </c>
      <c r="E10" s="127" t="s">
        <v>1347</v>
      </c>
      <c r="F10" s="102" t="s">
        <v>1348</v>
      </c>
      <c r="G10" s="102" t="s">
        <v>1328</v>
      </c>
      <c r="H10" s="102" t="s">
        <v>1349</v>
      </c>
      <c r="I10" s="103">
        <v>42603</v>
      </c>
      <c r="J10" s="102" t="s">
        <v>1330</v>
      </c>
      <c r="K10" s="102" t="s">
        <v>1331</v>
      </c>
    </row>
    <row r="11" spans="2:11" x14ac:dyDescent="0.25">
      <c r="B11" s="106" t="s">
        <v>1352</v>
      </c>
      <c r="C11" s="106" t="s">
        <v>1353</v>
      </c>
      <c r="D11" s="109" t="s">
        <v>1372</v>
      </c>
      <c r="E11" s="128" t="s">
        <v>1347</v>
      </c>
      <c r="F11" s="106" t="s">
        <v>1348</v>
      </c>
      <c r="G11" s="106" t="s">
        <v>1328</v>
      </c>
      <c r="H11" s="106" t="s">
        <v>1349</v>
      </c>
      <c r="I11" s="107">
        <v>42603</v>
      </c>
      <c r="J11" s="106" t="s">
        <v>1330</v>
      </c>
      <c r="K11" s="106" t="s">
        <v>1331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
  <sheetViews>
    <sheetView workbookViewId="0"/>
  </sheetViews>
  <sheetFormatPr defaultRowHeight="15" x14ac:dyDescent="0.25"/>
  <cols>
    <col min="1" max="1" width="43.28515625" customWidth="1"/>
    <col min="2" max="2" width="14.7109375" customWidth="1"/>
    <col min="3" max="3" width="13.85546875" customWidth="1"/>
    <col min="4" max="4" width="13.28515625" customWidth="1"/>
    <col min="5" max="5" width="12.42578125" customWidth="1"/>
    <col min="6" max="6" width="12.85546875" customWidth="1"/>
    <col min="7" max="7" width="14" customWidth="1"/>
    <col min="8" max="8" width="13.28515625" customWidth="1"/>
    <col min="9" max="9" width="16.42578125" customWidth="1"/>
    <col min="10" max="10" width="13.42578125" customWidth="1"/>
    <col min="11" max="11" width="13" customWidth="1"/>
    <col min="12" max="12" width="12.85546875" customWidth="1"/>
    <col min="13" max="13" width="12" customWidth="1"/>
    <col min="14" max="14" width="13.28515625" customWidth="1"/>
    <col min="15" max="15" width="17.28515625" customWidth="1"/>
    <col min="16" max="16" width="14.85546875" customWidth="1"/>
    <col min="17" max="17" width="12.5703125" customWidth="1"/>
    <col min="18" max="18" width="14.85546875" customWidth="1"/>
    <col min="19" max="19" width="13.140625" customWidth="1"/>
    <col min="20" max="20" width="12.5703125" customWidth="1"/>
    <col min="21" max="21" width="16.140625" customWidth="1"/>
    <col min="22" max="22" width="14.5703125" customWidth="1"/>
    <col min="23" max="23" width="12" customWidth="1"/>
    <col min="24" max="24" width="15.42578125" customWidth="1"/>
    <col min="25" max="25" width="14.140625" customWidth="1"/>
    <col min="26" max="26" width="13.28515625" customWidth="1"/>
    <col min="27" max="27" width="16.42578125" customWidth="1"/>
    <col min="28" max="28" width="15.5703125" customWidth="1"/>
  </cols>
  <sheetData>
    <row r="1" spans="1:36" x14ac:dyDescent="0.25">
      <c r="A1" s="75" t="s">
        <v>2696</v>
      </c>
    </row>
    <row r="2" spans="1:36" s="52" customFormat="1" ht="15.75" x14ac:dyDescent="0.25">
      <c r="A2" s="76" t="s">
        <v>1297</v>
      </c>
      <c r="B2" s="189" t="s">
        <v>1298</v>
      </c>
      <c r="C2" s="189"/>
      <c r="D2" s="189"/>
      <c r="E2" s="189"/>
      <c r="F2" s="189"/>
      <c r="G2" s="189"/>
      <c r="H2" s="189"/>
      <c r="I2" s="189"/>
      <c r="J2" s="77"/>
      <c r="K2" s="188" t="s">
        <v>1268</v>
      </c>
      <c r="L2" s="189"/>
      <c r="M2" s="189"/>
      <c r="N2" s="189"/>
      <c r="O2" s="189"/>
      <c r="P2" s="77"/>
      <c r="Q2" s="189" t="s">
        <v>1299</v>
      </c>
      <c r="R2" s="189"/>
      <c r="S2" s="189"/>
      <c r="T2" s="189"/>
      <c r="U2" s="189"/>
      <c r="V2" s="77"/>
      <c r="W2" s="188" t="s">
        <v>1300</v>
      </c>
      <c r="X2" s="189"/>
      <c r="Y2" s="189"/>
      <c r="Z2" s="189"/>
      <c r="AA2" s="189"/>
      <c r="AC2" s="5"/>
      <c r="AD2" s="5"/>
      <c r="AE2" s="5"/>
      <c r="AF2" s="5"/>
      <c r="AG2" s="5"/>
      <c r="AH2" s="5"/>
      <c r="AI2" s="5"/>
      <c r="AJ2" s="5"/>
    </row>
    <row r="3" spans="1:36" s="80" customFormat="1" ht="45" x14ac:dyDescent="0.25">
      <c r="A3" s="78" t="s">
        <v>1045</v>
      </c>
      <c r="B3" s="79" t="s">
        <v>1289</v>
      </c>
      <c r="C3" s="79" t="s">
        <v>1290</v>
      </c>
      <c r="D3" s="79" t="s">
        <v>1269</v>
      </c>
      <c r="E3" s="79" t="s">
        <v>1291</v>
      </c>
      <c r="F3" s="79" t="s">
        <v>1292</v>
      </c>
      <c r="G3" s="79" t="s">
        <v>1293</v>
      </c>
      <c r="H3" s="79" t="s">
        <v>1294</v>
      </c>
      <c r="I3" s="79" t="s">
        <v>1295</v>
      </c>
      <c r="J3" s="79" t="s">
        <v>1296</v>
      </c>
      <c r="K3" s="79" t="s">
        <v>1291</v>
      </c>
      <c r="L3" s="79" t="s">
        <v>1292</v>
      </c>
      <c r="M3" s="79" t="s">
        <v>1293</v>
      </c>
      <c r="N3" s="79" t="s">
        <v>1294</v>
      </c>
      <c r="O3" s="79" t="s">
        <v>1295</v>
      </c>
      <c r="P3" s="79" t="s">
        <v>1296</v>
      </c>
      <c r="Q3" s="79" t="s">
        <v>1291</v>
      </c>
      <c r="R3" s="79" t="s">
        <v>1292</v>
      </c>
      <c r="S3" s="79" t="s">
        <v>1293</v>
      </c>
      <c r="T3" s="79" t="s">
        <v>1294</v>
      </c>
      <c r="U3" s="79" t="s">
        <v>1295</v>
      </c>
      <c r="V3" s="79" t="s">
        <v>1296</v>
      </c>
      <c r="W3" s="79" t="s">
        <v>1291</v>
      </c>
      <c r="X3" s="79" t="s">
        <v>1292</v>
      </c>
      <c r="Y3" s="79" t="s">
        <v>1293</v>
      </c>
      <c r="Z3" s="79" t="s">
        <v>1294</v>
      </c>
      <c r="AA3" s="79" t="s">
        <v>1295</v>
      </c>
      <c r="AB3" s="79" t="s">
        <v>1296</v>
      </c>
      <c r="AC3" s="82"/>
      <c r="AD3" s="82"/>
      <c r="AE3" s="82"/>
      <c r="AF3" s="82"/>
      <c r="AG3" s="82"/>
      <c r="AH3" s="82"/>
      <c r="AI3" s="82"/>
      <c r="AJ3" s="82"/>
    </row>
    <row r="4" spans="1:36" x14ac:dyDescent="0.25">
      <c r="A4" t="s">
        <v>1068</v>
      </c>
      <c r="B4">
        <v>1.1011441494791401E-3</v>
      </c>
      <c r="C4">
        <v>1.05365241919922E-3</v>
      </c>
      <c r="D4">
        <f>ABS(AVERAGE(B4:C4))</f>
        <v>1.07739828433918E-3</v>
      </c>
      <c r="E4">
        <v>-2.2190142387860001E-2</v>
      </c>
      <c r="F4">
        <v>-1.41438000108339E-2</v>
      </c>
      <c r="G4">
        <v>0.95687056022376105</v>
      </c>
      <c r="H4">
        <v>0.63739113357703603</v>
      </c>
      <c r="I4">
        <v>7.6224720801565202E-3</v>
      </c>
      <c r="J4">
        <f t="shared" ref="J4:J28" si="0">ABS(AVERAGE(E4:F4))</f>
        <v>1.8166971199346949E-2</v>
      </c>
      <c r="K4">
        <v>-2.36681444595623E-2</v>
      </c>
      <c r="L4">
        <v>-2.1103918915125901E-2</v>
      </c>
      <c r="M4">
        <v>0.95687056022376105</v>
      </c>
      <c r="N4">
        <v>0.891659206795134</v>
      </c>
      <c r="O4">
        <v>1.11025315323025E-2</v>
      </c>
      <c r="P4">
        <f>ABS(AVERAGE(K4:L4))</f>
        <v>2.2386031687344099E-2</v>
      </c>
      <c r="Q4">
        <v>-2.3410361331211799E-2</v>
      </c>
      <c r="R4">
        <v>-1.4714443145786901E-2</v>
      </c>
      <c r="S4">
        <v>0.95687056022376105</v>
      </c>
      <c r="T4">
        <v>0.62854404242658501</v>
      </c>
      <c r="U4">
        <v>7.9077936476330008E-3</v>
      </c>
      <c r="V4">
        <f>ABS(AVERAGE(Q4:R4))</f>
        <v>1.9062402238499351E-2</v>
      </c>
      <c r="W4">
        <v>-2.2866547382492299E-2</v>
      </c>
      <c r="X4">
        <v>-2.5960487393898401E-2</v>
      </c>
      <c r="Y4">
        <v>0.95687056022376105</v>
      </c>
      <c r="Z4">
        <v>1.1353042048566999</v>
      </c>
      <c r="AA4">
        <v>1.19838457659857E-2</v>
      </c>
      <c r="AB4">
        <f>ABS(AVERAGE(W4:X4))</f>
        <v>2.441351738819535E-2</v>
      </c>
      <c r="AC4" s="5"/>
      <c r="AD4" s="5"/>
      <c r="AE4" s="5"/>
      <c r="AF4" s="5"/>
      <c r="AG4" s="5"/>
      <c r="AH4" s="5"/>
      <c r="AI4" s="5"/>
      <c r="AJ4" s="5"/>
    </row>
    <row r="5" spans="1:36" x14ac:dyDescent="0.25">
      <c r="A5" t="s">
        <v>1270</v>
      </c>
      <c r="B5">
        <v>1.58451563107328E-2</v>
      </c>
      <c r="C5">
        <v>2.84910856439828E-2</v>
      </c>
      <c r="D5">
        <f t="shared" ref="D5:D28" si="1">ABS(AVERAGE(B5:C5))</f>
        <v>2.2168120977357798E-2</v>
      </c>
      <c r="E5">
        <v>0.47686805019918099</v>
      </c>
      <c r="F5">
        <v>0.620378386633747</v>
      </c>
      <c r="G5">
        <v>1.79809432518404</v>
      </c>
      <c r="H5">
        <v>1.3009434923866801</v>
      </c>
      <c r="I5">
        <v>0.25267956792158203</v>
      </c>
      <c r="J5">
        <f t="shared" si="0"/>
        <v>0.548623218416464</v>
      </c>
      <c r="K5">
        <v>0.50863044062478802</v>
      </c>
      <c r="L5">
        <v>0.54075815039427799</v>
      </c>
      <c r="M5">
        <v>1.79809432518404</v>
      </c>
      <c r="N5">
        <v>1.06316513366763</v>
      </c>
      <c r="O5">
        <v>0.26856076313438498</v>
      </c>
      <c r="P5">
        <f t="shared" ref="P5:P28" si="2">ABS(AVERAGE(K5:L5))</f>
        <v>0.52469429550953306</v>
      </c>
      <c r="Q5">
        <v>0.50309065923708496</v>
      </c>
      <c r="R5">
        <v>0.64043803967892099</v>
      </c>
      <c r="S5">
        <v>1.79809432518404</v>
      </c>
      <c r="T5">
        <v>1.27300721633377</v>
      </c>
      <c r="U5">
        <v>0.26579087244053401</v>
      </c>
      <c r="V5">
        <f t="shared" ref="V5:V28" si="3">ABS(AVERAGE(Q5:R5))</f>
        <v>0.57176434945800292</v>
      </c>
      <c r="W5">
        <v>0.49140405115390101</v>
      </c>
      <c r="X5">
        <v>0.54615501525988697</v>
      </c>
      <c r="Y5">
        <v>1.79809432518404</v>
      </c>
      <c r="Z5">
        <v>1.11141740483706</v>
      </c>
      <c r="AA5">
        <v>0.25994756839894201</v>
      </c>
      <c r="AB5">
        <f t="shared" ref="AB5:AB28" si="4">ABS(AVERAGE(W5:X5))</f>
        <v>0.51877953320689396</v>
      </c>
    </row>
    <row r="6" spans="1:36" x14ac:dyDescent="0.25">
      <c r="A6" t="s">
        <v>1271</v>
      </c>
      <c r="B6">
        <v>1.4943837835384499</v>
      </c>
      <c r="C6">
        <v>0.88876571810518901</v>
      </c>
      <c r="D6">
        <f t="shared" si="1"/>
        <v>1.1915747508218195</v>
      </c>
      <c r="E6">
        <v>0.965613060830814</v>
      </c>
      <c r="F6">
        <v>1.22426867785475</v>
      </c>
      <c r="G6">
        <v>0.59473726086664203</v>
      </c>
      <c r="H6">
        <v>1.2678667341154199</v>
      </c>
      <c r="I6">
        <v>1.09494086934278</v>
      </c>
      <c r="J6">
        <f t="shared" si="0"/>
        <v>1.094940869342782</v>
      </c>
      <c r="K6">
        <v>1.0721924830818499</v>
      </c>
      <c r="L6">
        <v>1.11536379238542</v>
      </c>
      <c r="M6">
        <v>0.59473726086664203</v>
      </c>
      <c r="N6">
        <v>1.0402645140539299</v>
      </c>
      <c r="O6">
        <v>1.09377813773363</v>
      </c>
      <c r="P6">
        <f t="shared" si="2"/>
        <v>1.0937781377336351</v>
      </c>
      <c r="Q6">
        <v>0.94848351622285698</v>
      </c>
      <c r="R6">
        <v>1.2564280446661</v>
      </c>
      <c r="S6">
        <v>0.59473726086664203</v>
      </c>
      <c r="T6">
        <v>1.32467040615483</v>
      </c>
      <c r="U6">
        <v>1.1024557804444799</v>
      </c>
      <c r="V6">
        <f t="shared" si="3"/>
        <v>1.1024557804444786</v>
      </c>
      <c r="W6">
        <v>1.0589783026141499</v>
      </c>
      <c r="X6">
        <v>1.1200537405834301</v>
      </c>
      <c r="Y6">
        <v>0.59473726086664203</v>
      </c>
      <c r="Z6">
        <v>1.0576739276135301</v>
      </c>
      <c r="AA6">
        <v>1.08951602159879</v>
      </c>
      <c r="AB6">
        <f t="shared" si="4"/>
        <v>1.08951602159879</v>
      </c>
    </row>
    <row r="7" spans="1:36" x14ac:dyDescent="0.25">
      <c r="A7" t="s">
        <v>1272</v>
      </c>
      <c r="B7">
        <v>3.6961719423289799E-3</v>
      </c>
      <c r="C7">
        <v>3.4942575965369901E-3</v>
      </c>
      <c r="D7">
        <f t="shared" si="1"/>
        <v>3.595214769432985E-3</v>
      </c>
      <c r="E7">
        <v>3.8869579302873401E-3</v>
      </c>
      <c r="F7">
        <v>3.2960857726963698E-3</v>
      </c>
      <c r="G7">
        <v>0.94537203654417701</v>
      </c>
      <c r="H7">
        <v>0.84798596532602899</v>
      </c>
      <c r="I7">
        <v>3.5952147694329902E-3</v>
      </c>
      <c r="J7">
        <f t="shared" si="0"/>
        <v>3.5915218514918548E-3</v>
      </c>
      <c r="K7">
        <v>4.2820328244612899E-3</v>
      </c>
      <c r="L7">
        <v>3.64088457533473E-3</v>
      </c>
      <c r="M7">
        <v>0.94537203654417701</v>
      </c>
      <c r="N7">
        <v>0.85027012276413005</v>
      </c>
      <c r="O7">
        <v>3.6685282588318599E-3</v>
      </c>
      <c r="P7">
        <f t="shared" si="2"/>
        <v>3.9614586998980104E-3</v>
      </c>
      <c r="Q7">
        <v>3.8974767132128E-3</v>
      </c>
      <c r="R7">
        <v>3.2218851088040702E-3</v>
      </c>
      <c r="S7">
        <v>0.94537203654417701</v>
      </c>
      <c r="T7">
        <v>0.82665923259568996</v>
      </c>
      <c r="U7">
        <v>3.5952147694329902E-3</v>
      </c>
      <c r="V7">
        <f t="shared" si="3"/>
        <v>3.5596809110084353E-3</v>
      </c>
      <c r="W7">
        <v>4.1810497313511299E-3</v>
      </c>
      <c r="X7">
        <v>5.7436343456382698E-3</v>
      </c>
      <c r="Y7">
        <v>0.94537203654417701</v>
      </c>
      <c r="Z7">
        <v>1.3737302148238699</v>
      </c>
      <c r="AA7">
        <v>3.9386108368400499E-3</v>
      </c>
      <c r="AB7">
        <f t="shared" si="4"/>
        <v>4.9623420384947003E-3</v>
      </c>
    </row>
    <row r="8" spans="1:36" x14ac:dyDescent="0.25">
      <c r="A8" t="s">
        <v>1070</v>
      </c>
      <c r="B8">
        <v>1.2265728951389401</v>
      </c>
      <c r="C8">
        <v>1.1119885183014</v>
      </c>
      <c r="D8">
        <f t="shared" si="1"/>
        <v>1.16928070672017</v>
      </c>
      <c r="E8">
        <v>0.97328678814258696</v>
      </c>
      <c r="F8">
        <v>1.1426899205729</v>
      </c>
      <c r="G8">
        <v>0.90658168194353095</v>
      </c>
      <c r="H8">
        <v>1.17405263740772</v>
      </c>
      <c r="I8">
        <v>1.1273392194371501</v>
      </c>
      <c r="J8">
        <f t="shared" si="0"/>
        <v>1.0579883543577435</v>
      </c>
      <c r="K8">
        <v>1.04183323957987</v>
      </c>
      <c r="L8">
        <v>1.06568204466467</v>
      </c>
      <c r="M8">
        <v>0.90658168194353095</v>
      </c>
      <c r="N8">
        <v>1.0228911923509101</v>
      </c>
      <c r="O8">
        <v>1.08883528148304</v>
      </c>
      <c r="P8">
        <f t="shared" si="2"/>
        <v>1.0537576421222701</v>
      </c>
      <c r="Q8">
        <v>1.0210936271494599</v>
      </c>
      <c r="R8">
        <v>1.0874767069812099</v>
      </c>
      <c r="S8">
        <v>0.90658168194353095</v>
      </c>
      <c r="T8">
        <v>1.0650117462950699</v>
      </c>
      <c r="U8">
        <v>1.0997326126413101</v>
      </c>
      <c r="V8">
        <f t="shared" si="3"/>
        <v>1.054285167065335</v>
      </c>
      <c r="W8">
        <v>1.00034053350415</v>
      </c>
      <c r="X8">
        <v>1.1134387007654301</v>
      </c>
      <c r="Y8">
        <v>0.90658168194353095</v>
      </c>
      <c r="Z8">
        <v>1.11305966665681</v>
      </c>
      <c r="AA8">
        <v>1.11271360953342</v>
      </c>
      <c r="AB8">
        <f t="shared" si="4"/>
        <v>1.0568896171347899</v>
      </c>
    </row>
    <row r="9" spans="1:36" x14ac:dyDescent="0.25">
      <c r="A9" t="s">
        <v>1273</v>
      </c>
      <c r="B9">
        <v>0.68101592524158305</v>
      </c>
      <c r="C9">
        <v>0.32699220205131002</v>
      </c>
      <c r="D9">
        <f t="shared" si="1"/>
        <v>0.50400406364644657</v>
      </c>
      <c r="E9">
        <v>0.98343974805007195</v>
      </c>
      <c r="F9">
        <v>0.68294731678635601</v>
      </c>
      <c r="G9">
        <v>0.480153532291206</v>
      </c>
      <c r="H9">
        <v>0.69444754306553003</v>
      </c>
      <c r="I9">
        <v>0.68198162101396997</v>
      </c>
      <c r="J9">
        <f t="shared" si="0"/>
        <v>0.83319353241821403</v>
      </c>
      <c r="K9">
        <v>1.05270125016073</v>
      </c>
      <c r="L9">
        <v>1.1032901918311599</v>
      </c>
      <c r="M9">
        <v>0.480153532291206</v>
      </c>
      <c r="N9">
        <v>1.04805631385231</v>
      </c>
      <c r="O9">
        <v>0.86685858770115498</v>
      </c>
      <c r="P9">
        <f t="shared" si="2"/>
        <v>1.077995720995945</v>
      </c>
      <c r="Q9">
        <v>1.0317452899322399</v>
      </c>
      <c r="R9">
        <v>0.48308548240212501</v>
      </c>
      <c r="S9">
        <v>0.480153532291206</v>
      </c>
      <c r="T9">
        <v>0.46822165035892799</v>
      </c>
      <c r="U9">
        <v>0.58205070382185398</v>
      </c>
      <c r="V9">
        <f t="shared" si="3"/>
        <v>0.7574153861671824</v>
      </c>
      <c r="W9">
        <v>1.01077570785793</v>
      </c>
      <c r="X9">
        <v>1.0561260285366301</v>
      </c>
      <c r="Y9">
        <v>0.480153532291206</v>
      </c>
      <c r="Z9">
        <v>1.0448668486254</v>
      </c>
      <c r="AA9">
        <v>0.84589581654975698</v>
      </c>
      <c r="AB9">
        <f t="shared" si="4"/>
        <v>1.03345086819728</v>
      </c>
    </row>
    <row r="10" spans="1:36" x14ac:dyDescent="0.25">
      <c r="A10" t="s">
        <v>1274</v>
      </c>
      <c r="B10">
        <v>2.7148476176864399E-2</v>
      </c>
      <c r="C10">
        <v>1.81974999390133E-2</v>
      </c>
      <c r="D10">
        <f t="shared" si="1"/>
        <v>2.267298805793885E-2</v>
      </c>
      <c r="E10">
        <v>0.39092462795852401</v>
      </c>
      <c r="F10">
        <v>0.49447988867409298</v>
      </c>
      <c r="G10">
        <v>0.67029544569875399</v>
      </c>
      <c r="H10">
        <v>1.26489827785052</v>
      </c>
      <c r="I10">
        <v>0.209036552067694</v>
      </c>
      <c r="J10">
        <f t="shared" si="0"/>
        <v>0.44270225831630849</v>
      </c>
      <c r="K10">
        <v>0.41696264970273</v>
      </c>
      <c r="L10">
        <v>0.43804714068332001</v>
      </c>
      <c r="M10">
        <v>0.67029544569875399</v>
      </c>
      <c r="N10">
        <v>1.05056685771644</v>
      </c>
      <c r="O10">
        <v>0.222055562939797</v>
      </c>
      <c r="P10">
        <f t="shared" si="2"/>
        <v>0.42750489519302504</v>
      </c>
      <c r="Q10">
        <v>0.41242127399711398</v>
      </c>
      <c r="R10">
        <v>0.45023327345004799</v>
      </c>
      <c r="S10">
        <v>0.67029544569875399</v>
      </c>
      <c r="T10">
        <v>1.0916829509944199</v>
      </c>
      <c r="U10">
        <v>0.21978487508698899</v>
      </c>
      <c r="V10">
        <f t="shared" si="3"/>
        <v>0.43132727372358098</v>
      </c>
      <c r="W10">
        <v>0.40284088186325701</v>
      </c>
      <c r="X10">
        <v>0.460180045679073</v>
      </c>
      <c r="Y10">
        <v>0.67029544569875399</v>
      </c>
      <c r="Z10">
        <v>1.1423370030137101</v>
      </c>
      <c r="AA10">
        <v>0.214994679020061</v>
      </c>
      <c r="AB10">
        <f t="shared" si="4"/>
        <v>0.43151046377116498</v>
      </c>
    </row>
    <row r="11" spans="1:36" x14ac:dyDescent="0.25">
      <c r="A11" t="s">
        <v>1275</v>
      </c>
      <c r="B11">
        <v>4.58606826319327E-2</v>
      </c>
      <c r="C11">
        <v>1.1669605852712799E-2</v>
      </c>
      <c r="D11">
        <f t="shared" si="1"/>
        <v>2.8765144242322752E-2</v>
      </c>
      <c r="E11">
        <v>0.90538262741114295</v>
      </c>
      <c r="F11">
        <v>0.96728187977357805</v>
      </c>
      <c r="G11">
        <v>0.25445774425928902</v>
      </c>
      <c r="H11">
        <v>1.06836805841905</v>
      </c>
      <c r="I11">
        <v>0.47562165502153803</v>
      </c>
      <c r="J11">
        <f t="shared" si="0"/>
        <v>0.9363322535923605</v>
      </c>
      <c r="K11">
        <v>0.96568676496949502</v>
      </c>
      <c r="L11">
        <v>0.94608272609560995</v>
      </c>
      <c r="M11">
        <v>0.25445774425928902</v>
      </c>
      <c r="N11">
        <v>0.97969938122274602</v>
      </c>
      <c r="O11">
        <v>0.49597170436377103</v>
      </c>
      <c r="P11">
        <f t="shared" si="2"/>
        <v>0.95588474553255254</v>
      </c>
      <c r="Q11">
        <v>0.95516892502197404</v>
      </c>
      <c r="R11">
        <v>0.792427655673695</v>
      </c>
      <c r="S11">
        <v>0.25445774425928902</v>
      </c>
      <c r="T11">
        <v>0.82962043143883202</v>
      </c>
      <c r="U11">
        <v>0.41914416915281399</v>
      </c>
      <c r="V11">
        <f t="shared" si="3"/>
        <v>0.87379829034783452</v>
      </c>
      <c r="W11">
        <v>0.93298070769968</v>
      </c>
      <c r="X11">
        <v>1.0319510069614399</v>
      </c>
      <c r="Y11">
        <v>0.25445774425928902</v>
      </c>
      <c r="Z11">
        <v>1.10607968465476</v>
      </c>
      <c r="AA11">
        <v>0.489420695165806</v>
      </c>
      <c r="AB11">
        <f t="shared" si="4"/>
        <v>0.98246585733056002</v>
      </c>
    </row>
    <row r="12" spans="1:36" x14ac:dyDescent="0.25">
      <c r="A12" t="s">
        <v>1276</v>
      </c>
      <c r="B12">
        <v>2.7713097790253798</v>
      </c>
      <c r="C12">
        <v>3.30663050339757</v>
      </c>
      <c r="D12">
        <f t="shared" si="1"/>
        <v>3.0389701412114749</v>
      </c>
      <c r="E12">
        <v>0.31794117477620698</v>
      </c>
      <c r="F12">
        <v>0.32924232458897901</v>
      </c>
      <c r="G12">
        <v>1.19316524209013</v>
      </c>
      <c r="H12">
        <v>1.0355447822092401</v>
      </c>
      <c r="I12">
        <v>1.5502760518071801</v>
      </c>
      <c r="J12">
        <f t="shared" si="0"/>
        <v>0.32359174968259297</v>
      </c>
      <c r="K12">
        <v>0.33906734486527801</v>
      </c>
      <c r="L12">
        <v>0.362634900905285</v>
      </c>
      <c r="M12">
        <v>1.19316524209013</v>
      </c>
      <c r="N12">
        <v>1.0695070061948</v>
      </c>
      <c r="O12">
        <v>1.5669723399653299</v>
      </c>
      <c r="P12">
        <f t="shared" si="2"/>
        <v>0.35085112288528153</v>
      </c>
      <c r="Q12">
        <v>0.33767263347048798</v>
      </c>
      <c r="R12">
        <v>0.29316776718404502</v>
      </c>
      <c r="S12">
        <v>1.19316524209013</v>
      </c>
      <c r="T12">
        <v>0.86820114550286098</v>
      </c>
      <c r="U12">
        <v>1.5544912062479399</v>
      </c>
      <c r="V12">
        <f t="shared" si="3"/>
        <v>0.31542020032726648</v>
      </c>
      <c r="W12">
        <v>0.32692024675572301</v>
      </c>
      <c r="X12">
        <v>0.36910927028714602</v>
      </c>
      <c r="Y12">
        <v>1.19316524209013</v>
      </c>
      <c r="Z12">
        <v>1.1290498950435099</v>
      </c>
      <c r="AA12">
        <v>1.57020952465627</v>
      </c>
      <c r="AB12">
        <f t="shared" si="4"/>
        <v>0.34801475852143449</v>
      </c>
    </row>
    <row r="13" spans="1:36" x14ac:dyDescent="0.25">
      <c r="A13" t="s">
        <v>1277</v>
      </c>
      <c r="B13">
        <v>16.143432911139399</v>
      </c>
      <c r="C13">
        <v>8.8928464311454807</v>
      </c>
      <c r="D13">
        <f t="shared" si="1"/>
        <v>12.518139671142439</v>
      </c>
      <c r="E13">
        <v>1.7639932331699499</v>
      </c>
      <c r="F13">
        <v>2.0045868784606702</v>
      </c>
      <c r="G13">
        <v>0.55086464447157302</v>
      </c>
      <c r="H13">
        <v>1.1363914785876901</v>
      </c>
      <c r="I13">
        <v>5.4487166548030803</v>
      </c>
      <c r="J13">
        <f t="shared" si="0"/>
        <v>1.8842900558153102</v>
      </c>
      <c r="K13">
        <v>1.8814861995296599</v>
      </c>
      <c r="L13">
        <v>1.90944835290714</v>
      </c>
      <c r="M13">
        <v>0.55086464447157302</v>
      </c>
      <c r="N13">
        <v>1.01486173716527</v>
      </c>
      <c r="O13">
        <v>5.40114739202631</v>
      </c>
      <c r="P13">
        <f t="shared" si="2"/>
        <v>1.8954672762183999</v>
      </c>
      <c r="Q13">
        <v>1.86099387072494</v>
      </c>
      <c r="R13">
        <v>1.84767817606258</v>
      </c>
      <c r="S13">
        <v>0.55086464447157302</v>
      </c>
      <c r="T13">
        <v>0.99284484765274095</v>
      </c>
      <c r="U13">
        <v>5.3769201509352103</v>
      </c>
      <c r="V13">
        <f t="shared" si="3"/>
        <v>1.85433602339376</v>
      </c>
      <c r="W13">
        <v>1.8177636782873501</v>
      </c>
      <c r="X13">
        <v>2.0220608880701398</v>
      </c>
      <c r="Y13">
        <v>0.55086464447157302</v>
      </c>
      <c r="Z13">
        <v>1.1123893123308899</v>
      </c>
      <c r="AA13">
        <v>5.4574536596078103</v>
      </c>
      <c r="AB13">
        <f t="shared" si="4"/>
        <v>1.919912283178745</v>
      </c>
    </row>
    <row r="14" spans="1:36" x14ac:dyDescent="0.25">
      <c r="A14" t="s">
        <v>1278</v>
      </c>
      <c r="B14">
        <v>0.83433985266470301</v>
      </c>
      <c r="C14">
        <v>1.1656601473353001</v>
      </c>
      <c r="D14">
        <f t="shared" si="1"/>
        <v>1.0000000000000016</v>
      </c>
      <c r="E14">
        <v>1.47149969063963</v>
      </c>
      <c r="F14">
        <v>1.8824644500069101</v>
      </c>
      <c r="G14">
        <v>1.0232379428398699</v>
      </c>
      <c r="H14">
        <v>1.2792829396984999</v>
      </c>
      <c r="I14">
        <v>2.3255797161126401</v>
      </c>
      <c r="J14">
        <f t="shared" si="0"/>
        <v>1.6769820703232701</v>
      </c>
      <c r="K14">
        <v>1.64422408175139</v>
      </c>
      <c r="L14">
        <v>1.70969500309393</v>
      </c>
      <c r="M14">
        <v>1.0232379428398699</v>
      </c>
      <c r="N14">
        <v>1.0398187339968901</v>
      </c>
      <c r="O14">
        <v>2.2391949926561501</v>
      </c>
      <c r="P14">
        <f t="shared" si="2"/>
        <v>1.67695954242266</v>
      </c>
      <c r="Q14">
        <v>1.46796487702478</v>
      </c>
      <c r="R14">
        <v>1.9655682719613301</v>
      </c>
      <c r="S14">
        <v>1.0232379428398699</v>
      </c>
      <c r="T14">
        <v>1.33897500050892</v>
      </c>
      <c r="U14">
        <v>2.3671316270898601</v>
      </c>
      <c r="V14">
        <f t="shared" si="3"/>
        <v>1.7167665744930551</v>
      </c>
      <c r="W14">
        <v>1.6217915352929899</v>
      </c>
      <c r="X14">
        <v>1.72104623760302</v>
      </c>
      <c r="Y14">
        <v>1.0232379428398699</v>
      </c>
      <c r="Z14">
        <v>1.0612006538140599</v>
      </c>
      <c r="AA14">
        <v>2.2448706099106999</v>
      </c>
      <c r="AB14">
        <f t="shared" si="4"/>
        <v>1.6714188864480048</v>
      </c>
    </row>
    <row r="15" spans="1:36" x14ac:dyDescent="0.25">
      <c r="A15" t="s">
        <v>1279</v>
      </c>
      <c r="B15">
        <v>0.73564448401671001</v>
      </c>
      <c r="C15">
        <v>1.26435551598329</v>
      </c>
      <c r="D15">
        <f t="shared" si="1"/>
        <v>1</v>
      </c>
      <c r="E15">
        <v>0.76783471256276203</v>
      </c>
      <c r="F15">
        <v>1.23216528743724</v>
      </c>
      <c r="G15">
        <v>1.71870454200887</v>
      </c>
      <c r="H15">
        <v>1.60472725090105</v>
      </c>
      <c r="I15">
        <v>0.999999999999999</v>
      </c>
      <c r="J15">
        <f t="shared" si="0"/>
        <v>1.0000000000000009</v>
      </c>
      <c r="K15">
        <v>0.79254784205648798</v>
      </c>
      <c r="L15">
        <v>1.20745215794351</v>
      </c>
      <c r="M15">
        <v>1.71870454200887</v>
      </c>
      <c r="N15">
        <v>1.5235069655989899</v>
      </c>
      <c r="O15">
        <v>1</v>
      </c>
      <c r="P15">
        <f t="shared" si="2"/>
        <v>0.999999999999999</v>
      </c>
      <c r="Q15">
        <v>0.81772460822010795</v>
      </c>
      <c r="R15">
        <v>1.1822753917798901</v>
      </c>
      <c r="S15">
        <v>1.71870454200887</v>
      </c>
      <c r="T15">
        <v>1.4458111935181699</v>
      </c>
      <c r="U15">
        <v>0.999999999999999</v>
      </c>
      <c r="V15">
        <f t="shared" si="3"/>
        <v>0.999999999999999</v>
      </c>
      <c r="W15">
        <v>0.69293097314522401</v>
      </c>
      <c r="X15">
        <v>1.30706902685478</v>
      </c>
      <c r="Y15">
        <v>1.71870454200887</v>
      </c>
      <c r="Z15">
        <v>1.8862903774123001</v>
      </c>
      <c r="AA15">
        <v>1</v>
      </c>
      <c r="AB15">
        <f t="shared" si="4"/>
        <v>1.000000000000002</v>
      </c>
    </row>
    <row r="16" spans="1:36" x14ac:dyDescent="0.25">
      <c r="A16" t="s">
        <v>1280</v>
      </c>
      <c r="B16">
        <v>1.40707930070188</v>
      </c>
      <c r="C16">
        <v>1.4493303865561999</v>
      </c>
      <c r="D16">
        <f t="shared" si="1"/>
        <v>1.42820484362904</v>
      </c>
      <c r="E16">
        <v>1.39920806900626</v>
      </c>
      <c r="F16">
        <v>1.5368927113266599</v>
      </c>
      <c r="G16">
        <v>1.0300275086366799</v>
      </c>
      <c r="H16">
        <v>1.0984018355598699</v>
      </c>
      <c r="I16">
        <v>1.42820484362904</v>
      </c>
      <c r="J16">
        <f t="shared" si="0"/>
        <v>1.4680503901664599</v>
      </c>
      <c r="K16">
        <v>1.45172285724981</v>
      </c>
      <c r="L16">
        <v>1.4838260911471</v>
      </c>
      <c r="M16">
        <v>1.0300275086366799</v>
      </c>
      <c r="N16">
        <v>1.02211388608849</v>
      </c>
      <c r="O16">
        <v>1.450526621903</v>
      </c>
      <c r="P16">
        <f t="shared" si="2"/>
        <v>1.4677744741984551</v>
      </c>
      <c r="Q16">
        <v>1.46989281359034</v>
      </c>
      <c r="R16">
        <v>1.4655180923848701</v>
      </c>
      <c r="S16">
        <v>1.0300275086366799</v>
      </c>
      <c r="T16">
        <v>0.99702378216627496</v>
      </c>
      <c r="U16">
        <v>1.4574242394705299</v>
      </c>
      <c r="V16">
        <f t="shared" si="3"/>
        <v>1.467705452987605</v>
      </c>
      <c r="W16">
        <v>1.4189054920164601</v>
      </c>
      <c r="X16">
        <v>1.51633237119959</v>
      </c>
      <c r="Y16">
        <v>1.0300275086366799</v>
      </c>
      <c r="Z16">
        <v>1.06866340269406</v>
      </c>
      <c r="AA16">
        <v>1.4341179392863299</v>
      </c>
      <c r="AB16">
        <f t="shared" si="4"/>
        <v>1.467618931608025</v>
      </c>
    </row>
    <row r="17" spans="1:28" x14ac:dyDescent="0.25">
      <c r="A17" t="s">
        <v>1281</v>
      </c>
      <c r="B17">
        <v>9.4916060995518005E-3</v>
      </c>
      <c r="C17">
        <v>1.47050389925036E-2</v>
      </c>
      <c r="D17">
        <f t="shared" si="1"/>
        <v>1.20983225460277E-2</v>
      </c>
      <c r="E17">
        <v>0.58896066049352203</v>
      </c>
      <c r="F17">
        <v>0.73311900210750003</v>
      </c>
      <c r="G17">
        <v>1.54926772542721</v>
      </c>
      <c r="H17">
        <v>1.24476735253112</v>
      </c>
      <c r="I17">
        <v>0.301832849743013</v>
      </c>
      <c r="J17">
        <f t="shared" si="0"/>
        <v>0.66103983130051103</v>
      </c>
      <c r="K17">
        <v>0.63043986662765195</v>
      </c>
      <c r="L17">
        <v>0.65899395546731199</v>
      </c>
      <c r="M17">
        <v>1.54926772542721</v>
      </c>
      <c r="N17">
        <v>1.0452923273910399</v>
      </c>
      <c r="O17">
        <v>0.32257245281007801</v>
      </c>
      <c r="P17">
        <f t="shared" si="2"/>
        <v>0.64471691104748197</v>
      </c>
      <c r="Q17">
        <v>0.61788979815430001</v>
      </c>
      <c r="R17">
        <v>0.77798735460360502</v>
      </c>
      <c r="S17">
        <v>1.54926772542721</v>
      </c>
      <c r="T17">
        <v>1.2591037381221299</v>
      </c>
      <c r="U17">
        <v>0.31629741857340199</v>
      </c>
      <c r="V17">
        <f t="shared" si="3"/>
        <v>0.69793857637895251</v>
      </c>
      <c r="W17">
        <v>0.60533157185396302</v>
      </c>
      <c r="X17">
        <v>0.66002945695198501</v>
      </c>
      <c r="Y17">
        <v>1.54926772542721</v>
      </c>
      <c r="Z17">
        <v>1.0903602052846799</v>
      </c>
      <c r="AA17">
        <v>0.310018305423233</v>
      </c>
      <c r="AB17">
        <f t="shared" si="4"/>
        <v>0.63268051440297401</v>
      </c>
    </row>
    <row r="18" spans="1:28" x14ac:dyDescent="0.25">
      <c r="A18" t="s">
        <v>1073</v>
      </c>
      <c r="B18">
        <v>6.4402381346983298E-2</v>
      </c>
      <c r="C18">
        <v>4.1211538348390801E-2</v>
      </c>
      <c r="D18">
        <f t="shared" si="1"/>
        <v>5.2806959847687046E-2</v>
      </c>
      <c r="E18">
        <v>0.97859965135667804</v>
      </c>
      <c r="F18">
        <v>1.16843225827523</v>
      </c>
      <c r="G18">
        <v>0.63990705757220001</v>
      </c>
      <c r="H18">
        <v>1.1939839306660101</v>
      </c>
      <c r="I18">
        <v>0.52150101635183099</v>
      </c>
      <c r="J18">
        <f t="shared" si="0"/>
        <v>1.0735159548159541</v>
      </c>
      <c r="K18">
        <v>1.04362445570364</v>
      </c>
      <c r="L18">
        <v>1.0659804941673201</v>
      </c>
      <c r="M18">
        <v>0.63990705757220001</v>
      </c>
      <c r="N18">
        <v>1.02142153563142</v>
      </c>
      <c r="O18">
        <v>0.55401341852531305</v>
      </c>
      <c r="P18">
        <f t="shared" si="2"/>
        <v>1.0548024749354801</v>
      </c>
      <c r="Q18">
        <v>1.0393316361729701</v>
      </c>
      <c r="R18">
        <v>1.17049977852747</v>
      </c>
      <c r="S18">
        <v>0.63990705757220001</v>
      </c>
      <c r="T18">
        <v>1.1262043199584399</v>
      </c>
      <c r="U18">
        <v>0.55186700875997496</v>
      </c>
      <c r="V18">
        <f t="shared" si="3"/>
        <v>1.10491570735022</v>
      </c>
      <c r="W18">
        <v>1.00623657732214</v>
      </c>
      <c r="X18">
        <v>1.10275854315243</v>
      </c>
      <c r="Y18">
        <v>0.63990705757220001</v>
      </c>
      <c r="Z18">
        <v>1.0959237300706799</v>
      </c>
      <c r="AA18">
        <v>0.53531947933455903</v>
      </c>
      <c r="AB18">
        <f t="shared" si="4"/>
        <v>1.054497560237285</v>
      </c>
    </row>
    <row r="19" spans="1:28" x14ac:dyDescent="0.25">
      <c r="A19" t="s">
        <v>1069</v>
      </c>
      <c r="B19">
        <v>4.3406695069503801E-2</v>
      </c>
      <c r="C19">
        <v>3.5275721184893E-2</v>
      </c>
      <c r="D19">
        <f t="shared" si="1"/>
        <v>3.93412081271984E-2</v>
      </c>
      <c r="E19">
        <v>1.9739590671409399</v>
      </c>
      <c r="F19">
        <v>2.3134350746537899</v>
      </c>
      <c r="G19">
        <v>0.81267926821907699</v>
      </c>
      <c r="H19">
        <v>1.1719772274733899</v>
      </c>
      <c r="I19">
        <v>1.00868288110522</v>
      </c>
      <c r="J19">
        <f t="shared" si="0"/>
        <v>2.1436970708973648</v>
      </c>
      <c r="K19">
        <v>2.1054370693860198</v>
      </c>
      <c r="L19">
        <v>2.1735201775076498</v>
      </c>
      <c r="M19">
        <v>0.81267926821907699</v>
      </c>
      <c r="N19">
        <v>1.0323368050803201</v>
      </c>
      <c r="O19">
        <v>1.07442188222776</v>
      </c>
      <c r="P19">
        <f t="shared" si="2"/>
        <v>2.139478623446835</v>
      </c>
      <c r="Q19">
        <v>2.08250556517712</v>
      </c>
      <c r="R19">
        <v>2.3334899784080601</v>
      </c>
      <c r="S19">
        <v>0.81267926821907699</v>
      </c>
      <c r="T19">
        <v>1.1205204045683299</v>
      </c>
      <c r="U19">
        <v>1.0629561301233099</v>
      </c>
      <c r="V19">
        <f t="shared" si="3"/>
        <v>2.20799777179259</v>
      </c>
      <c r="W19">
        <v>2.0341297388237098</v>
      </c>
      <c r="X19">
        <v>2.20967474151159</v>
      </c>
      <c r="Y19">
        <v>0.81267926821907699</v>
      </c>
      <c r="Z19">
        <v>1.0862998064171601</v>
      </c>
      <c r="AA19">
        <v>1.0387682169466099</v>
      </c>
      <c r="AB19">
        <f t="shared" si="4"/>
        <v>2.1219022401676497</v>
      </c>
    </row>
    <row r="20" spans="1:28" x14ac:dyDescent="0.25">
      <c r="A20" t="s">
        <v>1282</v>
      </c>
      <c r="B20">
        <v>0.71266884317309298</v>
      </c>
      <c r="C20">
        <v>0.55786028870306104</v>
      </c>
      <c r="D20">
        <f t="shared" si="1"/>
        <v>0.63526456593807701</v>
      </c>
      <c r="E20">
        <v>2.1580864870831902</v>
      </c>
      <c r="F20">
        <v>2.41691940520806</v>
      </c>
      <c r="G20">
        <v>0.78277631195330399</v>
      </c>
      <c r="H20">
        <v>1.1199363045337001</v>
      </c>
      <c r="I20">
        <v>1.43537766512814</v>
      </c>
      <c r="J20">
        <f t="shared" si="0"/>
        <v>2.2875029461456249</v>
      </c>
      <c r="K20">
        <v>2.3014844040882401</v>
      </c>
      <c r="L20">
        <v>2.43636858985389</v>
      </c>
      <c r="M20">
        <v>0.78277631195330399</v>
      </c>
      <c r="N20">
        <v>1.0586074733011599</v>
      </c>
      <c r="O20">
        <v>1.5070766236306701</v>
      </c>
      <c r="P20">
        <f t="shared" si="2"/>
        <v>2.3689264969710653</v>
      </c>
      <c r="Q20">
        <v>2.2920175339459998</v>
      </c>
      <c r="R20">
        <v>2.2642644873152298</v>
      </c>
      <c r="S20">
        <v>0.78277631195330399</v>
      </c>
      <c r="T20">
        <v>0.98789143354283604</v>
      </c>
      <c r="U20">
        <v>1.48846666524416</v>
      </c>
      <c r="V20">
        <f t="shared" si="3"/>
        <v>2.2781410106306148</v>
      </c>
      <c r="W20">
        <v>2.2190336541784301</v>
      </c>
      <c r="X20">
        <v>2.48927131887669</v>
      </c>
      <c r="Y20">
        <v>0.78277631195330399</v>
      </c>
      <c r="Z20">
        <v>1.1217816882539899</v>
      </c>
      <c r="AA20">
        <v>1.46585124867576</v>
      </c>
      <c r="AB20">
        <f t="shared" si="4"/>
        <v>2.35415248652756</v>
      </c>
    </row>
    <row r="21" spans="1:28" x14ac:dyDescent="0.25">
      <c r="A21" t="s">
        <v>1283</v>
      </c>
      <c r="B21">
        <v>0.93996781976172195</v>
      </c>
      <c r="C21">
        <v>1.0600321802382799</v>
      </c>
      <c r="D21">
        <f t="shared" si="1"/>
        <v>1.0000000000000009</v>
      </c>
      <c r="E21">
        <v>0.91941486339697898</v>
      </c>
      <c r="F21">
        <v>1.0805851366030199</v>
      </c>
      <c r="G21">
        <v>1.1277324158895099</v>
      </c>
      <c r="H21">
        <v>1.1752965713547101</v>
      </c>
      <c r="I21">
        <v>1</v>
      </c>
      <c r="J21">
        <f t="shared" si="0"/>
        <v>0.99999999999999944</v>
      </c>
      <c r="K21">
        <v>0.98563060297037697</v>
      </c>
      <c r="L21">
        <v>1.0143693970296099</v>
      </c>
      <c r="M21">
        <v>1.1277324158895099</v>
      </c>
      <c r="N21">
        <v>1.0291577736858299</v>
      </c>
      <c r="O21">
        <v>0.999999999999996</v>
      </c>
      <c r="P21">
        <f t="shared" si="2"/>
        <v>0.99999999999999345</v>
      </c>
      <c r="Q21">
        <v>0.94218873295622296</v>
      </c>
      <c r="R21">
        <v>1.05781126704378</v>
      </c>
      <c r="S21">
        <v>1.1277324158895099</v>
      </c>
      <c r="T21">
        <v>1.1227169568508699</v>
      </c>
      <c r="U21">
        <v>1</v>
      </c>
      <c r="V21">
        <f t="shared" si="3"/>
        <v>1.0000000000000016</v>
      </c>
      <c r="W21">
        <v>0.96050933268152405</v>
      </c>
      <c r="X21">
        <v>1.0394906673184701</v>
      </c>
      <c r="Y21">
        <v>1.1277324158895099</v>
      </c>
      <c r="Z21">
        <v>1.0822285967971299</v>
      </c>
      <c r="AA21">
        <v>0.999999999999999</v>
      </c>
      <c r="AB21">
        <f t="shared" si="4"/>
        <v>0.99999999999999711</v>
      </c>
    </row>
    <row r="22" spans="1:28" x14ac:dyDescent="0.25">
      <c r="A22" t="s">
        <v>1284</v>
      </c>
      <c r="B22">
        <v>1.0992156904503201</v>
      </c>
      <c r="C22">
        <v>0.90078430954968203</v>
      </c>
      <c r="D22">
        <f t="shared" si="1"/>
        <v>1.0000000000000011</v>
      </c>
      <c r="E22">
        <v>0.89297092756627305</v>
      </c>
      <c r="F22">
        <v>1.1070290724337299</v>
      </c>
      <c r="G22">
        <v>0.81947912259208899</v>
      </c>
      <c r="H22">
        <v>1.2397145732961901</v>
      </c>
      <c r="I22">
        <v>0.999999999999998</v>
      </c>
      <c r="J22">
        <f t="shared" si="0"/>
        <v>1.0000000000000016</v>
      </c>
      <c r="K22">
        <v>0.98655534456285299</v>
      </c>
      <c r="L22">
        <v>1.0134446554371499</v>
      </c>
      <c r="M22">
        <v>0.81947912259208899</v>
      </c>
      <c r="N22">
        <v>1.02725575511043</v>
      </c>
      <c r="O22">
        <v>1</v>
      </c>
      <c r="P22">
        <f t="shared" si="2"/>
        <v>1.0000000000000013</v>
      </c>
      <c r="Q22">
        <v>0.91026202414144597</v>
      </c>
      <c r="R22">
        <v>1.0897379758585499</v>
      </c>
      <c r="S22">
        <v>0.81947912259208899</v>
      </c>
      <c r="T22">
        <v>1.19716954784134</v>
      </c>
      <c r="U22">
        <v>1</v>
      </c>
      <c r="V22">
        <f t="shared" si="3"/>
        <v>0.999999999999998</v>
      </c>
      <c r="W22">
        <v>0.95773329906698301</v>
      </c>
      <c r="X22">
        <v>1.04226670093302</v>
      </c>
      <c r="Y22">
        <v>0.81947912259208899</v>
      </c>
      <c r="Z22">
        <v>1.08826403127926</v>
      </c>
      <c r="AA22">
        <v>1</v>
      </c>
      <c r="AB22">
        <f t="shared" si="4"/>
        <v>1.0000000000000016</v>
      </c>
    </row>
    <row r="23" spans="1:28" x14ac:dyDescent="0.25">
      <c r="A23" t="s">
        <v>1285</v>
      </c>
      <c r="B23">
        <v>0.20460089256652</v>
      </c>
      <c r="C23">
        <v>0.21809780145299401</v>
      </c>
      <c r="D23">
        <f t="shared" si="1"/>
        <v>0.21134934700975699</v>
      </c>
      <c r="E23">
        <v>0.68082061222518298</v>
      </c>
      <c r="F23">
        <v>0.89384247281534701</v>
      </c>
      <c r="G23">
        <v>1.0659670088295701</v>
      </c>
      <c r="H23">
        <v>1.31288985198895</v>
      </c>
      <c r="I23">
        <v>0.44945920683908902</v>
      </c>
      <c r="J23">
        <f t="shared" si="0"/>
        <v>0.78733154252026494</v>
      </c>
      <c r="K23">
        <v>0.72605895565188405</v>
      </c>
      <c r="L23">
        <v>0.72477952667771905</v>
      </c>
      <c r="M23">
        <v>1.0659670088295701</v>
      </c>
      <c r="N23">
        <v>0.99823784423536699</v>
      </c>
      <c r="O23">
        <v>0.47143866406535601</v>
      </c>
      <c r="P23">
        <f t="shared" si="2"/>
        <v>0.7254192411648015</v>
      </c>
      <c r="Q23">
        <v>0.72307240234891201</v>
      </c>
      <c r="R23">
        <v>0.79645762336056802</v>
      </c>
      <c r="S23">
        <v>1.0659670088295701</v>
      </c>
      <c r="T23">
        <v>1.1014908337992999</v>
      </c>
      <c r="U23">
        <v>0.47058510190095298</v>
      </c>
      <c r="V23">
        <f t="shared" si="3"/>
        <v>0.75976501285473996</v>
      </c>
      <c r="W23">
        <v>0.70004787112491795</v>
      </c>
      <c r="X23">
        <v>0.77863676874573795</v>
      </c>
      <c r="Y23">
        <v>1.0659670088295701</v>
      </c>
      <c r="Z23">
        <v>1.1122621764345</v>
      </c>
      <c r="AA23">
        <v>0.45907283628895601</v>
      </c>
      <c r="AB23">
        <f t="shared" si="4"/>
        <v>0.73934231993532795</v>
      </c>
    </row>
    <row r="24" spans="1:28" x14ac:dyDescent="0.25">
      <c r="A24" t="s">
        <v>1286</v>
      </c>
      <c r="B24">
        <v>0.113865548973563</v>
      </c>
      <c r="C24">
        <v>0.118218669534694</v>
      </c>
      <c r="D24">
        <f t="shared" si="1"/>
        <v>0.1160421092541285</v>
      </c>
      <c r="E24">
        <v>3.0877089259305301</v>
      </c>
      <c r="F24">
        <v>3.45603582940976</v>
      </c>
      <c r="G24">
        <v>1.03823035677053</v>
      </c>
      <c r="H24">
        <v>1.1192880910457701</v>
      </c>
      <c r="I24">
        <v>1.6029637977326101</v>
      </c>
      <c r="J24">
        <f t="shared" si="0"/>
        <v>3.271872377670145</v>
      </c>
      <c r="K24">
        <v>3.2933696247026001</v>
      </c>
      <c r="L24">
        <v>3.3575772611969401</v>
      </c>
      <c r="M24">
        <v>1.03823035677053</v>
      </c>
      <c r="N24">
        <v>1.0194960310597201</v>
      </c>
      <c r="O24">
        <v>1.70579414711865</v>
      </c>
      <c r="P24">
        <f t="shared" si="2"/>
        <v>3.3254734429497699</v>
      </c>
      <c r="Q24">
        <v>3.2574996761258999</v>
      </c>
      <c r="R24">
        <v>3.21397905202998</v>
      </c>
      <c r="S24">
        <v>1.03823035677053</v>
      </c>
      <c r="T24">
        <v>0.98663986848106799</v>
      </c>
      <c r="U24">
        <v>1.6660988607823399</v>
      </c>
      <c r="V24">
        <f t="shared" si="3"/>
        <v>3.2357393640779399</v>
      </c>
      <c r="W24">
        <v>3.1818291754974202</v>
      </c>
      <c r="X24">
        <v>3.5069816062535599</v>
      </c>
      <c r="Y24">
        <v>1.03823035677053</v>
      </c>
      <c r="Z24">
        <v>1.10219041086809</v>
      </c>
      <c r="AA24">
        <v>1.65002392251606</v>
      </c>
      <c r="AB24">
        <f t="shared" si="4"/>
        <v>3.3444053908754903</v>
      </c>
    </row>
    <row r="25" spans="1:28" x14ac:dyDescent="0.25">
      <c r="A25" t="s">
        <v>1287</v>
      </c>
      <c r="B25">
        <v>0.26674104788080899</v>
      </c>
      <c r="C25">
        <v>0.18966092061578901</v>
      </c>
      <c r="D25">
        <f t="shared" si="1"/>
        <v>0.22820098424829899</v>
      </c>
      <c r="E25">
        <v>0.63162442300774502</v>
      </c>
      <c r="F25">
        <v>0.78810523100087804</v>
      </c>
      <c r="G25">
        <v>0.711030124994251</v>
      </c>
      <c r="H25">
        <v>1.2477434410277899</v>
      </c>
      <c r="I25">
        <v>0.449182735444277</v>
      </c>
      <c r="J25">
        <f t="shared" si="0"/>
        <v>0.70986482700431153</v>
      </c>
      <c r="K25">
        <v>0.705764393657626</v>
      </c>
      <c r="L25">
        <v>0.71398456998009796</v>
      </c>
      <c r="M25">
        <v>0.711030124994251</v>
      </c>
      <c r="N25">
        <v>1.0116471961412901</v>
      </c>
      <c r="O25">
        <v>0.48625272076921799</v>
      </c>
      <c r="P25">
        <f t="shared" si="2"/>
        <v>0.70987448181886204</v>
      </c>
      <c r="Q25">
        <v>0.63010714466639095</v>
      </c>
      <c r="R25">
        <v>0.75552150576813104</v>
      </c>
      <c r="S25">
        <v>0.711030124994251</v>
      </c>
      <c r="T25">
        <v>1.19903656411981</v>
      </c>
      <c r="U25">
        <v>0.44842409627360003</v>
      </c>
      <c r="V25">
        <f t="shared" si="3"/>
        <v>0.69281432521726094</v>
      </c>
      <c r="W25">
        <v>0.69613547949371901</v>
      </c>
      <c r="X25">
        <v>0.72836261783655998</v>
      </c>
      <c r="Y25">
        <v>0.711030124994251</v>
      </c>
      <c r="Z25">
        <v>1.0462943482873199</v>
      </c>
      <c r="AA25">
        <v>0.481438263687264</v>
      </c>
      <c r="AB25">
        <f t="shared" si="4"/>
        <v>0.71224904866513949</v>
      </c>
    </row>
    <row r="26" spans="1:28" x14ac:dyDescent="0.25">
      <c r="A26" t="s">
        <v>1072</v>
      </c>
      <c r="B26">
        <v>1.0281181432401001E-2</v>
      </c>
      <c r="C26">
        <v>1.2245150764239701E-2</v>
      </c>
      <c r="D26">
        <f t="shared" si="1"/>
        <v>1.126316609832035E-2</v>
      </c>
      <c r="E26">
        <v>2.1231762698096399</v>
      </c>
      <c r="F26">
        <v>2.7478632619940502</v>
      </c>
      <c r="G26">
        <v>1.19102564668777</v>
      </c>
      <c r="H26">
        <v>1.2942228589623499</v>
      </c>
      <c r="I26">
        <v>1.0677107102869401</v>
      </c>
      <c r="J26">
        <f t="shared" si="0"/>
        <v>2.4355197659018453</v>
      </c>
      <c r="K26">
        <v>2.3389783585257602</v>
      </c>
      <c r="L26">
        <v>2.4491428780217999</v>
      </c>
      <c r="M26">
        <v>1.19102564668777</v>
      </c>
      <c r="N26">
        <v>1.0470994180405599</v>
      </c>
      <c r="O26">
        <v>1.175611754645</v>
      </c>
      <c r="P26">
        <f t="shared" si="2"/>
        <v>2.3940606182737802</v>
      </c>
      <c r="Q26">
        <v>2.1289219533738</v>
      </c>
      <c r="R26">
        <v>2.8373076744198502</v>
      </c>
      <c r="S26">
        <v>1.19102564668777</v>
      </c>
      <c r="T26">
        <v>1.3327438659380799</v>
      </c>
      <c r="U26">
        <v>1.0705835520690199</v>
      </c>
      <c r="V26">
        <f t="shared" si="3"/>
        <v>2.4831148138968251</v>
      </c>
      <c r="W26">
        <v>2.2838182794127802</v>
      </c>
      <c r="X26">
        <v>2.4667765409425302</v>
      </c>
      <c r="Y26">
        <v>1.19102564668777</v>
      </c>
      <c r="Z26">
        <v>1.08011069145869</v>
      </c>
      <c r="AA26">
        <v>1.14803171508851</v>
      </c>
      <c r="AB26">
        <f t="shared" si="4"/>
        <v>2.3752974101776552</v>
      </c>
    </row>
    <row r="27" spans="1:28" x14ac:dyDescent="0.25">
      <c r="A27" t="s">
        <v>1288</v>
      </c>
      <c r="B27">
        <v>36.444944815003403</v>
      </c>
      <c r="C27">
        <v>29.209835808321301</v>
      </c>
      <c r="D27">
        <f t="shared" si="1"/>
        <v>32.827390311662356</v>
      </c>
      <c r="E27">
        <v>7.6187531426878898</v>
      </c>
      <c r="F27">
        <v>8.6956875285595991</v>
      </c>
      <c r="G27">
        <v>0.80147839313770697</v>
      </c>
      <c r="H27">
        <v>1.14135310144617</v>
      </c>
      <c r="I27">
        <v>18.952761668440498</v>
      </c>
      <c r="J27">
        <f t="shared" si="0"/>
        <v>8.1572203356237445</v>
      </c>
      <c r="K27">
        <v>8.3931320131487492</v>
      </c>
      <c r="L27">
        <v>8.4990437097987392</v>
      </c>
      <c r="M27">
        <v>0.80147839313770697</v>
      </c>
      <c r="N27">
        <v>1.0126188527100599</v>
      </c>
      <c r="O27">
        <v>18.85443975906</v>
      </c>
      <c r="P27">
        <f t="shared" si="2"/>
        <v>8.4460878614737442</v>
      </c>
      <c r="Q27">
        <v>7.6393708112883498</v>
      </c>
      <c r="R27">
        <v>7.68475079145324</v>
      </c>
      <c r="S27">
        <v>0.80147839313770697</v>
      </c>
      <c r="T27">
        <v>1.00594027718851</v>
      </c>
      <c r="U27">
        <v>18.447293299887299</v>
      </c>
      <c r="V27">
        <f t="shared" si="3"/>
        <v>7.6620608013707949</v>
      </c>
      <c r="W27">
        <v>8.1951969513884002</v>
      </c>
      <c r="X27">
        <v>9.0644094501461598</v>
      </c>
      <c r="Y27">
        <v>0.80147839313770697</v>
      </c>
      <c r="Z27">
        <v>1.1060636497101499</v>
      </c>
      <c r="AA27">
        <v>19.137122629233801</v>
      </c>
      <c r="AB27">
        <f t="shared" si="4"/>
        <v>8.6298032007672809</v>
      </c>
    </row>
    <row r="28" spans="1:28" x14ac:dyDescent="0.25">
      <c r="A28" s="16" t="s">
        <v>1071</v>
      </c>
      <c r="B28" s="81">
        <v>8.9620263076244206E-5</v>
      </c>
      <c r="C28" s="81">
        <v>9.0842453460267703E-5</v>
      </c>
      <c r="D28" s="16">
        <f t="shared" si="1"/>
        <v>9.0231358268255961E-5</v>
      </c>
      <c r="E28" s="16">
        <v>0.42996885967445803</v>
      </c>
      <c r="F28" s="16">
        <v>0.58360172241965802</v>
      </c>
      <c r="G28" s="16">
        <v>1.0136374335677201</v>
      </c>
      <c r="H28" s="16">
        <v>1.35731160359269</v>
      </c>
      <c r="I28" s="16">
        <v>0.215029851063959</v>
      </c>
      <c r="J28" s="16">
        <f t="shared" si="0"/>
        <v>0.50678529104705805</v>
      </c>
      <c r="K28" s="16">
        <v>0.458607471101935</v>
      </c>
      <c r="L28" s="16">
        <v>0.464783631421404</v>
      </c>
      <c r="M28" s="16">
        <v>1.0136374335677201</v>
      </c>
      <c r="N28" s="16">
        <v>1.0134672038914401</v>
      </c>
      <c r="O28" s="16">
        <v>0.22934915677769799</v>
      </c>
      <c r="P28" s="16">
        <f t="shared" si="2"/>
        <v>0.4616955512616695</v>
      </c>
      <c r="Q28" s="16">
        <v>0.45361251812674402</v>
      </c>
      <c r="R28" s="16">
        <v>0.55565155929796695</v>
      </c>
      <c r="S28" s="16">
        <v>1.0136374335677201</v>
      </c>
      <c r="T28" s="16">
        <v>1.22494758652739</v>
      </c>
      <c r="U28" s="16">
        <v>0.226851680290102</v>
      </c>
      <c r="V28" s="16">
        <f t="shared" si="3"/>
        <v>0.50463203871235551</v>
      </c>
      <c r="W28" s="16">
        <v>0.443075268778857</v>
      </c>
      <c r="X28" s="16">
        <v>0.48255745612210699</v>
      </c>
      <c r="Y28" s="16">
        <v>1.0136374335677201</v>
      </c>
      <c r="Z28" s="16">
        <v>1.0891094360831</v>
      </c>
      <c r="AA28" s="16">
        <v>0.22158305561615901</v>
      </c>
      <c r="AB28" s="16">
        <f t="shared" si="4"/>
        <v>0.46281636245048197</v>
      </c>
    </row>
  </sheetData>
  <mergeCells count="4">
    <mergeCell ref="K2:O2"/>
    <mergeCell ref="Q2:U2"/>
    <mergeCell ref="W2:AA2"/>
    <mergeCell ref="B2:I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5"/>
  <sheetViews>
    <sheetView workbookViewId="0">
      <selection activeCell="A32" sqref="A32"/>
    </sheetView>
  </sheetViews>
  <sheetFormatPr defaultRowHeight="15" x14ac:dyDescent="0.25"/>
  <cols>
    <col min="1" max="1" width="24" customWidth="1"/>
    <col min="2" max="2" width="18" customWidth="1"/>
    <col min="3" max="3" width="20.28515625" customWidth="1"/>
    <col min="4" max="4" width="23.5703125" customWidth="1"/>
    <col min="5" max="5" width="20.140625" customWidth="1"/>
    <col min="6" max="6" width="21" customWidth="1"/>
    <col min="7" max="7" width="14.140625" customWidth="1"/>
    <col min="8" max="8" width="15.28515625" customWidth="1"/>
    <col min="9" max="9" width="14.140625" customWidth="1"/>
    <col min="10" max="10" width="11.85546875" customWidth="1"/>
    <col min="11" max="11" width="15.140625" customWidth="1"/>
    <col min="12" max="12" width="17.28515625" customWidth="1"/>
  </cols>
  <sheetData>
    <row r="1" spans="1:9" x14ac:dyDescent="0.25">
      <c r="A1" s="4" t="s">
        <v>2697</v>
      </c>
      <c r="B1" s="6"/>
      <c r="C1" s="6"/>
      <c r="D1" s="6"/>
      <c r="E1" s="6"/>
      <c r="F1" s="6"/>
      <c r="G1" s="6"/>
      <c r="H1" s="6"/>
      <c r="I1" s="5"/>
    </row>
    <row r="2" spans="1:9" ht="24.75" x14ac:dyDescent="0.25">
      <c r="A2" s="7" t="s">
        <v>21</v>
      </c>
      <c r="B2" s="8" t="s">
        <v>27</v>
      </c>
      <c r="C2" s="8" t="s">
        <v>28</v>
      </c>
      <c r="D2" s="8" t="s">
        <v>34</v>
      </c>
      <c r="E2" s="7" t="s">
        <v>35</v>
      </c>
      <c r="F2" s="7" t="s">
        <v>36</v>
      </c>
      <c r="G2" s="84"/>
    </row>
    <row r="3" spans="1:9" x14ac:dyDescent="0.25">
      <c r="A3" s="1" t="s">
        <v>29</v>
      </c>
      <c r="B3" s="1">
        <v>785</v>
      </c>
      <c r="C3" s="1">
        <v>1367</v>
      </c>
      <c r="D3" s="1">
        <v>2152</v>
      </c>
      <c r="E3" s="1" t="s">
        <v>30</v>
      </c>
      <c r="F3" s="1" t="s">
        <v>30</v>
      </c>
      <c r="G3" s="1"/>
    </row>
    <row r="4" spans="1:9" x14ac:dyDescent="0.25">
      <c r="A4" s="1" t="s">
        <v>31</v>
      </c>
      <c r="B4" s="1">
        <v>351</v>
      </c>
      <c r="C4" s="1">
        <v>1077</v>
      </c>
      <c r="D4" s="1">
        <v>1396</v>
      </c>
      <c r="E4" s="1">
        <v>0</v>
      </c>
      <c r="F4" s="1">
        <v>276</v>
      </c>
      <c r="G4" s="1"/>
    </row>
    <row r="5" spans="1:9" ht="24.75" x14ac:dyDescent="0.25">
      <c r="A5" s="1" t="s">
        <v>37</v>
      </c>
      <c r="B5" s="1">
        <v>51</v>
      </c>
      <c r="C5" s="1">
        <v>82</v>
      </c>
      <c r="D5" s="1">
        <v>756</v>
      </c>
      <c r="E5" s="1">
        <v>810</v>
      </c>
      <c r="F5" s="1">
        <v>16</v>
      </c>
      <c r="G5" s="1"/>
    </row>
    <row r="6" spans="1:9" ht="30" customHeight="1" x14ac:dyDescent="0.25">
      <c r="A6" s="1" t="s">
        <v>32</v>
      </c>
      <c r="B6" s="1" t="s">
        <v>1304</v>
      </c>
      <c r="C6" s="1" t="s">
        <v>1303</v>
      </c>
      <c r="D6" s="1">
        <v>0</v>
      </c>
      <c r="E6" s="1">
        <v>191</v>
      </c>
      <c r="F6" s="1">
        <v>327</v>
      </c>
      <c r="G6" s="1"/>
    </row>
    <row r="7" spans="1:9" x14ac:dyDescent="0.25">
      <c r="A7" s="2" t="s">
        <v>33</v>
      </c>
      <c r="B7" s="3"/>
      <c r="C7" s="3"/>
      <c r="D7" s="3"/>
      <c r="E7" s="2">
        <v>364</v>
      </c>
      <c r="F7" s="2">
        <v>100</v>
      </c>
      <c r="G7" s="1"/>
    </row>
    <row r="9" spans="1:9" x14ac:dyDescent="0.25">
      <c r="A9" s="10" t="s">
        <v>2698</v>
      </c>
    </row>
    <row r="10" spans="1:9" ht="24.75" x14ac:dyDescent="0.25">
      <c r="A10" s="7" t="s">
        <v>21</v>
      </c>
      <c r="B10" s="7" t="s">
        <v>29</v>
      </c>
      <c r="C10" s="7" t="s">
        <v>31</v>
      </c>
      <c r="D10" s="7" t="s">
        <v>37</v>
      </c>
      <c r="E10" s="7" t="s">
        <v>32</v>
      </c>
      <c r="F10" s="7" t="s">
        <v>1039</v>
      </c>
      <c r="G10" s="7" t="s">
        <v>1301</v>
      </c>
      <c r="H10" s="7" t="s">
        <v>1302</v>
      </c>
    </row>
    <row r="11" spans="1:9" x14ac:dyDescent="0.25">
      <c r="A11" s="19" t="s">
        <v>1040</v>
      </c>
      <c r="B11" s="83">
        <v>785</v>
      </c>
      <c r="C11" s="83">
        <v>314</v>
      </c>
      <c r="D11" s="83">
        <v>13</v>
      </c>
      <c r="E11" s="83">
        <v>350</v>
      </c>
      <c r="F11" s="83">
        <v>108</v>
      </c>
      <c r="G11" s="83" t="s">
        <v>30</v>
      </c>
      <c r="H11" s="83" t="s">
        <v>30</v>
      </c>
    </row>
    <row r="12" spans="1:9" x14ac:dyDescent="0.25">
      <c r="A12" s="19" t="s">
        <v>1</v>
      </c>
      <c r="B12" s="144">
        <v>1372</v>
      </c>
      <c r="C12" s="83">
        <v>1007</v>
      </c>
      <c r="D12" s="83">
        <v>149</v>
      </c>
      <c r="E12" s="83">
        <v>206</v>
      </c>
      <c r="F12" s="83">
        <v>10</v>
      </c>
      <c r="G12" s="83" t="s">
        <v>30</v>
      </c>
      <c r="H12" s="83" t="s">
        <v>30</v>
      </c>
    </row>
    <row r="13" spans="1:9" x14ac:dyDescent="0.25">
      <c r="A13" s="19" t="s">
        <v>2</v>
      </c>
      <c r="B13" s="144">
        <v>1367</v>
      </c>
      <c r="C13" s="83">
        <v>1075</v>
      </c>
      <c r="D13" s="83">
        <v>85</v>
      </c>
      <c r="E13" s="83">
        <v>206</v>
      </c>
      <c r="F13" s="83">
        <v>0</v>
      </c>
      <c r="G13" s="83" t="s">
        <v>30</v>
      </c>
      <c r="H13" s="83" t="s">
        <v>30</v>
      </c>
    </row>
    <row r="14" spans="1:9" x14ac:dyDescent="0.25">
      <c r="A14" s="19" t="s">
        <v>3</v>
      </c>
      <c r="B14" s="83">
        <v>844</v>
      </c>
      <c r="C14" s="83">
        <v>593</v>
      </c>
      <c r="D14" s="83">
        <v>50</v>
      </c>
      <c r="E14" s="83">
        <v>171</v>
      </c>
      <c r="F14" s="83">
        <v>30</v>
      </c>
      <c r="G14" s="83" t="s">
        <v>30</v>
      </c>
      <c r="H14" s="83" t="s">
        <v>30</v>
      </c>
    </row>
    <row r="15" spans="1:9" x14ac:dyDescent="0.25">
      <c r="A15" s="19" t="s">
        <v>4</v>
      </c>
      <c r="B15" s="83">
        <v>901</v>
      </c>
      <c r="C15" s="83">
        <v>685</v>
      </c>
      <c r="D15" s="83">
        <v>51</v>
      </c>
      <c r="E15" s="83">
        <v>165</v>
      </c>
      <c r="F15" s="83">
        <v>0</v>
      </c>
      <c r="G15" s="83" t="s">
        <v>30</v>
      </c>
      <c r="H15" s="83" t="s">
        <v>30</v>
      </c>
    </row>
    <row r="16" spans="1:9" x14ac:dyDescent="0.25">
      <c r="A16" s="20" t="s">
        <v>62</v>
      </c>
      <c r="B16" s="144">
        <v>2157</v>
      </c>
      <c r="C16" s="83">
        <v>1657</v>
      </c>
      <c r="D16" s="83">
        <v>31</v>
      </c>
      <c r="E16" s="83">
        <f>G16+H16</f>
        <v>519</v>
      </c>
      <c r="F16" s="83">
        <v>0</v>
      </c>
      <c r="G16" s="83">
        <v>327</v>
      </c>
      <c r="H16" s="83">
        <v>192</v>
      </c>
    </row>
    <row r="17" spans="1:16" x14ac:dyDescent="0.25">
      <c r="A17" s="20" t="s">
        <v>63</v>
      </c>
      <c r="B17" s="144">
        <v>2152</v>
      </c>
      <c r="C17" s="83">
        <f>B17-(D17+E17)</f>
        <v>1436</v>
      </c>
      <c r="D17" s="83">
        <v>199</v>
      </c>
      <c r="E17" s="83">
        <f t="shared" ref="E17:E19" si="0">G17+H17</f>
        <v>517</v>
      </c>
      <c r="F17" s="83">
        <v>0</v>
      </c>
      <c r="G17" s="83">
        <v>326</v>
      </c>
      <c r="H17" s="83">
        <v>191</v>
      </c>
    </row>
    <row r="18" spans="1:16" x14ac:dyDescent="0.25">
      <c r="A18" s="20" t="s">
        <v>64</v>
      </c>
      <c r="B18" s="144">
        <v>1629</v>
      </c>
      <c r="C18" s="83">
        <f>B18-E18</f>
        <v>1131</v>
      </c>
      <c r="D18" s="83">
        <v>0</v>
      </c>
      <c r="E18" s="83">
        <f t="shared" si="0"/>
        <v>498</v>
      </c>
      <c r="F18" s="83">
        <v>0</v>
      </c>
      <c r="G18" s="83">
        <v>350</v>
      </c>
      <c r="H18" s="83">
        <v>148</v>
      </c>
    </row>
    <row r="19" spans="1:16" x14ac:dyDescent="0.25">
      <c r="A19" s="21" t="s">
        <v>65</v>
      </c>
      <c r="B19" s="85">
        <v>1686</v>
      </c>
      <c r="C19" s="85">
        <f>B19-(D19+E19)</f>
        <v>1031</v>
      </c>
      <c r="D19" s="86">
        <v>186</v>
      </c>
      <c r="E19" s="86">
        <f t="shared" si="0"/>
        <v>469</v>
      </c>
      <c r="F19" s="86">
        <v>0</v>
      </c>
      <c r="G19" s="86">
        <v>350</v>
      </c>
      <c r="H19" s="86">
        <v>119</v>
      </c>
    </row>
    <row r="20" spans="1:16" x14ac:dyDescent="0.25">
      <c r="A20" s="134" t="s">
        <v>2663</v>
      </c>
      <c r="B20" s="144">
        <f>SUM(B11:B19)</f>
        <v>12893</v>
      </c>
      <c r="C20" s="143">
        <f t="shared" ref="C20:H20" si="1">SUM(C11:C19)</f>
        <v>8929</v>
      </c>
      <c r="D20" s="143">
        <f t="shared" si="1"/>
        <v>764</v>
      </c>
      <c r="E20" s="143">
        <f t="shared" si="1"/>
        <v>3101</v>
      </c>
      <c r="F20" s="143">
        <f t="shared" si="1"/>
        <v>148</v>
      </c>
      <c r="G20" s="143">
        <f t="shared" si="1"/>
        <v>1353</v>
      </c>
      <c r="H20" s="143">
        <f t="shared" si="1"/>
        <v>650</v>
      </c>
    </row>
    <row r="21" spans="1:16" x14ac:dyDescent="0.25">
      <c r="A21" s="134"/>
      <c r="B21" s="144"/>
      <c r="C21" s="143"/>
      <c r="D21" s="143"/>
      <c r="E21" s="143"/>
      <c r="F21" s="143"/>
      <c r="G21" s="143"/>
      <c r="H21" s="143"/>
    </row>
    <row r="22" spans="1:16" x14ac:dyDescent="0.25">
      <c r="A22" s="10" t="s">
        <v>2662</v>
      </c>
    </row>
    <row r="23" spans="1:16" ht="15" customHeight="1" x14ac:dyDescent="0.25">
      <c r="A23" s="191" t="s">
        <v>2099</v>
      </c>
      <c r="B23" s="191"/>
      <c r="C23" s="191"/>
      <c r="D23" s="191"/>
      <c r="E23" s="191"/>
      <c r="F23" s="191"/>
      <c r="G23" s="191"/>
      <c r="H23" s="191"/>
      <c r="I23" s="191" t="s">
        <v>2660</v>
      </c>
      <c r="J23" s="191"/>
      <c r="K23" s="191"/>
      <c r="L23" s="191"/>
      <c r="M23" s="137"/>
      <c r="N23" s="137"/>
      <c r="O23" s="137"/>
      <c r="P23" s="137"/>
    </row>
    <row r="24" spans="1:16" ht="15" customHeight="1" x14ac:dyDescent="0.25">
      <c r="A24" s="190" t="s">
        <v>2100</v>
      </c>
      <c r="B24" s="190"/>
      <c r="C24" s="190"/>
      <c r="D24" s="190" t="s">
        <v>2101</v>
      </c>
      <c r="E24" s="190"/>
      <c r="F24" s="190"/>
      <c r="G24" s="52"/>
      <c r="H24" s="52"/>
      <c r="I24" s="191" t="s">
        <v>2661</v>
      </c>
      <c r="J24" s="191"/>
      <c r="K24" s="191"/>
      <c r="L24" s="191"/>
      <c r="M24" s="5"/>
      <c r="N24" s="5"/>
      <c r="O24" s="5"/>
      <c r="P24" s="5"/>
    </row>
    <row r="25" spans="1:16" s="135" customFormat="1" x14ac:dyDescent="0.25">
      <c r="A25" s="135" t="s">
        <v>2103</v>
      </c>
      <c r="B25" s="138" t="s">
        <v>2104</v>
      </c>
      <c r="C25" s="138" t="s">
        <v>2098</v>
      </c>
      <c r="D25" s="138" t="s">
        <v>2105</v>
      </c>
      <c r="E25" s="138" t="s">
        <v>2106</v>
      </c>
      <c r="F25" s="138" t="s">
        <v>2102</v>
      </c>
      <c r="G25" s="138"/>
      <c r="H25" s="138"/>
      <c r="I25" s="141" t="s">
        <v>1268</v>
      </c>
      <c r="J25" s="138" t="s">
        <v>2565</v>
      </c>
      <c r="K25" s="138" t="s">
        <v>2566</v>
      </c>
      <c r="L25" s="140" t="s">
        <v>1300</v>
      </c>
      <c r="M25" s="139"/>
      <c r="N25" s="139"/>
      <c r="O25" s="139"/>
      <c r="P25" s="139"/>
    </row>
    <row r="26" spans="1:16" x14ac:dyDescent="0.25">
      <c r="A26" t="s">
        <v>2107</v>
      </c>
      <c r="B26" t="s">
        <v>2108</v>
      </c>
      <c r="C26" s="136" t="s">
        <v>2109</v>
      </c>
      <c r="D26" t="s">
        <v>2110</v>
      </c>
      <c r="E26" t="s">
        <v>2111</v>
      </c>
      <c r="F26" t="s">
        <v>2112</v>
      </c>
      <c r="I26" t="s">
        <v>2567</v>
      </c>
      <c r="J26" t="s">
        <v>2568</v>
      </c>
      <c r="K26" t="s">
        <v>2600</v>
      </c>
      <c r="L26" t="s">
        <v>2601</v>
      </c>
    </row>
    <row r="27" spans="1:16" x14ac:dyDescent="0.25">
      <c r="A27" t="s">
        <v>2108</v>
      </c>
      <c r="B27" t="s">
        <v>2113</v>
      </c>
      <c r="D27" t="s">
        <v>2114</v>
      </c>
      <c r="E27" t="s">
        <v>2115</v>
      </c>
      <c r="I27" t="s">
        <v>2569</v>
      </c>
      <c r="J27" t="s">
        <v>42</v>
      </c>
      <c r="K27" t="s">
        <v>2602</v>
      </c>
      <c r="L27" t="s">
        <v>2603</v>
      </c>
    </row>
    <row r="28" spans="1:16" x14ac:dyDescent="0.25">
      <c r="A28" t="s">
        <v>2116</v>
      </c>
      <c r="B28" t="s">
        <v>2117</v>
      </c>
      <c r="D28" t="s">
        <v>2118</v>
      </c>
      <c r="E28" t="s">
        <v>2119</v>
      </c>
      <c r="I28" t="s">
        <v>2570</v>
      </c>
      <c r="J28" t="s">
        <v>2571</v>
      </c>
      <c r="K28" t="s">
        <v>2604</v>
      </c>
      <c r="L28" t="s">
        <v>2605</v>
      </c>
    </row>
    <row r="29" spans="1:16" x14ac:dyDescent="0.25">
      <c r="A29" t="s">
        <v>2120</v>
      </c>
      <c r="B29" t="s">
        <v>2121</v>
      </c>
      <c r="D29" t="s">
        <v>2122</v>
      </c>
      <c r="E29" t="s">
        <v>2123</v>
      </c>
      <c r="I29" t="s">
        <v>2572</v>
      </c>
      <c r="J29" t="s">
        <v>2573</v>
      </c>
      <c r="K29" t="s">
        <v>2606</v>
      </c>
      <c r="L29" t="s">
        <v>2607</v>
      </c>
    </row>
    <row r="30" spans="1:16" x14ac:dyDescent="0.25">
      <c r="A30" t="s">
        <v>2124</v>
      </c>
      <c r="B30" t="s">
        <v>2125</v>
      </c>
      <c r="D30" t="s">
        <v>2126</v>
      </c>
      <c r="E30" t="s">
        <v>2127</v>
      </c>
      <c r="I30" t="s">
        <v>2574</v>
      </c>
      <c r="J30" t="s">
        <v>44</v>
      </c>
      <c r="K30" t="s">
        <v>2608</v>
      </c>
      <c r="L30" t="s">
        <v>2609</v>
      </c>
    </row>
    <row r="31" spans="1:16" x14ac:dyDescent="0.25">
      <c r="A31" t="s">
        <v>2128</v>
      </c>
      <c r="B31" t="s">
        <v>2129</v>
      </c>
      <c r="D31" t="s">
        <v>2130</v>
      </c>
      <c r="E31" t="s">
        <v>2131</v>
      </c>
      <c r="I31" t="s">
        <v>2575</v>
      </c>
      <c r="J31" t="s">
        <v>2576</v>
      </c>
      <c r="K31" t="s">
        <v>2610</v>
      </c>
      <c r="L31" t="s">
        <v>2611</v>
      </c>
    </row>
    <row r="32" spans="1:16" x14ac:dyDescent="0.25">
      <c r="A32" t="s">
        <v>2132</v>
      </c>
      <c r="B32" t="s">
        <v>2133</v>
      </c>
      <c r="D32" t="s">
        <v>2134</v>
      </c>
      <c r="E32" t="s">
        <v>2135</v>
      </c>
      <c r="I32" t="s">
        <v>2577</v>
      </c>
      <c r="J32" t="s">
        <v>2578</v>
      </c>
      <c r="K32" t="s">
        <v>2612</v>
      </c>
      <c r="L32" t="s">
        <v>2613</v>
      </c>
    </row>
    <row r="33" spans="1:12" x14ac:dyDescent="0.25">
      <c r="A33" t="s">
        <v>2136</v>
      </c>
      <c r="B33" t="s">
        <v>2137</v>
      </c>
      <c r="D33" t="s">
        <v>2138</v>
      </c>
      <c r="E33" t="s">
        <v>2139</v>
      </c>
      <c r="I33" t="s">
        <v>2579</v>
      </c>
      <c r="J33" t="s">
        <v>2580</v>
      </c>
      <c r="K33" t="s">
        <v>2614</v>
      </c>
      <c r="L33" t="s">
        <v>2615</v>
      </c>
    </row>
    <row r="34" spans="1:12" x14ac:dyDescent="0.25">
      <c r="A34" t="s">
        <v>2140</v>
      </c>
      <c r="B34" t="s">
        <v>2141</v>
      </c>
      <c r="D34" t="s">
        <v>2142</v>
      </c>
      <c r="E34" t="s">
        <v>2143</v>
      </c>
      <c r="I34" t="s">
        <v>2581</v>
      </c>
      <c r="J34" t="s">
        <v>46</v>
      </c>
      <c r="K34" t="s">
        <v>2616</v>
      </c>
      <c r="L34" t="s">
        <v>2617</v>
      </c>
    </row>
    <row r="35" spans="1:12" x14ac:dyDescent="0.25">
      <c r="A35" t="s">
        <v>2144</v>
      </c>
      <c r="B35" t="s">
        <v>2145</v>
      </c>
      <c r="D35" t="s">
        <v>2146</v>
      </c>
      <c r="E35" t="s">
        <v>2147</v>
      </c>
      <c r="I35" t="s">
        <v>2582</v>
      </c>
      <c r="J35" t="s">
        <v>2583</v>
      </c>
      <c r="K35" t="s">
        <v>2618</v>
      </c>
      <c r="L35" t="s">
        <v>2619</v>
      </c>
    </row>
    <row r="36" spans="1:12" x14ac:dyDescent="0.25">
      <c r="A36" t="s">
        <v>2148</v>
      </c>
      <c r="B36" t="s">
        <v>2149</v>
      </c>
      <c r="D36" t="s">
        <v>2150</v>
      </c>
      <c r="E36" t="s">
        <v>2151</v>
      </c>
      <c r="I36" t="s">
        <v>2584</v>
      </c>
      <c r="J36" t="s">
        <v>2585</v>
      </c>
      <c r="K36" t="s">
        <v>2620</v>
      </c>
      <c r="L36" t="s">
        <v>2621</v>
      </c>
    </row>
    <row r="37" spans="1:12" x14ac:dyDescent="0.25">
      <c r="A37" t="s">
        <v>2152</v>
      </c>
      <c r="B37" t="s">
        <v>2153</v>
      </c>
      <c r="D37" t="s">
        <v>2154</v>
      </c>
      <c r="E37" t="s">
        <v>2155</v>
      </c>
      <c r="I37" t="s">
        <v>2586</v>
      </c>
      <c r="J37" t="s">
        <v>48</v>
      </c>
      <c r="K37" t="s">
        <v>2622</v>
      </c>
      <c r="L37" t="s">
        <v>2623</v>
      </c>
    </row>
    <row r="38" spans="1:12" x14ac:dyDescent="0.25">
      <c r="A38" t="s">
        <v>2156</v>
      </c>
      <c r="B38" t="s">
        <v>2157</v>
      </c>
      <c r="D38" t="s">
        <v>2158</v>
      </c>
      <c r="E38" t="s">
        <v>2159</v>
      </c>
      <c r="I38" t="s">
        <v>2587</v>
      </c>
      <c r="J38" t="s">
        <v>2588</v>
      </c>
      <c r="K38" t="s">
        <v>2624</v>
      </c>
      <c r="L38" t="s">
        <v>2625</v>
      </c>
    </row>
    <row r="39" spans="1:12" x14ac:dyDescent="0.25">
      <c r="A39" t="s">
        <v>2160</v>
      </c>
      <c r="B39" t="s">
        <v>2161</v>
      </c>
      <c r="D39" t="s">
        <v>2162</v>
      </c>
      <c r="E39" t="s">
        <v>2163</v>
      </c>
      <c r="I39" t="s">
        <v>2589</v>
      </c>
      <c r="J39" t="s">
        <v>47</v>
      </c>
      <c r="K39" t="s">
        <v>2626</v>
      </c>
      <c r="L39" t="s">
        <v>2627</v>
      </c>
    </row>
    <row r="40" spans="1:12" x14ac:dyDescent="0.25">
      <c r="A40" t="s">
        <v>2164</v>
      </c>
      <c r="B40" t="s">
        <v>2165</v>
      </c>
      <c r="D40" t="s">
        <v>2166</v>
      </c>
      <c r="E40" t="s">
        <v>2167</v>
      </c>
      <c r="I40" t="s">
        <v>2590</v>
      </c>
      <c r="J40" t="s">
        <v>2591</v>
      </c>
      <c r="L40" t="s">
        <v>2628</v>
      </c>
    </row>
    <row r="41" spans="1:12" x14ac:dyDescent="0.25">
      <c r="A41" t="s">
        <v>2168</v>
      </c>
      <c r="B41" t="s">
        <v>2169</v>
      </c>
      <c r="D41" t="s">
        <v>2170</v>
      </c>
      <c r="E41" t="s">
        <v>2171</v>
      </c>
      <c r="I41" t="s">
        <v>2592</v>
      </c>
      <c r="L41" t="s">
        <v>2629</v>
      </c>
    </row>
    <row r="42" spans="1:12" x14ac:dyDescent="0.25">
      <c r="A42" t="s">
        <v>2172</v>
      </c>
      <c r="B42" t="s">
        <v>2173</v>
      </c>
      <c r="D42" t="s">
        <v>2174</v>
      </c>
      <c r="E42" t="s">
        <v>2175</v>
      </c>
      <c r="I42" t="s">
        <v>2593</v>
      </c>
      <c r="L42" t="s">
        <v>2630</v>
      </c>
    </row>
    <row r="43" spans="1:12" x14ac:dyDescent="0.25">
      <c r="A43" t="s">
        <v>2176</v>
      </c>
      <c r="B43" t="s">
        <v>2177</v>
      </c>
      <c r="D43" t="s">
        <v>2178</v>
      </c>
      <c r="E43" t="s">
        <v>2179</v>
      </c>
      <c r="I43" t="s">
        <v>2594</v>
      </c>
      <c r="L43" t="s">
        <v>2631</v>
      </c>
    </row>
    <row r="44" spans="1:12" x14ac:dyDescent="0.25">
      <c r="A44" t="s">
        <v>2180</v>
      </c>
      <c r="B44" t="s">
        <v>2181</v>
      </c>
      <c r="D44" t="s">
        <v>2182</v>
      </c>
      <c r="E44" t="s">
        <v>2183</v>
      </c>
      <c r="I44" t="s">
        <v>2595</v>
      </c>
      <c r="L44" t="s">
        <v>2632</v>
      </c>
    </row>
    <row r="45" spans="1:12" x14ac:dyDescent="0.25">
      <c r="A45" t="s">
        <v>2184</v>
      </c>
      <c r="B45" t="s">
        <v>2185</v>
      </c>
      <c r="D45" t="s">
        <v>2186</v>
      </c>
      <c r="E45" t="s">
        <v>2187</v>
      </c>
      <c r="I45" t="s">
        <v>2596</v>
      </c>
      <c r="L45" t="s">
        <v>2633</v>
      </c>
    </row>
    <row r="46" spans="1:12" x14ac:dyDescent="0.25">
      <c r="A46" t="s">
        <v>2188</v>
      </c>
      <c r="B46" t="s">
        <v>2189</v>
      </c>
      <c r="D46" t="s">
        <v>2190</v>
      </c>
      <c r="E46" t="s">
        <v>2191</v>
      </c>
      <c r="I46" t="s">
        <v>2597</v>
      </c>
      <c r="L46" t="s">
        <v>2634</v>
      </c>
    </row>
    <row r="47" spans="1:12" x14ac:dyDescent="0.25">
      <c r="A47" t="s">
        <v>2192</v>
      </c>
      <c r="B47" t="s">
        <v>2193</v>
      </c>
      <c r="D47" t="s">
        <v>2194</v>
      </c>
      <c r="E47" t="s">
        <v>2195</v>
      </c>
      <c r="I47" t="s">
        <v>2598</v>
      </c>
      <c r="L47" t="s">
        <v>2635</v>
      </c>
    </row>
    <row r="48" spans="1:12" x14ac:dyDescent="0.25">
      <c r="A48" t="s">
        <v>2196</v>
      </c>
      <c r="B48" t="s">
        <v>2197</v>
      </c>
      <c r="D48" t="s">
        <v>2198</v>
      </c>
      <c r="E48" t="s">
        <v>2199</v>
      </c>
      <c r="I48" t="s">
        <v>2599</v>
      </c>
      <c r="L48" t="s">
        <v>2636</v>
      </c>
    </row>
    <row r="49" spans="1:12" x14ac:dyDescent="0.25">
      <c r="A49" t="s">
        <v>2200</v>
      </c>
      <c r="D49" t="s">
        <v>2201</v>
      </c>
      <c r="E49" t="s">
        <v>2202</v>
      </c>
      <c r="L49" t="s">
        <v>2637</v>
      </c>
    </row>
    <row r="50" spans="1:12" x14ac:dyDescent="0.25">
      <c r="A50" t="s">
        <v>2203</v>
      </c>
      <c r="D50" t="s">
        <v>2204</v>
      </c>
      <c r="E50" t="s">
        <v>2205</v>
      </c>
      <c r="L50" t="s">
        <v>2638</v>
      </c>
    </row>
    <row r="51" spans="1:12" x14ac:dyDescent="0.25">
      <c r="A51" t="s">
        <v>2206</v>
      </c>
      <c r="D51" t="s">
        <v>2207</v>
      </c>
      <c r="E51" t="s">
        <v>2208</v>
      </c>
      <c r="L51" t="s">
        <v>2639</v>
      </c>
    </row>
    <row r="52" spans="1:12" x14ac:dyDescent="0.25">
      <c r="A52" t="s">
        <v>2209</v>
      </c>
      <c r="D52" t="s">
        <v>2210</v>
      </c>
      <c r="E52" t="s">
        <v>2211</v>
      </c>
      <c r="L52" t="s">
        <v>2640</v>
      </c>
    </row>
    <row r="53" spans="1:12" x14ac:dyDescent="0.25">
      <c r="A53" t="s">
        <v>2212</v>
      </c>
      <c r="D53" t="s">
        <v>2213</v>
      </c>
      <c r="E53" t="s">
        <v>2214</v>
      </c>
      <c r="L53" t="s">
        <v>2641</v>
      </c>
    </row>
    <row r="54" spans="1:12" x14ac:dyDescent="0.25">
      <c r="A54" t="s">
        <v>2215</v>
      </c>
      <c r="D54" t="s">
        <v>2216</v>
      </c>
      <c r="E54" t="s">
        <v>2217</v>
      </c>
      <c r="L54" t="s">
        <v>2642</v>
      </c>
    </row>
    <row r="55" spans="1:12" x14ac:dyDescent="0.25">
      <c r="A55" t="s">
        <v>2218</v>
      </c>
      <c r="D55" t="s">
        <v>2219</v>
      </c>
      <c r="E55" t="s">
        <v>2220</v>
      </c>
      <c r="L55" t="s">
        <v>2643</v>
      </c>
    </row>
    <row r="56" spans="1:12" x14ac:dyDescent="0.25">
      <c r="A56" t="s">
        <v>2221</v>
      </c>
      <c r="D56" t="s">
        <v>2222</v>
      </c>
      <c r="E56" t="s">
        <v>2223</v>
      </c>
      <c r="L56" t="s">
        <v>2644</v>
      </c>
    </row>
    <row r="57" spans="1:12" x14ac:dyDescent="0.25">
      <c r="A57" t="s">
        <v>2224</v>
      </c>
      <c r="D57" t="s">
        <v>2225</v>
      </c>
      <c r="E57" t="s">
        <v>2226</v>
      </c>
      <c r="L57" t="s">
        <v>2645</v>
      </c>
    </row>
    <row r="58" spans="1:12" x14ac:dyDescent="0.25">
      <c r="A58" t="s">
        <v>2227</v>
      </c>
      <c r="D58" t="s">
        <v>2228</v>
      </c>
      <c r="E58" t="s">
        <v>2229</v>
      </c>
      <c r="L58" t="s">
        <v>2646</v>
      </c>
    </row>
    <row r="59" spans="1:12" x14ac:dyDescent="0.25">
      <c r="A59" t="s">
        <v>2230</v>
      </c>
      <c r="D59" t="s">
        <v>2231</v>
      </c>
      <c r="E59" t="s">
        <v>2232</v>
      </c>
      <c r="L59" t="s">
        <v>2647</v>
      </c>
    </row>
    <row r="60" spans="1:12" x14ac:dyDescent="0.25">
      <c r="A60" t="s">
        <v>2233</v>
      </c>
      <c r="D60" t="s">
        <v>2234</v>
      </c>
      <c r="E60" t="s">
        <v>2235</v>
      </c>
      <c r="L60" t="s">
        <v>2648</v>
      </c>
    </row>
    <row r="61" spans="1:12" x14ac:dyDescent="0.25">
      <c r="A61" t="s">
        <v>2236</v>
      </c>
      <c r="D61" t="s">
        <v>2237</v>
      </c>
      <c r="L61" t="s">
        <v>2649</v>
      </c>
    </row>
    <row r="62" spans="1:12" x14ac:dyDescent="0.25">
      <c r="A62" t="s">
        <v>2238</v>
      </c>
      <c r="D62" t="s">
        <v>2239</v>
      </c>
      <c r="L62" t="s">
        <v>2650</v>
      </c>
    </row>
    <row r="63" spans="1:12" x14ac:dyDescent="0.25">
      <c r="A63" t="s">
        <v>2240</v>
      </c>
      <c r="D63" t="s">
        <v>2241</v>
      </c>
      <c r="L63" t="s">
        <v>2651</v>
      </c>
    </row>
    <row r="64" spans="1:12" x14ac:dyDescent="0.25">
      <c r="A64" t="s">
        <v>2242</v>
      </c>
      <c r="D64" t="s">
        <v>2243</v>
      </c>
      <c r="L64" t="s">
        <v>2652</v>
      </c>
    </row>
    <row r="65" spans="1:12" x14ac:dyDescent="0.25">
      <c r="A65" t="s">
        <v>2244</v>
      </c>
      <c r="D65" t="s">
        <v>2245</v>
      </c>
      <c r="L65" t="s">
        <v>2653</v>
      </c>
    </row>
    <row r="66" spans="1:12" x14ac:dyDescent="0.25">
      <c r="A66" t="s">
        <v>2246</v>
      </c>
      <c r="D66" t="s">
        <v>2247</v>
      </c>
      <c r="L66" t="s">
        <v>2654</v>
      </c>
    </row>
    <row r="67" spans="1:12" x14ac:dyDescent="0.25">
      <c r="A67" t="s">
        <v>2248</v>
      </c>
      <c r="D67" t="s">
        <v>2249</v>
      </c>
      <c r="L67" t="s">
        <v>2655</v>
      </c>
    </row>
    <row r="68" spans="1:12" x14ac:dyDescent="0.25">
      <c r="A68" t="s">
        <v>2250</v>
      </c>
      <c r="D68" t="s">
        <v>2251</v>
      </c>
      <c r="L68" t="s">
        <v>2656</v>
      </c>
    </row>
    <row r="69" spans="1:12" x14ac:dyDescent="0.25">
      <c r="A69" t="s">
        <v>2252</v>
      </c>
      <c r="D69" t="s">
        <v>2253</v>
      </c>
      <c r="L69" t="s">
        <v>2657</v>
      </c>
    </row>
    <row r="70" spans="1:12" x14ac:dyDescent="0.25">
      <c r="A70" t="s">
        <v>2254</v>
      </c>
      <c r="D70" t="s">
        <v>2255</v>
      </c>
      <c r="L70" t="s">
        <v>2658</v>
      </c>
    </row>
    <row r="71" spans="1:12" x14ac:dyDescent="0.25">
      <c r="A71" t="s">
        <v>2256</v>
      </c>
      <c r="D71" t="s">
        <v>2257</v>
      </c>
      <c r="I71" s="16"/>
      <c r="J71" s="16"/>
      <c r="K71" s="16"/>
      <c r="L71" s="16" t="s">
        <v>2659</v>
      </c>
    </row>
    <row r="72" spans="1:12" x14ac:dyDescent="0.25">
      <c r="A72" t="s">
        <v>2258</v>
      </c>
      <c r="D72" t="s">
        <v>2259</v>
      </c>
    </row>
    <row r="73" spans="1:12" x14ac:dyDescent="0.25">
      <c r="A73" t="s">
        <v>2260</v>
      </c>
      <c r="D73" t="s">
        <v>2261</v>
      </c>
    </row>
    <row r="74" spans="1:12" x14ac:dyDescent="0.25">
      <c r="A74" t="s">
        <v>2262</v>
      </c>
      <c r="D74" t="s">
        <v>2263</v>
      </c>
    </row>
    <row r="75" spans="1:12" x14ac:dyDescent="0.25">
      <c r="A75" t="s">
        <v>2264</v>
      </c>
      <c r="D75" t="s">
        <v>2265</v>
      </c>
    </row>
    <row r="76" spans="1:12" x14ac:dyDescent="0.25">
      <c r="A76" t="s">
        <v>2266</v>
      </c>
      <c r="D76" t="s">
        <v>2267</v>
      </c>
    </row>
    <row r="77" spans="1:12" x14ac:dyDescent="0.25">
      <c r="A77" t="s">
        <v>2268</v>
      </c>
      <c r="D77" t="s">
        <v>2269</v>
      </c>
    </row>
    <row r="78" spans="1:12" x14ac:dyDescent="0.25">
      <c r="A78" t="s">
        <v>2270</v>
      </c>
      <c r="D78" t="s">
        <v>2271</v>
      </c>
    </row>
    <row r="79" spans="1:12" x14ac:dyDescent="0.25">
      <c r="A79" t="s">
        <v>2272</v>
      </c>
      <c r="D79" t="s">
        <v>2273</v>
      </c>
    </row>
    <row r="80" spans="1:12" x14ac:dyDescent="0.25">
      <c r="A80" t="s">
        <v>2113</v>
      </c>
      <c r="D80" t="s">
        <v>2274</v>
      </c>
    </row>
    <row r="81" spans="1:4" x14ac:dyDescent="0.25">
      <c r="A81" t="s">
        <v>2275</v>
      </c>
      <c r="D81" t="s">
        <v>2276</v>
      </c>
    </row>
    <row r="82" spans="1:4" x14ac:dyDescent="0.25">
      <c r="A82" t="s">
        <v>2277</v>
      </c>
      <c r="D82" t="s">
        <v>2278</v>
      </c>
    </row>
    <row r="83" spans="1:4" x14ac:dyDescent="0.25">
      <c r="A83" t="s">
        <v>2117</v>
      </c>
      <c r="D83" t="s">
        <v>2279</v>
      </c>
    </row>
    <row r="84" spans="1:4" x14ac:dyDescent="0.25">
      <c r="A84" t="s">
        <v>2280</v>
      </c>
      <c r="D84" t="s">
        <v>2281</v>
      </c>
    </row>
    <row r="85" spans="1:4" x14ac:dyDescent="0.25">
      <c r="A85" t="s">
        <v>2282</v>
      </c>
      <c r="D85" t="s">
        <v>2283</v>
      </c>
    </row>
    <row r="86" spans="1:4" x14ac:dyDescent="0.25">
      <c r="A86" t="s">
        <v>2284</v>
      </c>
      <c r="D86" t="s">
        <v>2285</v>
      </c>
    </row>
    <row r="87" spans="1:4" x14ac:dyDescent="0.25">
      <c r="A87" t="s">
        <v>2286</v>
      </c>
      <c r="D87" t="s">
        <v>2287</v>
      </c>
    </row>
    <row r="88" spans="1:4" x14ac:dyDescent="0.25">
      <c r="A88" t="s">
        <v>2288</v>
      </c>
      <c r="D88" t="s">
        <v>2289</v>
      </c>
    </row>
    <row r="89" spans="1:4" x14ac:dyDescent="0.25">
      <c r="A89" t="s">
        <v>2290</v>
      </c>
      <c r="D89" t="s">
        <v>2291</v>
      </c>
    </row>
    <row r="90" spans="1:4" x14ac:dyDescent="0.25">
      <c r="A90" t="s">
        <v>2292</v>
      </c>
      <c r="D90" t="s">
        <v>2293</v>
      </c>
    </row>
    <row r="91" spans="1:4" x14ac:dyDescent="0.25">
      <c r="A91" t="s">
        <v>2294</v>
      </c>
      <c r="D91" t="s">
        <v>2295</v>
      </c>
    </row>
    <row r="92" spans="1:4" x14ac:dyDescent="0.25">
      <c r="A92" t="s">
        <v>2296</v>
      </c>
      <c r="D92" t="s">
        <v>2297</v>
      </c>
    </row>
    <row r="93" spans="1:4" x14ac:dyDescent="0.25">
      <c r="A93" t="s">
        <v>2298</v>
      </c>
      <c r="D93" t="s">
        <v>2299</v>
      </c>
    </row>
    <row r="94" spans="1:4" x14ac:dyDescent="0.25">
      <c r="A94" t="s">
        <v>2300</v>
      </c>
      <c r="D94" t="s">
        <v>2301</v>
      </c>
    </row>
    <row r="95" spans="1:4" x14ac:dyDescent="0.25">
      <c r="A95" t="s">
        <v>2302</v>
      </c>
      <c r="D95" t="s">
        <v>2303</v>
      </c>
    </row>
    <row r="96" spans="1:4" x14ac:dyDescent="0.25">
      <c r="A96" t="s">
        <v>2304</v>
      </c>
      <c r="D96" t="s">
        <v>2305</v>
      </c>
    </row>
    <row r="97" spans="1:4" x14ac:dyDescent="0.25">
      <c r="A97" t="s">
        <v>2306</v>
      </c>
      <c r="D97" t="s">
        <v>2307</v>
      </c>
    </row>
    <row r="98" spans="1:4" x14ac:dyDescent="0.25">
      <c r="A98" t="s">
        <v>2308</v>
      </c>
    </row>
    <row r="99" spans="1:4" x14ac:dyDescent="0.25">
      <c r="A99" t="s">
        <v>2309</v>
      </c>
    </row>
    <row r="100" spans="1:4" x14ac:dyDescent="0.25">
      <c r="A100" t="s">
        <v>2310</v>
      </c>
    </row>
    <row r="101" spans="1:4" x14ac:dyDescent="0.25">
      <c r="A101" t="s">
        <v>2311</v>
      </c>
    </row>
    <row r="102" spans="1:4" x14ac:dyDescent="0.25">
      <c r="A102" t="s">
        <v>2312</v>
      </c>
    </row>
    <row r="103" spans="1:4" x14ac:dyDescent="0.25">
      <c r="A103" t="s">
        <v>2121</v>
      </c>
    </row>
    <row r="104" spans="1:4" x14ac:dyDescent="0.25">
      <c r="A104" t="s">
        <v>2125</v>
      </c>
    </row>
    <row r="105" spans="1:4" x14ac:dyDescent="0.25">
      <c r="A105" t="s">
        <v>2313</v>
      </c>
    </row>
    <row r="106" spans="1:4" x14ac:dyDescent="0.25">
      <c r="A106" t="s">
        <v>2314</v>
      </c>
    </row>
    <row r="107" spans="1:4" x14ac:dyDescent="0.25">
      <c r="A107" t="s">
        <v>2315</v>
      </c>
    </row>
    <row r="108" spans="1:4" x14ac:dyDescent="0.25">
      <c r="A108" t="s">
        <v>2316</v>
      </c>
    </row>
    <row r="109" spans="1:4" x14ac:dyDescent="0.25">
      <c r="A109" t="s">
        <v>2317</v>
      </c>
    </row>
    <row r="110" spans="1:4" x14ac:dyDescent="0.25">
      <c r="A110" t="s">
        <v>2318</v>
      </c>
    </row>
    <row r="111" spans="1:4" x14ac:dyDescent="0.25">
      <c r="A111" t="s">
        <v>2319</v>
      </c>
    </row>
    <row r="112" spans="1:4" x14ac:dyDescent="0.25">
      <c r="A112" t="s">
        <v>2320</v>
      </c>
    </row>
    <row r="113" spans="1:1" x14ac:dyDescent="0.25">
      <c r="A113" t="s">
        <v>2321</v>
      </c>
    </row>
    <row r="114" spans="1:1" x14ac:dyDescent="0.25">
      <c r="A114" t="s">
        <v>2322</v>
      </c>
    </row>
    <row r="115" spans="1:1" x14ac:dyDescent="0.25">
      <c r="A115" t="s">
        <v>2323</v>
      </c>
    </row>
    <row r="116" spans="1:1" x14ac:dyDescent="0.25">
      <c r="A116" t="s">
        <v>2324</v>
      </c>
    </row>
    <row r="117" spans="1:1" x14ac:dyDescent="0.25">
      <c r="A117" t="s">
        <v>2325</v>
      </c>
    </row>
    <row r="118" spans="1:1" x14ac:dyDescent="0.25">
      <c r="A118" t="s">
        <v>2326</v>
      </c>
    </row>
    <row r="119" spans="1:1" x14ac:dyDescent="0.25">
      <c r="A119" t="s">
        <v>2327</v>
      </c>
    </row>
    <row r="120" spans="1:1" x14ac:dyDescent="0.25">
      <c r="A120" t="s">
        <v>2328</v>
      </c>
    </row>
    <row r="121" spans="1:1" x14ac:dyDescent="0.25">
      <c r="A121" t="s">
        <v>2329</v>
      </c>
    </row>
    <row r="122" spans="1:1" x14ac:dyDescent="0.25">
      <c r="A122" t="s">
        <v>2330</v>
      </c>
    </row>
    <row r="123" spans="1:1" x14ac:dyDescent="0.25">
      <c r="A123" t="s">
        <v>2331</v>
      </c>
    </row>
    <row r="124" spans="1:1" x14ac:dyDescent="0.25">
      <c r="A124" t="s">
        <v>2332</v>
      </c>
    </row>
    <row r="125" spans="1:1" x14ac:dyDescent="0.25">
      <c r="A125" t="s">
        <v>2333</v>
      </c>
    </row>
    <row r="126" spans="1:1" x14ac:dyDescent="0.25">
      <c r="A126" t="s">
        <v>2129</v>
      </c>
    </row>
    <row r="127" spans="1:1" x14ac:dyDescent="0.25">
      <c r="A127" t="s">
        <v>2133</v>
      </c>
    </row>
    <row r="128" spans="1:1" x14ac:dyDescent="0.25">
      <c r="A128" t="s">
        <v>2334</v>
      </c>
    </row>
    <row r="129" spans="1:1" x14ac:dyDescent="0.25">
      <c r="A129" t="s">
        <v>2335</v>
      </c>
    </row>
    <row r="130" spans="1:1" x14ac:dyDescent="0.25">
      <c r="A130" t="s">
        <v>2336</v>
      </c>
    </row>
    <row r="131" spans="1:1" x14ac:dyDescent="0.25">
      <c r="A131" t="s">
        <v>2337</v>
      </c>
    </row>
    <row r="132" spans="1:1" x14ac:dyDescent="0.25">
      <c r="A132" t="s">
        <v>2338</v>
      </c>
    </row>
    <row r="133" spans="1:1" x14ac:dyDescent="0.25">
      <c r="A133" t="s">
        <v>2339</v>
      </c>
    </row>
    <row r="134" spans="1:1" x14ac:dyDescent="0.25">
      <c r="A134" t="s">
        <v>2340</v>
      </c>
    </row>
    <row r="135" spans="1:1" x14ac:dyDescent="0.25">
      <c r="A135" t="s">
        <v>2341</v>
      </c>
    </row>
    <row r="136" spans="1:1" x14ac:dyDescent="0.25">
      <c r="A136" t="s">
        <v>2342</v>
      </c>
    </row>
    <row r="137" spans="1:1" x14ac:dyDescent="0.25">
      <c r="A137" t="s">
        <v>2343</v>
      </c>
    </row>
    <row r="138" spans="1:1" x14ac:dyDescent="0.25">
      <c r="A138" t="s">
        <v>2344</v>
      </c>
    </row>
    <row r="139" spans="1:1" x14ac:dyDescent="0.25">
      <c r="A139" t="s">
        <v>2345</v>
      </c>
    </row>
    <row r="140" spans="1:1" x14ac:dyDescent="0.25">
      <c r="A140" t="s">
        <v>2346</v>
      </c>
    </row>
    <row r="141" spans="1:1" x14ac:dyDescent="0.25">
      <c r="A141" t="s">
        <v>2347</v>
      </c>
    </row>
    <row r="142" spans="1:1" x14ac:dyDescent="0.25">
      <c r="A142" t="s">
        <v>2348</v>
      </c>
    </row>
    <row r="143" spans="1:1" x14ac:dyDescent="0.25">
      <c r="A143" t="s">
        <v>2349</v>
      </c>
    </row>
    <row r="144" spans="1:1" x14ac:dyDescent="0.25">
      <c r="A144" t="s">
        <v>2350</v>
      </c>
    </row>
    <row r="145" spans="1:1" x14ac:dyDescent="0.25">
      <c r="A145" t="s">
        <v>2137</v>
      </c>
    </row>
    <row r="146" spans="1:1" x14ac:dyDescent="0.25">
      <c r="A146" t="s">
        <v>2351</v>
      </c>
    </row>
    <row r="147" spans="1:1" x14ac:dyDescent="0.25">
      <c r="A147" t="s">
        <v>2352</v>
      </c>
    </row>
    <row r="148" spans="1:1" x14ac:dyDescent="0.25">
      <c r="A148" t="s">
        <v>2353</v>
      </c>
    </row>
    <row r="149" spans="1:1" x14ac:dyDescent="0.25">
      <c r="A149" t="s">
        <v>2354</v>
      </c>
    </row>
    <row r="150" spans="1:1" x14ac:dyDescent="0.25">
      <c r="A150" t="s">
        <v>2141</v>
      </c>
    </row>
    <row r="151" spans="1:1" x14ac:dyDescent="0.25">
      <c r="A151" t="s">
        <v>2145</v>
      </c>
    </row>
    <row r="152" spans="1:1" x14ac:dyDescent="0.25">
      <c r="A152" t="s">
        <v>2355</v>
      </c>
    </row>
    <row r="153" spans="1:1" x14ac:dyDescent="0.25">
      <c r="A153" t="s">
        <v>2356</v>
      </c>
    </row>
    <row r="154" spans="1:1" x14ac:dyDescent="0.25">
      <c r="A154" t="s">
        <v>2357</v>
      </c>
    </row>
    <row r="155" spans="1:1" x14ac:dyDescent="0.25">
      <c r="A155" t="s">
        <v>2358</v>
      </c>
    </row>
    <row r="156" spans="1:1" x14ac:dyDescent="0.25">
      <c r="A156" t="s">
        <v>2359</v>
      </c>
    </row>
    <row r="157" spans="1:1" x14ac:dyDescent="0.25">
      <c r="A157" t="s">
        <v>2360</v>
      </c>
    </row>
    <row r="158" spans="1:1" x14ac:dyDescent="0.25">
      <c r="A158" t="s">
        <v>2361</v>
      </c>
    </row>
    <row r="159" spans="1:1" x14ac:dyDescent="0.25">
      <c r="A159" t="s">
        <v>2362</v>
      </c>
    </row>
    <row r="160" spans="1:1" x14ac:dyDescent="0.25">
      <c r="A160" t="s">
        <v>2363</v>
      </c>
    </row>
    <row r="161" spans="1:1" x14ac:dyDescent="0.25">
      <c r="A161" t="s">
        <v>2364</v>
      </c>
    </row>
    <row r="162" spans="1:1" x14ac:dyDescent="0.25">
      <c r="A162" t="s">
        <v>2365</v>
      </c>
    </row>
    <row r="163" spans="1:1" x14ac:dyDescent="0.25">
      <c r="A163" t="s">
        <v>2366</v>
      </c>
    </row>
    <row r="164" spans="1:1" x14ac:dyDescent="0.25">
      <c r="A164" t="s">
        <v>2367</v>
      </c>
    </row>
    <row r="165" spans="1:1" x14ac:dyDescent="0.25">
      <c r="A165" t="s">
        <v>2368</v>
      </c>
    </row>
    <row r="166" spans="1:1" x14ac:dyDescent="0.25">
      <c r="A166" t="s">
        <v>2369</v>
      </c>
    </row>
    <row r="167" spans="1:1" x14ac:dyDescent="0.25">
      <c r="A167" t="s">
        <v>2370</v>
      </c>
    </row>
    <row r="168" spans="1:1" x14ac:dyDescent="0.25">
      <c r="A168" t="s">
        <v>2371</v>
      </c>
    </row>
    <row r="169" spans="1:1" x14ac:dyDescent="0.25">
      <c r="A169" t="s">
        <v>2372</v>
      </c>
    </row>
    <row r="170" spans="1:1" x14ac:dyDescent="0.25">
      <c r="A170" t="s">
        <v>2373</v>
      </c>
    </row>
    <row r="171" spans="1:1" x14ac:dyDescent="0.25">
      <c r="A171" t="s">
        <v>2374</v>
      </c>
    </row>
    <row r="172" spans="1:1" x14ac:dyDescent="0.25">
      <c r="A172" t="s">
        <v>2375</v>
      </c>
    </row>
    <row r="173" spans="1:1" x14ac:dyDescent="0.25">
      <c r="A173" t="s">
        <v>2376</v>
      </c>
    </row>
    <row r="174" spans="1:1" x14ac:dyDescent="0.25">
      <c r="A174" t="s">
        <v>2377</v>
      </c>
    </row>
    <row r="175" spans="1:1" x14ac:dyDescent="0.25">
      <c r="A175" t="s">
        <v>2378</v>
      </c>
    </row>
    <row r="176" spans="1:1" x14ac:dyDescent="0.25">
      <c r="A176" t="s">
        <v>2379</v>
      </c>
    </row>
    <row r="177" spans="1:1" x14ac:dyDescent="0.25">
      <c r="A177" t="s">
        <v>2380</v>
      </c>
    </row>
    <row r="178" spans="1:1" x14ac:dyDescent="0.25">
      <c r="A178" t="s">
        <v>2381</v>
      </c>
    </row>
    <row r="179" spans="1:1" x14ac:dyDescent="0.25">
      <c r="A179" t="s">
        <v>2382</v>
      </c>
    </row>
    <row r="180" spans="1:1" x14ac:dyDescent="0.25">
      <c r="A180" t="s">
        <v>2383</v>
      </c>
    </row>
    <row r="181" spans="1:1" x14ac:dyDescent="0.25">
      <c r="A181" t="s">
        <v>2384</v>
      </c>
    </row>
    <row r="182" spans="1:1" x14ac:dyDescent="0.25">
      <c r="A182" t="s">
        <v>2385</v>
      </c>
    </row>
    <row r="183" spans="1:1" x14ac:dyDescent="0.25">
      <c r="A183" t="s">
        <v>2149</v>
      </c>
    </row>
    <row r="184" spans="1:1" x14ac:dyDescent="0.25">
      <c r="A184" t="s">
        <v>2153</v>
      </c>
    </row>
    <row r="185" spans="1:1" x14ac:dyDescent="0.25">
      <c r="A185" t="s">
        <v>2386</v>
      </c>
    </row>
    <row r="186" spans="1:1" x14ac:dyDescent="0.25">
      <c r="A186" t="s">
        <v>2387</v>
      </c>
    </row>
    <row r="187" spans="1:1" x14ac:dyDescent="0.25">
      <c r="A187" t="s">
        <v>2388</v>
      </c>
    </row>
    <row r="188" spans="1:1" x14ac:dyDescent="0.25">
      <c r="A188" t="s">
        <v>2389</v>
      </c>
    </row>
    <row r="189" spans="1:1" x14ac:dyDescent="0.25">
      <c r="A189" t="s">
        <v>2390</v>
      </c>
    </row>
    <row r="190" spans="1:1" x14ac:dyDescent="0.25">
      <c r="A190" t="s">
        <v>2391</v>
      </c>
    </row>
    <row r="191" spans="1:1" x14ac:dyDescent="0.25">
      <c r="A191" t="s">
        <v>2157</v>
      </c>
    </row>
    <row r="192" spans="1:1" x14ac:dyDescent="0.25">
      <c r="A192" t="s">
        <v>2392</v>
      </c>
    </row>
    <row r="193" spans="1:1" x14ac:dyDescent="0.25">
      <c r="A193" t="s">
        <v>2393</v>
      </c>
    </row>
    <row r="194" spans="1:1" x14ac:dyDescent="0.25">
      <c r="A194" t="s">
        <v>2394</v>
      </c>
    </row>
    <row r="195" spans="1:1" x14ac:dyDescent="0.25">
      <c r="A195" t="s">
        <v>2395</v>
      </c>
    </row>
    <row r="196" spans="1:1" x14ac:dyDescent="0.25">
      <c r="A196" t="s">
        <v>2396</v>
      </c>
    </row>
    <row r="197" spans="1:1" x14ac:dyDescent="0.25">
      <c r="A197" t="s">
        <v>2397</v>
      </c>
    </row>
    <row r="198" spans="1:1" x14ac:dyDescent="0.25">
      <c r="A198" t="s">
        <v>2398</v>
      </c>
    </row>
    <row r="199" spans="1:1" x14ac:dyDescent="0.25">
      <c r="A199" t="s">
        <v>2399</v>
      </c>
    </row>
    <row r="200" spans="1:1" x14ac:dyDescent="0.25">
      <c r="A200" t="s">
        <v>2400</v>
      </c>
    </row>
    <row r="201" spans="1:1" x14ac:dyDescent="0.25">
      <c r="A201" t="s">
        <v>2401</v>
      </c>
    </row>
    <row r="202" spans="1:1" x14ac:dyDescent="0.25">
      <c r="A202" t="s">
        <v>2402</v>
      </c>
    </row>
    <row r="203" spans="1:1" x14ac:dyDescent="0.25">
      <c r="A203" t="s">
        <v>2403</v>
      </c>
    </row>
    <row r="204" spans="1:1" x14ac:dyDescent="0.25">
      <c r="A204" t="s">
        <v>2404</v>
      </c>
    </row>
    <row r="205" spans="1:1" x14ac:dyDescent="0.25">
      <c r="A205" t="s">
        <v>2405</v>
      </c>
    </row>
    <row r="206" spans="1:1" x14ac:dyDescent="0.25">
      <c r="A206" t="s">
        <v>2406</v>
      </c>
    </row>
    <row r="207" spans="1:1" x14ac:dyDescent="0.25">
      <c r="A207" t="s">
        <v>2407</v>
      </c>
    </row>
    <row r="208" spans="1:1" x14ac:dyDescent="0.25">
      <c r="A208" t="s">
        <v>2408</v>
      </c>
    </row>
    <row r="209" spans="1:1" x14ac:dyDescent="0.25">
      <c r="A209" t="s">
        <v>2409</v>
      </c>
    </row>
    <row r="210" spans="1:1" x14ac:dyDescent="0.25">
      <c r="A210" t="s">
        <v>2410</v>
      </c>
    </row>
    <row r="211" spans="1:1" x14ac:dyDescent="0.25">
      <c r="A211" t="s">
        <v>2411</v>
      </c>
    </row>
    <row r="212" spans="1:1" x14ac:dyDescent="0.25">
      <c r="A212" t="s">
        <v>2412</v>
      </c>
    </row>
    <row r="213" spans="1:1" x14ac:dyDescent="0.25">
      <c r="A213" t="s">
        <v>2413</v>
      </c>
    </row>
    <row r="214" spans="1:1" x14ac:dyDescent="0.25">
      <c r="A214" t="s">
        <v>2414</v>
      </c>
    </row>
    <row r="215" spans="1:1" x14ac:dyDescent="0.25">
      <c r="A215" t="s">
        <v>2415</v>
      </c>
    </row>
    <row r="216" spans="1:1" x14ac:dyDescent="0.25">
      <c r="A216" t="s">
        <v>2416</v>
      </c>
    </row>
    <row r="217" spans="1:1" x14ac:dyDescent="0.25">
      <c r="A217" t="s">
        <v>2417</v>
      </c>
    </row>
    <row r="218" spans="1:1" x14ac:dyDescent="0.25">
      <c r="A218" t="s">
        <v>2418</v>
      </c>
    </row>
    <row r="219" spans="1:1" x14ac:dyDescent="0.25">
      <c r="A219" t="s">
        <v>2419</v>
      </c>
    </row>
    <row r="220" spans="1:1" x14ac:dyDescent="0.25">
      <c r="A220" t="s">
        <v>2420</v>
      </c>
    </row>
    <row r="221" spans="1:1" x14ac:dyDescent="0.25">
      <c r="A221" t="s">
        <v>2421</v>
      </c>
    </row>
    <row r="222" spans="1:1" x14ac:dyDescent="0.25">
      <c r="A222" t="s">
        <v>2422</v>
      </c>
    </row>
    <row r="223" spans="1:1" x14ac:dyDescent="0.25">
      <c r="A223" t="s">
        <v>2423</v>
      </c>
    </row>
    <row r="224" spans="1:1" x14ac:dyDescent="0.25">
      <c r="A224" t="s">
        <v>2424</v>
      </c>
    </row>
    <row r="225" spans="1:1" x14ac:dyDescent="0.25">
      <c r="A225" t="s">
        <v>2425</v>
      </c>
    </row>
    <row r="226" spans="1:1" x14ac:dyDescent="0.25">
      <c r="A226" t="s">
        <v>2161</v>
      </c>
    </row>
    <row r="227" spans="1:1" x14ac:dyDescent="0.25">
      <c r="A227" t="s">
        <v>2426</v>
      </c>
    </row>
    <row r="228" spans="1:1" x14ac:dyDescent="0.25">
      <c r="A228" t="s">
        <v>2427</v>
      </c>
    </row>
    <row r="229" spans="1:1" x14ac:dyDescent="0.25">
      <c r="A229" t="s">
        <v>2428</v>
      </c>
    </row>
    <row r="230" spans="1:1" x14ac:dyDescent="0.25">
      <c r="A230" t="s">
        <v>2429</v>
      </c>
    </row>
    <row r="231" spans="1:1" x14ac:dyDescent="0.25">
      <c r="A231" t="s">
        <v>2430</v>
      </c>
    </row>
    <row r="232" spans="1:1" x14ac:dyDescent="0.25">
      <c r="A232" t="s">
        <v>2431</v>
      </c>
    </row>
    <row r="233" spans="1:1" x14ac:dyDescent="0.25">
      <c r="A233" t="s">
        <v>2432</v>
      </c>
    </row>
    <row r="234" spans="1:1" x14ac:dyDescent="0.25">
      <c r="A234" t="s">
        <v>2165</v>
      </c>
    </row>
    <row r="235" spans="1:1" x14ac:dyDescent="0.25">
      <c r="A235" t="s">
        <v>2433</v>
      </c>
    </row>
    <row r="236" spans="1:1" x14ac:dyDescent="0.25">
      <c r="A236" t="s">
        <v>2434</v>
      </c>
    </row>
    <row r="237" spans="1:1" x14ac:dyDescent="0.25">
      <c r="A237" t="s">
        <v>2435</v>
      </c>
    </row>
    <row r="238" spans="1:1" x14ac:dyDescent="0.25">
      <c r="A238" t="s">
        <v>2436</v>
      </c>
    </row>
    <row r="239" spans="1:1" x14ac:dyDescent="0.25">
      <c r="A239" t="s">
        <v>2437</v>
      </c>
    </row>
    <row r="240" spans="1:1" x14ac:dyDescent="0.25">
      <c r="A240" t="s">
        <v>2438</v>
      </c>
    </row>
    <row r="241" spans="1:1" x14ac:dyDescent="0.25">
      <c r="A241" t="s">
        <v>2439</v>
      </c>
    </row>
    <row r="242" spans="1:1" x14ac:dyDescent="0.25">
      <c r="A242" t="s">
        <v>2440</v>
      </c>
    </row>
    <row r="243" spans="1:1" x14ac:dyDescent="0.25">
      <c r="A243" t="s">
        <v>2441</v>
      </c>
    </row>
    <row r="244" spans="1:1" x14ac:dyDescent="0.25">
      <c r="A244" t="s">
        <v>2442</v>
      </c>
    </row>
    <row r="245" spans="1:1" x14ac:dyDescent="0.25">
      <c r="A245" t="s">
        <v>2443</v>
      </c>
    </row>
    <row r="246" spans="1:1" x14ac:dyDescent="0.25">
      <c r="A246" t="s">
        <v>2444</v>
      </c>
    </row>
    <row r="247" spans="1:1" x14ac:dyDescent="0.25">
      <c r="A247" t="s">
        <v>2445</v>
      </c>
    </row>
    <row r="248" spans="1:1" x14ac:dyDescent="0.25">
      <c r="A248" t="s">
        <v>2446</v>
      </c>
    </row>
    <row r="249" spans="1:1" x14ac:dyDescent="0.25">
      <c r="A249" t="s">
        <v>2447</v>
      </c>
    </row>
    <row r="250" spans="1:1" x14ac:dyDescent="0.25">
      <c r="A250" t="s">
        <v>2448</v>
      </c>
    </row>
    <row r="251" spans="1:1" x14ac:dyDescent="0.25">
      <c r="A251" t="s">
        <v>2449</v>
      </c>
    </row>
    <row r="252" spans="1:1" x14ac:dyDescent="0.25">
      <c r="A252" t="s">
        <v>2450</v>
      </c>
    </row>
    <row r="253" spans="1:1" x14ac:dyDescent="0.25">
      <c r="A253" t="s">
        <v>2451</v>
      </c>
    </row>
    <row r="254" spans="1:1" x14ac:dyDescent="0.25">
      <c r="A254" t="s">
        <v>2169</v>
      </c>
    </row>
    <row r="255" spans="1:1" x14ac:dyDescent="0.25">
      <c r="A255" t="s">
        <v>2173</v>
      </c>
    </row>
    <row r="256" spans="1:1" x14ac:dyDescent="0.25">
      <c r="A256" t="s">
        <v>2177</v>
      </c>
    </row>
    <row r="257" spans="1:1" x14ac:dyDescent="0.25">
      <c r="A257" t="s">
        <v>2181</v>
      </c>
    </row>
    <row r="258" spans="1:1" x14ac:dyDescent="0.25">
      <c r="A258" t="s">
        <v>2185</v>
      </c>
    </row>
    <row r="259" spans="1:1" x14ac:dyDescent="0.25">
      <c r="A259" t="s">
        <v>2452</v>
      </c>
    </row>
    <row r="260" spans="1:1" x14ac:dyDescent="0.25">
      <c r="A260" t="s">
        <v>2109</v>
      </c>
    </row>
    <row r="261" spans="1:1" x14ac:dyDescent="0.25">
      <c r="A261" t="s">
        <v>2453</v>
      </c>
    </row>
    <row r="262" spans="1:1" x14ac:dyDescent="0.25">
      <c r="A262" t="s">
        <v>2454</v>
      </c>
    </row>
    <row r="263" spans="1:1" x14ac:dyDescent="0.25">
      <c r="A263" t="s">
        <v>2455</v>
      </c>
    </row>
    <row r="264" spans="1:1" x14ac:dyDescent="0.25">
      <c r="A264" t="s">
        <v>2456</v>
      </c>
    </row>
    <row r="265" spans="1:1" x14ac:dyDescent="0.25">
      <c r="A265" t="s">
        <v>2457</v>
      </c>
    </row>
    <row r="266" spans="1:1" x14ac:dyDescent="0.25">
      <c r="A266" t="s">
        <v>2458</v>
      </c>
    </row>
    <row r="267" spans="1:1" x14ac:dyDescent="0.25">
      <c r="A267" t="s">
        <v>2459</v>
      </c>
    </row>
    <row r="268" spans="1:1" x14ac:dyDescent="0.25">
      <c r="A268" t="s">
        <v>2460</v>
      </c>
    </row>
    <row r="269" spans="1:1" x14ac:dyDescent="0.25">
      <c r="A269" t="s">
        <v>2461</v>
      </c>
    </row>
    <row r="270" spans="1:1" x14ac:dyDescent="0.25">
      <c r="A270" t="s">
        <v>2462</v>
      </c>
    </row>
    <row r="271" spans="1:1" x14ac:dyDescent="0.25">
      <c r="A271" t="s">
        <v>2463</v>
      </c>
    </row>
    <row r="272" spans="1:1" x14ac:dyDescent="0.25">
      <c r="A272" t="s">
        <v>2464</v>
      </c>
    </row>
    <row r="273" spans="1:1" x14ac:dyDescent="0.25">
      <c r="A273" t="s">
        <v>2465</v>
      </c>
    </row>
    <row r="274" spans="1:1" x14ac:dyDescent="0.25">
      <c r="A274" t="s">
        <v>2466</v>
      </c>
    </row>
    <row r="275" spans="1:1" x14ac:dyDescent="0.25">
      <c r="A275" t="s">
        <v>2189</v>
      </c>
    </row>
    <row r="276" spans="1:1" x14ac:dyDescent="0.25">
      <c r="A276" t="s">
        <v>2467</v>
      </c>
    </row>
    <row r="277" spans="1:1" x14ac:dyDescent="0.25">
      <c r="A277" t="s">
        <v>2468</v>
      </c>
    </row>
    <row r="278" spans="1:1" x14ac:dyDescent="0.25">
      <c r="A278" t="s">
        <v>2193</v>
      </c>
    </row>
    <row r="279" spans="1:1" x14ac:dyDescent="0.25">
      <c r="A279" t="s">
        <v>2469</v>
      </c>
    </row>
    <row r="280" spans="1:1" x14ac:dyDescent="0.25">
      <c r="A280" t="s">
        <v>2470</v>
      </c>
    </row>
    <row r="281" spans="1:1" x14ac:dyDescent="0.25">
      <c r="A281" t="s">
        <v>2197</v>
      </c>
    </row>
    <row r="282" spans="1:1" x14ac:dyDescent="0.25">
      <c r="A282" t="s">
        <v>2471</v>
      </c>
    </row>
    <row r="283" spans="1:1" x14ac:dyDescent="0.25">
      <c r="A283" t="s">
        <v>2472</v>
      </c>
    </row>
    <row r="284" spans="1:1" x14ac:dyDescent="0.25">
      <c r="A284" t="s">
        <v>2473</v>
      </c>
    </row>
    <row r="285" spans="1:1" x14ac:dyDescent="0.25">
      <c r="A285" t="s">
        <v>2474</v>
      </c>
    </row>
    <row r="286" spans="1:1" x14ac:dyDescent="0.25">
      <c r="A286" t="s">
        <v>2475</v>
      </c>
    </row>
    <row r="287" spans="1:1" x14ac:dyDescent="0.25">
      <c r="A287" t="s">
        <v>2476</v>
      </c>
    </row>
    <row r="288" spans="1:1" x14ac:dyDescent="0.25">
      <c r="A288" t="s">
        <v>2477</v>
      </c>
    </row>
    <row r="289" spans="1:1" x14ac:dyDescent="0.25">
      <c r="A289" t="s">
        <v>2478</v>
      </c>
    </row>
    <row r="290" spans="1:1" x14ac:dyDescent="0.25">
      <c r="A290" t="s">
        <v>2479</v>
      </c>
    </row>
    <row r="291" spans="1:1" x14ac:dyDescent="0.25">
      <c r="A291" t="s">
        <v>2480</v>
      </c>
    </row>
    <row r="292" spans="1:1" x14ac:dyDescent="0.25">
      <c r="A292" t="s">
        <v>2481</v>
      </c>
    </row>
    <row r="293" spans="1:1" x14ac:dyDescent="0.25">
      <c r="A293" t="s">
        <v>2482</v>
      </c>
    </row>
    <row r="294" spans="1:1" x14ac:dyDescent="0.25">
      <c r="A294" t="s">
        <v>2483</v>
      </c>
    </row>
    <row r="295" spans="1:1" x14ac:dyDescent="0.25">
      <c r="A295" t="s">
        <v>2484</v>
      </c>
    </row>
    <row r="296" spans="1:1" x14ac:dyDescent="0.25">
      <c r="A296" t="s">
        <v>2485</v>
      </c>
    </row>
    <row r="297" spans="1:1" x14ac:dyDescent="0.25">
      <c r="A297" t="s">
        <v>2486</v>
      </c>
    </row>
    <row r="298" spans="1:1" x14ac:dyDescent="0.25">
      <c r="A298" t="s">
        <v>2487</v>
      </c>
    </row>
    <row r="299" spans="1:1" x14ac:dyDescent="0.25">
      <c r="A299" t="s">
        <v>2488</v>
      </c>
    </row>
    <row r="300" spans="1:1" x14ac:dyDescent="0.25">
      <c r="A300" t="s">
        <v>2489</v>
      </c>
    </row>
    <row r="301" spans="1:1" x14ac:dyDescent="0.25">
      <c r="A301" t="s">
        <v>2490</v>
      </c>
    </row>
    <row r="302" spans="1:1" x14ac:dyDescent="0.25">
      <c r="A302" t="s">
        <v>2491</v>
      </c>
    </row>
    <row r="303" spans="1:1" x14ac:dyDescent="0.25">
      <c r="A303" t="s">
        <v>2492</v>
      </c>
    </row>
    <row r="304" spans="1:1" x14ac:dyDescent="0.25">
      <c r="A304" t="s">
        <v>2493</v>
      </c>
    </row>
    <row r="305" spans="1:1" x14ac:dyDescent="0.25">
      <c r="A305" t="s">
        <v>2494</v>
      </c>
    </row>
    <row r="306" spans="1:1" x14ac:dyDescent="0.25">
      <c r="A306" t="s">
        <v>2495</v>
      </c>
    </row>
    <row r="307" spans="1:1" x14ac:dyDescent="0.25">
      <c r="A307" t="s">
        <v>2496</v>
      </c>
    </row>
    <row r="308" spans="1:1" x14ac:dyDescent="0.25">
      <c r="A308" t="s">
        <v>2497</v>
      </c>
    </row>
    <row r="309" spans="1:1" x14ac:dyDescent="0.25">
      <c r="A309" t="s">
        <v>2498</v>
      </c>
    </row>
    <row r="310" spans="1:1" x14ac:dyDescent="0.25">
      <c r="A310" t="s">
        <v>2499</v>
      </c>
    </row>
    <row r="311" spans="1:1" x14ac:dyDescent="0.25">
      <c r="A311" t="s">
        <v>2500</v>
      </c>
    </row>
    <row r="312" spans="1:1" x14ac:dyDescent="0.25">
      <c r="A312" t="s">
        <v>2501</v>
      </c>
    </row>
    <row r="313" spans="1:1" x14ac:dyDescent="0.25">
      <c r="A313" t="s">
        <v>2502</v>
      </c>
    </row>
    <row r="314" spans="1:1" x14ac:dyDescent="0.25">
      <c r="A314" t="s">
        <v>2503</v>
      </c>
    </row>
    <row r="315" spans="1:1" x14ac:dyDescent="0.25">
      <c r="A315" t="s">
        <v>2504</v>
      </c>
    </row>
    <row r="316" spans="1:1" x14ac:dyDescent="0.25">
      <c r="A316" t="s">
        <v>2505</v>
      </c>
    </row>
    <row r="317" spans="1:1" x14ac:dyDescent="0.25">
      <c r="A317" t="s">
        <v>2506</v>
      </c>
    </row>
    <row r="318" spans="1:1" x14ac:dyDescent="0.25">
      <c r="A318" t="s">
        <v>2507</v>
      </c>
    </row>
    <row r="319" spans="1:1" x14ac:dyDescent="0.25">
      <c r="A319" t="s">
        <v>2508</v>
      </c>
    </row>
    <row r="320" spans="1:1" x14ac:dyDescent="0.25">
      <c r="A320" t="s">
        <v>2509</v>
      </c>
    </row>
    <row r="321" spans="1:1" x14ac:dyDescent="0.25">
      <c r="A321" t="s">
        <v>2510</v>
      </c>
    </row>
    <row r="322" spans="1:1" x14ac:dyDescent="0.25">
      <c r="A322" t="s">
        <v>2511</v>
      </c>
    </row>
    <row r="323" spans="1:1" x14ac:dyDescent="0.25">
      <c r="A323" t="s">
        <v>2512</v>
      </c>
    </row>
    <row r="324" spans="1:1" x14ac:dyDescent="0.25">
      <c r="A324" t="s">
        <v>2513</v>
      </c>
    </row>
    <row r="325" spans="1:1" x14ac:dyDescent="0.25">
      <c r="A325" t="s">
        <v>2514</v>
      </c>
    </row>
    <row r="326" spans="1:1" x14ac:dyDescent="0.25">
      <c r="A326" t="s">
        <v>2515</v>
      </c>
    </row>
    <row r="327" spans="1:1" x14ac:dyDescent="0.25">
      <c r="A327" t="s">
        <v>2516</v>
      </c>
    </row>
    <row r="328" spans="1:1" x14ac:dyDescent="0.25">
      <c r="A328" t="s">
        <v>2517</v>
      </c>
    </row>
    <row r="329" spans="1:1" x14ac:dyDescent="0.25">
      <c r="A329" t="s">
        <v>2518</v>
      </c>
    </row>
    <row r="330" spans="1:1" x14ac:dyDescent="0.25">
      <c r="A330" t="s">
        <v>2519</v>
      </c>
    </row>
    <row r="331" spans="1:1" x14ac:dyDescent="0.25">
      <c r="A331" t="s">
        <v>2520</v>
      </c>
    </row>
    <row r="332" spans="1:1" x14ac:dyDescent="0.25">
      <c r="A332" t="s">
        <v>2521</v>
      </c>
    </row>
    <row r="333" spans="1:1" x14ac:dyDescent="0.25">
      <c r="A333" t="s">
        <v>2522</v>
      </c>
    </row>
    <row r="334" spans="1:1" x14ac:dyDescent="0.25">
      <c r="A334" t="s">
        <v>2523</v>
      </c>
    </row>
    <row r="335" spans="1:1" x14ac:dyDescent="0.25">
      <c r="A335" t="s">
        <v>2524</v>
      </c>
    </row>
    <row r="336" spans="1:1" x14ac:dyDescent="0.25">
      <c r="A336" t="s">
        <v>2525</v>
      </c>
    </row>
    <row r="337" spans="1:1" x14ac:dyDescent="0.25">
      <c r="A337" t="s">
        <v>2526</v>
      </c>
    </row>
    <row r="338" spans="1:1" x14ac:dyDescent="0.25">
      <c r="A338" t="s">
        <v>2527</v>
      </c>
    </row>
    <row r="339" spans="1:1" x14ac:dyDescent="0.25">
      <c r="A339" t="s">
        <v>2528</v>
      </c>
    </row>
    <row r="340" spans="1:1" x14ac:dyDescent="0.25">
      <c r="A340" t="s">
        <v>2529</v>
      </c>
    </row>
    <row r="341" spans="1:1" x14ac:dyDescent="0.25">
      <c r="A341" t="s">
        <v>2530</v>
      </c>
    </row>
    <row r="342" spans="1:1" x14ac:dyDescent="0.25">
      <c r="A342" t="s">
        <v>2531</v>
      </c>
    </row>
    <row r="343" spans="1:1" x14ac:dyDescent="0.25">
      <c r="A343" t="s">
        <v>2532</v>
      </c>
    </row>
    <row r="344" spans="1:1" x14ac:dyDescent="0.25">
      <c r="A344" t="s">
        <v>2533</v>
      </c>
    </row>
    <row r="345" spans="1:1" x14ac:dyDescent="0.25">
      <c r="A345" t="s">
        <v>2534</v>
      </c>
    </row>
    <row r="346" spans="1:1" x14ac:dyDescent="0.25">
      <c r="A346" t="s">
        <v>2535</v>
      </c>
    </row>
    <row r="347" spans="1:1" x14ac:dyDescent="0.25">
      <c r="A347" t="s">
        <v>2536</v>
      </c>
    </row>
    <row r="348" spans="1:1" x14ac:dyDescent="0.25">
      <c r="A348" t="s">
        <v>2537</v>
      </c>
    </row>
    <row r="349" spans="1:1" x14ac:dyDescent="0.25">
      <c r="A349" t="s">
        <v>2538</v>
      </c>
    </row>
    <row r="350" spans="1:1" x14ac:dyDescent="0.25">
      <c r="A350" t="s">
        <v>2539</v>
      </c>
    </row>
    <row r="351" spans="1:1" x14ac:dyDescent="0.25">
      <c r="A351" t="s">
        <v>2540</v>
      </c>
    </row>
    <row r="352" spans="1:1" x14ac:dyDescent="0.25">
      <c r="A352" t="s">
        <v>2541</v>
      </c>
    </row>
    <row r="353" spans="1:1" x14ac:dyDescent="0.25">
      <c r="A353" t="s">
        <v>2542</v>
      </c>
    </row>
    <row r="354" spans="1:1" x14ac:dyDescent="0.25">
      <c r="A354" t="s">
        <v>2543</v>
      </c>
    </row>
    <row r="355" spans="1:1" x14ac:dyDescent="0.25">
      <c r="A355" t="s">
        <v>2544</v>
      </c>
    </row>
    <row r="356" spans="1:1" x14ac:dyDescent="0.25">
      <c r="A356" t="s">
        <v>2545</v>
      </c>
    </row>
    <row r="357" spans="1:1" x14ac:dyDescent="0.25">
      <c r="A357" t="s">
        <v>2546</v>
      </c>
    </row>
    <row r="358" spans="1:1" x14ac:dyDescent="0.25">
      <c r="A358" t="s">
        <v>2547</v>
      </c>
    </row>
    <row r="359" spans="1:1" x14ac:dyDescent="0.25">
      <c r="A359" t="s">
        <v>2548</v>
      </c>
    </row>
    <row r="360" spans="1:1" x14ac:dyDescent="0.25">
      <c r="A360" t="s">
        <v>2549</v>
      </c>
    </row>
    <row r="361" spans="1:1" x14ac:dyDescent="0.25">
      <c r="A361" t="s">
        <v>2550</v>
      </c>
    </row>
    <row r="362" spans="1:1" x14ac:dyDescent="0.25">
      <c r="A362" t="s">
        <v>2551</v>
      </c>
    </row>
    <row r="363" spans="1:1" x14ac:dyDescent="0.25">
      <c r="A363" t="s">
        <v>2552</v>
      </c>
    </row>
    <row r="364" spans="1:1" x14ac:dyDescent="0.25">
      <c r="A364" t="s">
        <v>2553</v>
      </c>
    </row>
    <row r="365" spans="1:1" x14ac:dyDescent="0.25">
      <c r="A365" t="s">
        <v>2554</v>
      </c>
    </row>
    <row r="366" spans="1:1" x14ac:dyDescent="0.25">
      <c r="A366" t="s">
        <v>2555</v>
      </c>
    </row>
    <row r="367" spans="1:1" x14ac:dyDescent="0.25">
      <c r="A367" t="s">
        <v>2556</v>
      </c>
    </row>
    <row r="368" spans="1:1" x14ac:dyDescent="0.25">
      <c r="A368" t="s">
        <v>2557</v>
      </c>
    </row>
    <row r="369" spans="1:1" x14ac:dyDescent="0.25">
      <c r="A369" t="s">
        <v>2558</v>
      </c>
    </row>
    <row r="370" spans="1:1" x14ac:dyDescent="0.25">
      <c r="A370" t="s">
        <v>2559</v>
      </c>
    </row>
    <row r="371" spans="1:1" x14ac:dyDescent="0.25">
      <c r="A371" t="s">
        <v>2560</v>
      </c>
    </row>
    <row r="372" spans="1:1" x14ac:dyDescent="0.25">
      <c r="A372" t="s">
        <v>2561</v>
      </c>
    </row>
    <row r="373" spans="1:1" x14ac:dyDescent="0.25">
      <c r="A373" t="s">
        <v>2562</v>
      </c>
    </row>
    <row r="374" spans="1:1" x14ac:dyDescent="0.25">
      <c r="A374" t="s">
        <v>2563</v>
      </c>
    </row>
    <row r="375" spans="1:1" x14ac:dyDescent="0.25">
      <c r="A375" t="s">
        <v>2564</v>
      </c>
    </row>
  </sheetData>
  <mergeCells count="5">
    <mergeCell ref="A24:C24"/>
    <mergeCell ref="D24:F24"/>
    <mergeCell ref="A23:H23"/>
    <mergeCell ref="I23:L23"/>
    <mergeCell ref="I24:L24"/>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3"/>
  <sheetViews>
    <sheetView tabSelected="1" zoomScale="90" zoomScaleNormal="90" workbookViewId="0">
      <selection activeCell="K19" sqref="K19"/>
    </sheetView>
  </sheetViews>
  <sheetFormatPr defaultRowHeight="15" x14ac:dyDescent="0.25"/>
  <cols>
    <col min="1" max="1" width="15.85546875" customWidth="1"/>
    <col min="2" max="2" width="16.85546875" style="22" customWidth="1"/>
    <col min="3" max="3" width="48.7109375" customWidth="1"/>
    <col min="4" max="4" width="23.42578125" customWidth="1"/>
    <col min="5" max="5" width="18.85546875" customWidth="1"/>
    <col min="6" max="6" width="21" customWidth="1"/>
    <col min="7" max="7" width="17.140625" customWidth="1"/>
    <col min="8" max="9" width="14.28515625" customWidth="1"/>
    <col min="10" max="10" width="13.140625" customWidth="1"/>
    <col min="11" max="11" width="12.42578125" customWidth="1"/>
    <col min="12" max="12" width="16.28515625" customWidth="1"/>
    <col min="13" max="13" width="17" customWidth="1"/>
    <col min="14" max="14" width="15.140625" customWidth="1"/>
    <col min="15" max="15" width="16.85546875" customWidth="1"/>
    <col min="16" max="17" width="16" customWidth="1"/>
    <col min="18" max="18" width="15.28515625" customWidth="1"/>
    <col min="19" max="19" width="17.7109375" customWidth="1"/>
    <col min="20" max="20" width="16.28515625" customWidth="1"/>
    <col min="21" max="21" width="17.85546875" customWidth="1"/>
    <col min="22" max="22" width="15.28515625" customWidth="1"/>
    <col min="23" max="24" width="16.7109375" customWidth="1"/>
    <col min="25" max="25" width="14.28515625" customWidth="1"/>
    <col min="26" max="27" width="11.28515625" customWidth="1"/>
    <col min="28" max="28" width="11.42578125" customWidth="1"/>
    <col min="29" max="30" width="11.7109375" customWidth="1"/>
    <col min="31" max="31" width="12.28515625" customWidth="1"/>
    <col min="32" max="32" width="11.42578125" customWidth="1"/>
    <col min="33" max="33" width="11.5703125" customWidth="1"/>
    <col min="34" max="34" width="13.28515625" customWidth="1"/>
    <col min="35" max="35" width="12.140625" customWidth="1"/>
    <col min="36" max="36" width="11.42578125" customWidth="1"/>
    <col min="37" max="38" width="12.28515625" customWidth="1"/>
    <col min="39" max="39" width="11.7109375" customWidth="1"/>
    <col min="40" max="40" width="12" customWidth="1"/>
    <col min="41" max="41" width="11.42578125" customWidth="1"/>
    <col min="42" max="42" width="13.42578125" customWidth="1"/>
    <col min="43" max="43" width="13.7109375" customWidth="1"/>
    <col min="44" max="44" width="12.140625" customWidth="1"/>
    <col min="45" max="45" width="12.42578125" customWidth="1"/>
    <col min="46" max="46" width="12.140625" customWidth="1"/>
    <col min="47" max="47" width="11.140625" customWidth="1"/>
    <col min="48" max="48" width="11.85546875" customWidth="1"/>
    <col min="49" max="49" width="11.42578125" customWidth="1"/>
    <col min="50" max="50" width="12.42578125" customWidth="1"/>
    <col min="51" max="51" width="11.42578125" customWidth="1"/>
  </cols>
  <sheetData>
    <row r="1" spans="1:51" x14ac:dyDescent="0.25">
      <c r="A1" s="75" t="s">
        <v>2699</v>
      </c>
      <c r="B1" s="27"/>
      <c r="C1" s="36"/>
      <c r="D1" s="36"/>
      <c r="E1" s="36"/>
      <c r="F1" s="36"/>
      <c r="G1" s="36"/>
      <c r="H1" s="36"/>
      <c r="I1" s="36"/>
      <c r="J1" s="36"/>
      <c r="K1" s="36"/>
    </row>
    <row r="2" spans="1:51" ht="17.25" x14ac:dyDescent="0.25">
      <c r="A2" s="37"/>
      <c r="B2" s="38"/>
      <c r="C2" s="37"/>
      <c r="D2" s="37"/>
      <c r="E2" s="37"/>
      <c r="F2" s="193" t="s">
        <v>1082</v>
      </c>
      <c r="G2" s="193"/>
      <c r="H2" s="193"/>
      <c r="I2" s="193" t="s">
        <v>1051</v>
      </c>
      <c r="J2" s="193"/>
      <c r="K2" s="193"/>
      <c r="L2" s="199" t="s">
        <v>1081</v>
      </c>
      <c r="M2" s="199"/>
      <c r="N2" s="199"/>
      <c r="O2" s="52"/>
      <c r="P2" s="52"/>
      <c r="Q2" s="52"/>
      <c r="R2" s="52"/>
      <c r="S2" s="52"/>
      <c r="T2" s="52"/>
      <c r="U2" s="52"/>
      <c r="V2" s="52"/>
      <c r="W2" s="52"/>
      <c r="X2" s="52"/>
      <c r="Y2" s="52"/>
      <c r="Z2" s="52"/>
      <c r="AA2" s="52"/>
      <c r="AB2" s="52"/>
      <c r="AC2" s="52"/>
      <c r="AD2" s="52"/>
      <c r="AE2" s="52"/>
      <c r="AF2" s="54"/>
      <c r="AG2" s="54"/>
      <c r="AH2" s="54"/>
      <c r="AI2" s="54"/>
      <c r="AJ2" s="54"/>
      <c r="AK2" s="54"/>
      <c r="AL2" s="54"/>
      <c r="AM2" s="52"/>
      <c r="AN2" s="52"/>
      <c r="AO2" s="52"/>
      <c r="AP2" s="52"/>
      <c r="AQ2" s="52"/>
      <c r="AR2" s="52"/>
      <c r="AS2" s="52"/>
      <c r="AT2" s="52"/>
      <c r="AU2" s="52"/>
      <c r="AV2" s="52"/>
      <c r="AW2" s="52"/>
      <c r="AX2" s="52"/>
      <c r="AY2" s="52"/>
    </row>
    <row r="3" spans="1:51" ht="21" customHeight="1" x14ac:dyDescent="0.25">
      <c r="A3" s="194" t="s">
        <v>1056</v>
      </c>
      <c r="B3" s="194" t="s">
        <v>1044</v>
      </c>
      <c r="C3" s="194" t="s">
        <v>1045</v>
      </c>
      <c r="D3" s="194" t="s">
        <v>1055</v>
      </c>
      <c r="E3" s="194"/>
      <c r="F3" s="39" t="s">
        <v>1041</v>
      </c>
      <c r="G3" s="194" t="s">
        <v>1042</v>
      </c>
      <c r="H3" s="194"/>
      <c r="I3" s="39" t="s">
        <v>1041</v>
      </c>
      <c r="J3" s="194" t="s">
        <v>1042</v>
      </c>
      <c r="K3" s="194"/>
      <c r="L3" s="200" t="s">
        <v>53</v>
      </c>
      <c r="M3" s="200"/>
      <c r="N3" s="200"/>
      <c r="O3" s="200"/>
      <c r="P3" s="198" t="s">
        <v>56</v>
      </c>
      <c r="Q3" s="198"/>
      <c r="R3" s="198"/>
      <c r="S3" s="198"/>
      <c r="T3" s="198" t="s">
        <v>57</v>
      </c>
      <c r="U3" s="198"/>
      <c r="V3" s="198"/>
      <c r="W3" s="198"/>
      <c r="X3" s="198" t="s">
        <v>58</v>
      </c>
      <c r="Y3" s="198"/>
      <c r="Z3" s="198"/>
      <c r="AA3" s="198"/>
      <c r="AB3" s="198" t="s">
        <v>59</v>
      </c>
      <c r="AC3" s="198"/>
      <c r="AD3" s="198"/>
      <c r="AE3" s="198"/>
      <c r="AF3" s="198" t="s">
        <v>60</v>
      </c>
      <c r="AG3" s="198"/>
      <c r="AH3" s="198"/>
      <c r="AI3" s="198"/>
      <c r="AJ3" s="198" t="s">
        <v>1043</v>
      </c>
      <c r="AK3" s="198"/>
      <c r="AL3" s="198"/>
      <c r="AM3" s="198"/>
      <c r="AN3" s="198" t="s">
        <v>1046</v>
      </c>
      <c r="AO3" s="198"/>
      <c r="AP3" s="198"/>
      <c r="AQ3" s="198"/>
      <c r="AR3" s="198" t="s">
        <v>1047</v>
      </c>
      <c r="AS3" s="198"/>
      <c r="AT3" s="198"/>
      <c r="AU3" s="198"/>
      <c r="AV3" s="197" t="s">
        <v>1048</v>
      </c>
      <c r="AW3" s="197"/>
      <c r="AX3" s="197"/>
      <c r="AY3" s="197"/>
    </row>
    <row r="4" spans="1:51" ht="38.25" x14ac:dyDescent="0.25">
      <c r="A4" s="195"/>
      <c r="B4" s="195"/>
      <c r="C4" s="195"/>
      <c r="D4" s="40" t="s">
        <v>51</v>
      </c>
      <c r="E4" s="41" t="s">
        <v>52</v>
      </c>
      <c r="F4" s="42" t="s">
        <v>1067</v>
      </c>
      <c r="G4" s="42" t="s">
        <v>1067</v>
      </c>
      <c r="H4" s="42" t="s">
        <v>38</v>
      </c>
      <c r="I4" s="42" t="s">
        <v>1067</v>
      </c>
      <c r="J4" s="42" t="s">
        <v>1067</v>
      </c>
      <c r="K4" s="42" t="s">
        <v>38</v>
      </c>
      <c r="L4" s="73" t="s">
        <v>1077</v>
      </c>
      <c r="M4" s="73" t="s">
        <v>1078</v>
      </c>
      <c r="N4" s="73" t="s">
        <v>1079</v>
      </c>
      <c r="O4" s="73" t="s">
        <v>1080</v>
      </c>
      <c r="P4" s="73" t="s">
        <v>1077</v>
      </c>
      <c r="Q4" s="73" t="s">
        <v>1078</v>
      </c>
      <c r="R4" s="73" t="s">
        <v>1079</v>
      </c>
      <c r="S4" s="73" t="s">
        <v>1080</v>
      </c>
      <c r="T4" s="73" t="s">
        <v>1077</v>
      </c>
      <c r="U4" s="73" t="s">
        <v>1078</v>
      </c>
      <c r="V4" s="73" t="s">
        <v>1079</v>
      </c>
      <c r="W4" s="73" t="s">
        <v>1080</v>
      </c>
      <c r="X4" s="73" t="s">
        <v>1077</v>
      </c>
      <c r="Y4" s="73" t="s">
        <v>1078</v>
      </c>
      <c r="Z4" s="73" t="s">
        <v>1079</v>
      </c>
      <c r="AA4" s="73" t="s">
        <v>1080</v>
      </c>
      <c r="AB4" s="73" t="s">
        <v>1077</v>
      </c>
      <c r="AC4" s="73" t="s">
        <v>1078</v>
      </c>
      <c r="AD4" s="73" t="s">
        <v>1079</v>
      </c>
      <c r="AE4" s="73" t="s">
        <v>1080</v>
      </c>
      <c r="AF4" s="73" t="s">
        <v>1077</v>
      </c>
      <c r="AG4" s="73" t="s">
        <v>1078</v>
      </c>
      <c r="AH4" s="73" t="s">
        <v>1079</v>
      </c>
      <c r="AI4" s="73" t="s">
        <v>1080</v>
      </c>
      <c r="AJ4" s="73" t="s">
        <v>1077</v>
      </c>
      <c r="AK4" s="73" t="s">
        <v>1078</v>
      </c>
      <c r="AL4" s="73" t="s">
        <v>1079</v>
      </c>
      <c r="AM4" s="73" t="s">
        <v>1080</v>
      </c>
      <c r="AN4" s="73" t="s">
        <v>1077</v>
      </c>
      <c r="AO4" s="73" t="s">
        <v>1078</v>
      </c>
      <c r="AP4" s="73" t="s">
        <v>1079</v>
      </c>
      <c r="AQ4" s="73" t="s">
        <v>1080</v>
      </c>
      <c r="AR4" s="73" t="s">
        <v>1077</v>
      </c>
      <c r="AS4" s="73" t="s">
        <v>1078</v>
      </c>
      <c r="AT4" s="73" t="s">
        <v>1079</v>
      </c>
      <c r="AU4" s="73" t="s">
        <v>1080</v>
      </c>
      <c r="AV4" s="74" t="s">
        <v>1077</v>
      </c>
      <c r="AW4" s="74" t="s">
        <v>1078</v>
      </c>
      <c r="AX4" s="74" t="s">
        <v>1079</v>
      </c>
      <c r="AY4" s="74" t="s">
        <v>1080</v>
      </c>
    </row>
    <row r="5" spans="1:51" x14ac:dyDescent="0.25">
      <c r="A5" s="48" t="s">
        <v>53</v>
      </c>
      <c r="B5" s="48" t="s">
        <v>44</v>
      </c>
      <c r="C5" s="48" t="s">
        <v>1068</v>
      </c>
      <c r="D5" s="48" t="s">
        <v>55</v>
      </c>
      <c r="E5" s="48" t="s">
        <v>55</v>
      </c>
      <c r="F5" s="49">
        <v>8.7914742057196904E-2</v>
      </c>
      <c r="G5" s="48">
        <v>7.7574047954865999E-2</v>
      </c>
      <c r="H5" s="48">
        <v>3.4848410076011603E-2</v>
      </c>
      <c r="I5" s="48" t="s">
        <v>1049</v>
      </c>
      <c r="J5" s="48" t="s">
        <v>1049</v>
      </c>
      <c r="K5" s="48" t="s">
        <v>1049</v>
      </c>
      <c r="L5" s="66" t="s">
        <v>1083</v>
      </c>
      <c r="M5" s="66" t="s">
        <v>1084</v>
      </c>
      <c r="N5" s="67">
        <v>-5.2207334306331197E-5</v>
      </c>
      <c r="O5" s="67">
        <v>5.2207334306331197E-5</v>
      </c>
      <c r="P5" s="66" t="s">
        <v>1083</v>
      </c>
      <c r="Q5" s="66" t="s">
        <v>1084</v>
      </c>
      <c r="R5" s="66">
        <v>-5.9377519767167498E-3</v>
      </c>
      <c r="S5" s="66">
        <v>5.9377519767167498E-3</v>
      </c>
      <c r="T5" s="66" t="s">
        <v>1085</v>
      </c>
      <c r="U5" s="66" t="s">
        <v>1086</v>
      </c>
      <c r="V5" s="66">
        <v>-2.0206870533684199E-2</v>
      </c>
      <c r="W5" s="66">
        <v>2.0206870533684199E-2</v>
      </c>
      <c r="X5" s="66" t="s">
        <v>1083</v>
      </c>
      <c r="Y5" s="66" t="s">
        <v>1084</v>
      </c>
      <c r="Z5" s="66">
        <v>-5.93775197614832E-3</v>
      </c>
      <c r="AA5" s="66">
        <v>5.93775197614832E-3</v>
      </c>
      <c r="AB5" s="66" t="s">
        <v>1083</v>
      </c>
      <c r="AC5" s="66" t="s">
        <v>1084</v>
      </c>
      <c r="AD5" s="66">
        <v>3.4754337094227601E-2</v>
      </c>
      <c r="AE5" s="66">
        <v>-3.4754337094227601E-2</v>
      </c>
      <c r="AF5" s="66" t="s">
        <v>1083</v>
      </c>
      <c r="AG5" s="66" t="s">
        <v>1084</v>
      </c>
      <c r="AH5" s="66">
        <v>-1.84121115278231E-2</v>
      </c>
      <c r="AI5" s="66">
        <v>1.84121115278231E-2</v>
      </c>
      <c r="AJ5" s="66" t="s">
        <v>1083</v>
      </c>
      <c r="AK5" s="66" t="s">
        <v>1084</v>
      </c>
      <c r="AL5" s="66">
        <v>3.4754337094341302E-2</v>
      </c>
      <c r="AM5" s="66">
        <v>-3.4754337094341302E-2</v>
      </c>
      <c r="AN5" s="66" t="s">
        <v>1083</v>
      </c>
      <c r="AO5" s="66" t="s">
        <v>1084</v>
      </c>
      <c r="AP5" s="66">
        <v>-5.9377519763756902E-3</v>
      </c>
      <c r="AQ5" s="66">
        <v>5.9377519763756902E-3</v>
      </c>
      <c r="AR5" s="66" t="s">
        <v>1083</v>
      </c>
      <c r="AS5" s="66" t="s">
        <v>1084</v>
      </c>
      <c r="AT5" s="66">
        <v>3.4754337094341302E-2</v>
      </c>
      <c r="AU5" s="66">
        <v>-3.4754337094341302E-2</v>
      </c>
      <c r="AV5" s="66" t="s">
        <v>1083</v>
      </c>
      <c r="AW5" s="66" t="s">
        <v>1084</v>
      </c>
      <c r="AX5" s="66">
        <v>2.3197510578256701E-2</v>
      </c>
      <c r="AY5" s="66">
        <v>-2.3197510578256701E-2</v>
      </c>
    </row>
    <row r="6" spans="1:51" x14ac:dyDescent="0.25">
      <c r="A6" s="48" t="s">
        <v>56</v>
      </c>
      <c r="B6" s="48" t="s">
        <v>46</v>
      </c>
      <c r="C6" s="48" t="s">
        <v>1069</v>
      </c>
      <c r="D6" s="48" t="s">
        <v>54</v>
      </c>
      <c r="E6" s="48" t="s">
        <v>55</v>
      </c>
      <c r="F6" s="48">
        <v>0</v>
      </c>
      <c r="G6" s="48">
        <v>7.7574047954865999E-2</v>
      </c>
      <c r="H6" s="48">
        <v>3.4848410075838603E-2</v>
      </c>
      <c r="I6" s="48" t="s">
        <v>1050</v>
      </c>
      <c r="J6" s="48" t="s">
        <v>1049</v>
      </c>
      <c r="K6" s="48" t="s">
        <v>1049</v>
      </c>
      <c r="L6" s="66" t="s">
        <v>1085</v>
      </c>
      <c r="M6" s="66" t="s">
        <v>1086</v>
      </c>
      <c r="N6" s="66">
        <v>0.18499928772837401</v>
      </c>
      <c r="O6" s="66">
        <v>-0.18499928772837401</v>
      </c>
      <c r="P6" s="66" t="s">
        <v>1087</v>
      </c>
      <c r="Q6" s="66" t="s">
        <v>1088</v>
      </c>
      <c r="R6" s="66">
        <v>-8.1020378885341398E-3</v>
      </c>
      <c r="S6" s="66">
        <v>8.1020378885341398E-3</v>
      </c>
      <c r="T6" s="66" t="s">
        <v>1089</v>
      </c>
      <c r="U6" s="66" t="s">
        <v>1090</v>
      </c>
      <c r="V6" s="66">
        <v>-463.87542070483101</v>
      </c>
      <c r="W6" s="66">
        <v>465.86542070483102</v>
      </c>
      <c r="X6" s="66" t="s">
        <v>1087</v>
      </c>
      <c r="Y6" s="66" t="s">
        <v>1088</v>
      </c>
      <c r="Z6" s="66">
        <v>-8.1020378885341398E-3</v>
      </c>
      <c r="AA6" s="66">
        <v>8.1020378885341398E-3</v>
      </c>
      <c r="AB6" s="66" t="s">
        <v>1085</v>
      </c>
      <c r="AC6" s="66" t="s">
        <v>1086</v>
      </c>
      <c r="AD6" s="66">
        <v>1.8699612129807999E-2</v>
      </c>
      <c r="AE6" s="66">
        <v>-1.8699612129807999E-2</v>
      </c>
      <c r="AF6" s="66" t="s">
        <v>1085</v>
      </c>
      <c r="AG6" s="66" t="s">
        <v>1086</v>
      </c>
      <c r="AH6" s="66">
        <v>-2.0206870533570499E-2</v>
      </c>
      <c r="AI6" s="66">
        <v>2.0206870533570499E-2</v>
      </c>
      <c r="AJ6" s="66" t="s">
        <v>1085</v>
      </c>
      <c r="AK6" s="66" t="s">
        <v>1086</v>
      </c>
      <c r="AL6" s="66">
        <v>1.8699612129807999E-2</v>
      </c>
      <c r="AM6" s="66">
        <v>-1.8699612129807999E-2</v>
      </c>
      <c r="AN6" s="66" t="s">
        <v>1087</v>
      </c>
      <c r="AO6" s="66" t="s">
        <v>1088</v>
      </c>
      <c r="AP6" s="66">
        <v>-8.1020378886478301E-3</v>
      </c>
      <c r="AQ6" s="66">
        <v>8.1020378886478301E-3</v>
      </c>
      <c r="AR6" s="66" t="s">
        <v>1085</v>
      </c>
      <c r="AS6" s="66" t="s">
        <v>1086</v>
      </c>
      <c r="AT6" s="66">
        <v>1.8699612129807999E-2</v>
      </c>
      <c r="AU6" s="66">
        <v>-1.8699612129807999E-2</v>
      </c>
      <c r="AV6" s="66" t="s">
        <v>1085</v>
      </c>
      <c r="AW6" s="66" t="s">
        <v>1086</v>
      </c>
      <c r="AX6" s="66">
        <v>1.8699612129807999E-2</v>
      </c>
      <c r="AY6" s="66">
        <v>-1.8699612129807999E-2</v>
      </c>
    </row>
    <row r="7" spans="1:51" x14ac:dyDescent="0.25">
      <c r="A7" s="48" t="s">
        <v>57</v>
      </c>
      <c r="B7" s="48" t="s">
        <v>49</v>
      </c>
      <c r="C7" s="48" t="s">
        <v>1070</v>
      </c>
      <c r="D7" s="48" t="s">
        <v>54</v>
      </c>
      <c r="E7" s="48" t="s">
        <v>55</v>
      </c>
      <c r="F7" s="48">
        <v>0</v>
      </c>
      <c r="G7" s="48">
        <v>0</v>
      </c>
      <c r="H7" s="48">
        <v>0.108059887891548</v>
      </c>
      <c r="I7" s="48" t="s">
        <v>1050</v>
      </c>
      <c r="J7" s="48" t="s">
        <v>1052</v>
      </c>
      <c r="K7" s="48" t="s">
        <v>1049</v>
      </c>
      <c r="L7" s="66" t="s">
        <v>1089</v>
      </c>
      <c r="M7" s="66" t="s">
        <v>1090</v>
      </c>
      <c r="N7" s="66">
        <v>-465.00084795048201</v>
      </c>
      <c r="O7" s="66">
        <v>466.99084795048202</v>
      </c>
      <c r="P7" s="66" t="s">
        <v>1085</v>
      </c>
      <c r="Q7" s="66" t="s">
        <v>1086</v>
      </c>
      <c r="R7" s="66">
        <v>-6.5165467450469796E-3</v>
      </c>
      <c r="S7" s="66">
        <v>6.5165467450469796E-3</v>
      </c>
      <c r="T7" s="66" t="s">
        <v>1091</v>
      </c>
      <c r="U7" s="66" t="s">
        <v>1092</v>
      </c>
      <c r="V7" s="66">
        <v>1.5791909268614301E-2</v>
      </c>
      <c r="W7" s="66">
        <v>-1.5791909268614301E-2</v>
      </c>
      <c r="X7" s="66" t="s">
        <v>1085</v>
      </c>
      <c r="Y7" s="66" t="s">
        <v>1086</v>
      </c>
      <c r="Z7" s="66">
        <v>-6.5165467450469796E-3</v>
      </c>
      <c r="AA7" s="66">
        <v>6.5165467450469796E-3</v>
      </c>
      <c r="AB7" s="66" t="s">
        <v>1089</v>
      </c>
      <c r="AC7" s="66" t="s">
        <v>1090</v>
      </c>
      <c r="AD7" s="66">
        <v>-194.77943332712599</v>
      </c>
      <c r="AE7" s="66">
        <v>196.76943332712599</v>
      </c>
      <c r="AF7" s="66" t="s">
        <v>1089</v>
      </c>
      <c r="AG7" s="66" t="s">
        <v>1090</v>
      </c>
      <c r="AH7" s="66">
        <v>-359.703652221266</v>
      </c>
      <c r="AI7" s="66">
        <v>361.69365222126601</v>
      </c>
      <c r="AJ7" s="66" t="s">
        <v>1089</v>
      </c>
      <c r="AK7" s="66" t="s">
        <v>1090</v>
      </c>
      <c r="AL7" s="66">
        <v>-302.34817501153702</v>
      </c>
      <c r="AM7" s="66">
        <v>304.33817501153698</v>
      </c>
      <c r="AN7" s="66" t="s">
        <v>1085</v>
      </c>
      <c r="AO7" s="66" t="s">
        <v>1086</v>
      </c>
      <c r="AP7" s="66">
        <v>-6.5165467450469796E-3</v>
      </c>
      <c r="AQ7" s="66">
        <v>6.5165467450469796E-3</v>
      </c>
      <c r="AR7" s="66" t="s">
        <v>1089</v>
      </c>
      <c r="AS7" s="66" t="s">
        <v>1090</v>
      </c>
      <c r="AT7" s="66">
        <v>-302.34817501153702</v>
      </c>
      <c r="AU7" s="66">
        <v>304.33817501153698</v>
      </c>
      <c r="AV7" s="66" t="s">
        <v>1089</v>
      </c>
      <c r="AW7" s="66" t="s">
        <v>1090</v>
      </c>
      <c r="AX7" s="66">
        <v>-466.27547071786302</v>
      </c>
      <c r="AY7" s="66">
        <v>468.26547071786302</v>
      </c>
    </row>
    <row r="8" spans="1:51" x14ac:dyDescent="0.25">
      <c r="A8" s="48" t="s">
        <v>58</v>
      </c>
      <c r="B8" s="48" t="s">
        <v>48</v>
      </c>
      <c r="C8" s="48" t="s">
        <v>1071</v>
      </c>
      <c r="D8" s="48" t="s">
        <v>54</v>
      </c>
      <c r="E8" s="48" t="s">
        <v>55</v>
      </c>
      <c r="F8" s="48">
        <v>0</v>
      </c>
      <c r="G8" s="48">
        <v>7.7574047954865999E-2</v>
      </c>
      <c r="H8" s="48">
        <v>3.48484100758258E-2</v>
      </c>
      <c r="I8" s="48" t="s">
        <v>1050</v>
      </c>
      <c r="J8" s="48" t="s">
        <v>1049</v>
      </c>
      <c r="K8" s="48" t="s">
        <v>1049</v>
      </c>
      <c r="L8" s="66" t="s">
        <v>1093</v>
      </c>
      <c r="M8" s="66" t="s">
        <v>1094</v>
      </c>
      <c r="N8" s="67">
        <v>1.9393512502574599E-6</v>
      </c>
      <c r="O8" s="67">
        <v>1.7831928289524499E-7</v>
      </c>
      <c r="P8" s="66" t="s">
        <v>1089</v>
      </c>
      <c r="Q8" s="66" t="s">
        <v>1090</v>
      </c>
      <c r="R8" s="66">
        <v>-368.76431204214998</v>
      </c>
      <c r="S8" s="66">
        <v>370.75431204214999</v>
      </c>
      <c r="T8" s="66" t="s">
        <v>1095</v>
      </c>
      <c r="U8" s="66" t="s">
        <v>1096</v>
      </c>
      <c r="V8" s="66">
        <v>-3.2798518709569202E-3</v>
      </c>
      <c r="W8" s="66">
        <v>3.2798518709569202E-3</v>
      </c>
      <c r="X8" s="66" t="s">
        <v>1089</v>
      </c>
      <c r="Y8" s="66" t="s">
        <v>1090</v>
      </c>
      <c r="Z8" s="66">
        <v>-331.98017517050499</v>
      </c>
      <c r="AA8" s="66">
        <v>333.970175170505</v>
      </c>
      <c r="AB8" s="66" t="s">
        <v>1093</v>
      </c>
      <c r="AC8" s="66" t="s">
        <v>1094</v>
      </c>
      <c r="AD8" s="67">
        <v>1.9393512502574599E-6</v>
      </c>
      <c r="AE8" s="67">
        <v>1.7831928289524499E-7</v>
      </c>
      <c r="AF8" s="66" t="s">
        <v>1091</v>
      </c>
      <c r="AG8" s="66" t="s">
        <v>1092</v>
      </c>
      <c r="AH8" s="66">
        <v>1.5791909268614301E-2</v>
      </c>
      <c r="AI8" s="66">
        <v>-1.5791909268614301E-2</v>
      </c>
      <c r="AJ8" s="66" t="s">
        <v>1093</v>
      </c>
      <c r="AK8" s="66" t="s">
        <v>1094</v>
      </c>
      <c r="AL8" s="67">
        <v>1.9393512502574599E-6</v>
      </c>
      <c r="AM8" s="67">
        <v>1.7831928289524499E-7</v>
      </c>
      <c r="AN8" s="66" t="s">
        <v>1089</v>
      </c>
      <c r="AO8" s="66" t="s">
        <v>1090</v>
      </c>
      <c r="AP8" s="66">
        <v>-435.49217557093999</v>
      </c>
      <c r="AQ8" s="66">
        <v>437.48217557094</v>
      </c>
      <c r="AR8" s="66" t="s">
        <v>1093</v>
      </c>
      <c r="AS8" s="66" t="s">
        <v>1094</v>
      </c>
      <c r="AT8" s="67">
        <v>1.9393512502574599E-6</v>
      </c>
      <c r="AU8" s="67">
        <v>1.7831928289524499E-7</v>
      </c>
      <c r="AV8" s="66" t="s">
        <v>1093</v>
      </c>
      <c r="AW8" s="66" t="s">
        <v>1094</v>
      </c>
      <c r="AX8" s="67">
        <v>1.9393512502574599E-6</v>
      </c>
      <c r="AY8" s="67">
        <v>1.7831928289524499E-7</v>
      </c>
    </row>
    <row r="9" spans="1:51" x14ac:dyDescent="0.25">
      <c r="A9" s="48" t="s">
        <v>59</v>
      </c>
      <c r="B9" s="48" t="s">
        <v>47</v>
      </c>
      <c r="C9" s="48" t="s">
        <v>1070</v>
      </c>
      <c r="D9" s="48" t="s">
        <v>54</v>
      </c>
      <c r="E9" s="48" t="s">
        <v>55</v>
      </c>
      <c r="F9" s="48">
        <v>0</v>
      </c>
      <c r="G9" s="48">
        <v>7.7574047954865999E-2</v>
      </c>
      <c r="H9" s="48">
        <v>3.4848410075993E-2</v>
      </c>
      <c r="I9" s="48" t="s">
        <v>1050</v>
      </c>
      <c r="J9" s="48" t="s">
        <v>1049</v>
      </c>
      <c r="K9" s="48" t="s">
        <v>1049</v>
      </c>
      <c r="L9" s="66" t="s">
        <v>1091</v>
      </c>
      <c r="M9" s="66" t="s">
        <v>1092</v>
      </c>
      <c r="N9" s="66">
        <v>2.14473921162153E-2</v>
      </c>
      <c r="O9" s="66">
        <v>-2.14473921162153E-2</v>
      </c>
      <c r="P9" s="66" t="s">
        <v>1093</v>
      </c>
      <c r="Q9" s="66" t="s">
        <v>1094</v>
      </c>
      <c r="R9" s="67">
        <v>1.9393512502574599E-6</v>
      </c>
      <c r="S9" s="67">
        <v>1.7831928289524499E-7</v>
      </c>
      <c r="T9" s="66" t="s">
        <v>1097</v>
      </c>
      <c r="U9" s="66" t="s">
        <v>1098</v>
      </c>
      <c r="V9" s="66">
        <v>-0.124229472112347</v>
      </c>
      <c r="W9" s="66">
        <v>0.124229472112347</v>
      </c>
      <c r="X9" s="66" t="s">
        <v>1093</v>
      </c>
      <c r="Y9" s="66" t="s">
        <v>1094</v>
      </c>
      <c r="Z9" s="67">
        <v>1.9393512502574599E-6</v>
      </c>
      <c r="AA9" s="67">
        <v>1.7831928289524499E-7</v>
      </c>
      <c r="AB9" s="66" t="s">
        <v>1091</v>
      </c>
      <c r="AC9" s="66" t="s">
        <v>1092</v>
      </c>
      <c r="AD9" s="66">
        <v>-0.285728104587747</v>
      </c>
      <c r="AE9" s="66">
        <v>0.285728104587747</v>
      </c>
      <c r="AF9" s="66" t="s">
        <v>1099</v>
      </c>
      <c r="AG9" s="66" t="s">
        <v>1100</v>
      </c>
      <c r="AH9" s="66">
        <v>-98.838690893064694</v>
      </c>
      <c r="AI9" s="66">
        <v>1.7310956309302101E-4</v>
      </c>
      <c r="AJ9" s="66" t="s">
        <v>1091</v>
      </c>
      <c r="AK9" s="66" t="s">
        <v>1092</v>
      </c>
      <c r="AL9" s="66">
        <v>5.0927586620446198E-3</v>
      </c>
      <c r="AM9" s="66">
        <v>-5.0927586620446198E-3</v>
      </c>
      <c r="AN9" s="66" t="s">
        <v>1093</v>
      </c>
      <c r="AO9" s="66" t="s">
        <v>1094</v>
      </c>
      <c r="AP9" s="67">
        <v>1.9393512502574599E-6</v>
      </c>
      <c r="AQ9" s="67">
        <v>1.7831928289524499E-7</v>
      </c>
      <c r="AR9" s="66" t="s">
        <v>1091</v>
      </c>
      <c r="AS9" s="66" t="s">
        <v>1092</v>
      </c>
      <c r="AT9" s="66">
        <v>5.0927586620446198E-3</v>
      </c>
      <c r="AU9" s="66">
        <v>-5.0927586620446198E-3</v>
      </c>
      <c r="AV9" s="66" t="s">
        <v>1091</v>
      </c>
      <c r="AW9" s="66" t="s">
        <v>1092</v>
      </c>
      <c r="AX9" s="66">
        <v>-0.22232110881702699</v>
      </c>
      <c r="AY9" s="66">
        <v>0.22232110881702699</v>
      </c>
    </row>
    <row r="10" spans="1:51" x14ac:dyDescent="0.25">
      <c r="A10" s="48" t="s">
        <v>60</v>
      </c>
      <c r="B10" s="48" t="s">
        <v>43</v>
      </c>
      <c r="C10" s="48" t="s">
        <v>1072</v>
      </c>
      <c r="D10" s="48" t="s">
        <v>55</v>
      </c>
      <c r="E10" s="48" t="s">
        <v>55</v>
      </c>
      <c r="F10" s="48">
        <v>8.7914742057196904E-2</v>
      </c>
      <c r="G10" s="48">
        <v>0</v>
      </c>
      <c r="H10" s="48">
        <v>0.10805988789096101</v>
      </c>
      <c r="I10" s="48" t="s">
        <v>1049</v>
      </c>
      <c r="J10" s="48" t="s">
        <v>1052</v>
      </c>
      <c r="K10" s="48" t="s">
        <v>1049</v>
      </c>
      <c r="L10" s="66" t="s">
        <v>1099</v>
      </c>
      <c r="M10" s="66" t="s">
        <v>1100</v>
      </c>
      <c r="N10" s="66">
        <v>6.0569816639599605E-4</v>
      </c>
      <c r="O10" s="67">
        <v>5.5826386301305299E-5</v>
      </c>
      <c r="P10" s="66" t="s">
        <v>1091</v>
      </c>
      <c r="Q10" s="66" t="s">
        <v>1092</v>
      </c>
      <c r="R10" s="66">
        <v>-2.0168705560589602</v>
      </c>
      <c r="S10" s="66">
        <v>2.0168705560589602</v>
      </c>
      <c r="T10" s="66" t="s">
        <v>1101</v>
      </c>
      <c r="U10" s="66" t="s">
        <v>1102</v>
      </c>
      <c r="V10" s="66">
        <v>57.670142585490602</v>
      </c>
      <c r="W10" s="66">
        <v>-57.670142585490503</v>
      </c>
      <c r="X10" s="66" t="s">
        <v>1091</v>
      </c>
      <c r="Y10" s="66" t="s">
        <v>1092</v>
      </c>
      <c r="Z10" s="66">
        <v>5.0927586620446198E-3</v>
      </c>
      <c r="AA10" s="66">
        <v>-5.0927586620446198E-3</v>
      </c>
      <c r="AB10" s="66" t="s">
        <v>1095</v>
      </c>
      <c r="AC10" s="66" t="s">
        <v>1096</v>
      </c>
      <c r="AD10" s="66">
        <v>-3.6069796025913099E-2</v>
      </c>
      <c r="AE10" s="66">
        <v>3.6069796025913099E-2</v>
      </c>
      <c r="AF10" s="66" t="s">
        <v>1095</v>
      </c>
      <c r="AG10" s="66" t="s">
        <v>1096</v>
      </c>
      <c r="AH10" s="66">
        <v>1.51322596565251E-2</v>
      </c>
      <c r="AI10" s="66">
        <v>-1.51322596565251E-2</v>
      </c>
      <c r="AJ10" s="66" t="s">
        <v>1103</v>
      </c>
      <c r="AK10" s="66" t="s">
        <v>1104</v>
      </c>
      <c r="AL10" s="66">
        <v>10.7299109244295</v>
      </c>
      <c r="AM10" s="66">
        <v>-10.7299109244295</v>
      </c>
      <c r="AN10" s="66" t="s">
        <v>1091</v>
      </c>
      <c r="AO10" s="66" t="s">
        <v>1092</v>
      </c>
      <c r="AP10" s="66">
        <v>4.6382784526456398</v>
      </c>
      <c r="AQ10" s="66">
        <v>-4.6382784526456398</v>
      </c>
      <c r="AR10" s="66" t="s">
        <v>1103</v>
      </c>
      <c r="AS10" s="66" t="s">
        <v>1104</v>
      </c>
      <c r="AT10" s="66">
        <v>10.7299109244295</v>
      </c>
      <c r="AU10" s="66">
        <v>-10.7299109244295</v>
      </c>
      <c r="AV10" s="66" t="s">
        <v>1099</v>
      </c>
      <c r="AW10" s="66" t="s">
        <v>1100</v>
      </c>
      <c r="AX10" s="66">
        <v>6.0569816639599605E-4</v>
      </c>
      <c r="AY10" s="67">
        <v>5.5826386301305299E-5</v>
      </c>
    </row>
    <row r="11" spans="1:51" x14ac:dyDescent="0.25">
      <c r="A11" s="48" t="s">
        <v>1043</v>
      </c>
      <c r="B11" s="48" t="s">
        <v>50</v>
      </c>
      <c r="C11" s="48" t="s">
        <v>1073</v>
      </c>
      <c r="D11" s="48" t="s">
        <v>55</v>
      </c>
      <c r="E11" s="48" t="s">
        <v>55</v>
      </c>
      <c r="F11" s="48">
        <v>0</v>
      </c>
      <c r="G11" s="48">
        <v>0</v>
      </c>
      <c r="H11" s="48">
        <v>0</v>
      </c>
      <c r="I11" s="48" t="s">
        <v>1052</v>
      </c>
      <c r="J11" s="48" t="s">
        <v>1052</v>
      </c>
      <c r="K11" s="48" t="s">
        <v>1052</v>
      </c>
      <c r="L11" s="66" t="s">
        <v>1095</v>
      </c>
      <c r="M11" s="66" t="s">
        <v>1096</v>
      </c>
      <c r="N11" s="66">
        <v>-1.05725935293322E-3</v>
      </c>
      <c r="O11" s="66">
        <v>1.05725935293322E-3</v>
      </c>
      <c r="P11" s="66" t="s">
        <v>1095</v>
      </c>
      <c r="Q11" s="66" t="s">
        <v>1096</v>
      </c>
      <c r="R11" s="66">
        <v>4.8282852891361498E-3</v>
      </c>
      <c r="S11" s="66">
        <v>-4.8282852891361498E-3</v>
      </c>
      <c r="T11" s="66" t="s">
        <v>1105</v>
      </c>
      <c r="U11" s="66" t="s">
        <v>1106</v>
      </c>
      <c r="V11" s="66">
        <v>-1.63288152907978</v>
      </c>
      <c r="W11" s="66">
        <v>1.40296048786581</v>
      </c>
      <c r="X11" s="66" t="s">
        <v>1099</v>
      </c>
      <c r="Y11" s="66" t="s">
        <v>1100</v>
      </c>
      <c r="Z11" s="66">
        <v>6.0569816639599605E-4</v>
      </c>
      <c r="AA11" s="67">
        <v>5.5826386301305299E-5</v>
      </c>
      <c r="AB11" s="66" t="s">
        <v>1097</v>
      </c>
      <c r="AC11" s="66" t="s">
        <v>1098</v>
      </c>
      <c r="AD11" s="66">
        <v>6.3406995768673396E-2</v>
      </c>
      <c r="AE11" s="66">
        <v>-6.3406995768673396E-2</v>
      </c>
      <c r="AF11" s="66" t="s">
        <v>1097</v>
      </c>
      <c r="AG11" s="66" t="s">
        <v>1098</v>
      </c>
      <c r="AH11" s="66">
        <v>-1.99999999999818E-2</v>
      </c>
      <c r="AI11" s="66">
        <v>1.99999999999818E-2</v>
      </c>
      <c r="AJ11" s="66" t="s">
        <v>1099</v>
      </c>
      <c r="AK11" s="66" t="s">
        <v>1100</v>
      </c>
      <c r="AL11" s="66">
        <v>6.0569816639599605E-4</v>
      </c>
      <c r="AM11" s="67">
        <v>5.5826386301305299E-5</v>
      </c>
      <c r="AN11" s="66" t="s">
        <v>1103</v>
      </c>
      <c r="AO11" s="66" t="s">
        <v>1104</v>
      </c>
      <c r="AP11" s="66">
        <v>19.922508645636999</v>
      </c>
      <c r="AQ11" s="66">
        <v>-19.922508645636999</v>
      </c>
      <c r="AR11" s="66" t="s">
        <v>1099</v>
      </c>
      <c r="AS11" s="66" t="s">
        <v>1100</v>
      </c>
      <c r="AT11" s="66">
        <v>6.0569816639599605E-4</v>
      </c>
      <c r="AU11" s="67">
        <v>5.5826386301305299E-5</v>
      </c>
      <c r="AV11" s="66" t="s">
        <v>1095</v>
      </c>
      <c r="AW11" s="66" t="s">
        <v>1096</v>
      </c>
      <c r="AX11" s="66">
        <v>-2.4306977264700401E-2</v>
      </c>
      <c r="AY11" s="66">
        <v>2.4306977264700401E-2</v>
      </c>
    </row>
    <row r="12" spans="1:51" x14ac:dyDescent="0.25">
      <c r="A12" s="48" t="s">
        <v>1046</v>
      </c>
      <c r="B12" s="48" t="s">
        <v>45</v>
      </c>
      <c r="C12" s="48" t="s">
        <v>1074</v>
      </c>
      <c r="D12" s="48" t="s">
        <v>55</v>
      </c>
      <c r="E12" s="48" t="s">
        <v>55</v>
      </c>
      <c r="F12" s="48">
        <v>9.9390595483446198E-3</v>
      </c>
      <c r="G12" s="48">
        <v>7.7574047954865999E-2</v>
      </c>
      <c r="H12" s="48">
        <v>3.48484100760173E-2</v>
      </c>
      <c r="I12" s="48" t="s">
        <v>1049</v>
      </c>
      <c r="J12" s="48" t="s">
        <v>1049</v>
      </c>
      <c r="K12" s="48" t="s">
        <v>1049</v>
      </c>
      <c r="L12" s="66" t="s">
        <v>1097</v>
      </c>
      <c r="M12" s="66" t="s">
        <v>1098</v>
      </c>
      <c r="N12" s="66">
        <v>6.3406995768673396E-2</v>
      </c>
      <c r="O12" s="66">
        <v>-6.3406995768673396E-2</v>
      </c>
      <c r="P12" s="66" t="s">
        <v>1097</v>
      </c>
      <c r="Q12" s="66" t="s">
        <v>1098</v>
      </c>
      <c r="R12" s="66">
        <v>1.8026514851295601</v>
      </c>
      <c r="S12" s="66">
        <v>-1.8026514851295601</v>
      </c>
      <c r="T12" s="66" t="s">
        <v>1107</v>
      </c>
      <c r="U12" s="66" t="s">
        <v>1108</v>
      </c>
      <c r="V12" s="66">
        <v>407.47351643524098</v>
      </c>
      <c r="W12" s="66">
        <v>-406.33216040388601</v>
      </c>
      <c r="X12" s="66" t="s">
        <v>1095</v>
      </c>
      <c r="Y12" s="66" t="s">
        <v>1096</v>
      </c>
      <c r="Z12" s="66">
        <v>4.6381171080156502E-4</v>
      </c>
      <c r="AA12" s="66">
        <v>-4.6381171080156502E-4</v>
      </c>
      <c r="AB12" s="66" t="s">
        <v>1109</v>
      </c>
      <c r="AC12" s="66" t="s">
        <v>1110</v>
      </c>
      <c r="AD12" s="67">
        <v>-5.1897038133574797E-5</v>
      </c>
      <c r="AE12" s="67">
        <v>5.1897038133574797E-5</v>
      </c>
      <c r="AF12" s="66" t="s">
        <v>1101</v>
      </c>
      <c r="AG12" s="66" t="s">
        <v>1102</v>
      </c>
      <c r="AH12" s="66">
        <v>248.27446120635801</v>
      </c>
      <c r="AI12" s="66">
        <v>-248.27446120635801</v>
      </c>
      <c r="AJ12" s="66" t="s">
        <v>1095</v>
      </c>
      <c r="AK12" s="66" t="s">
        <v>1096</v>
      </c>
      <c r="AL12" s="66">
        <v>-3.5863803781467099E-2</v>
      </c>
      <c r="AM12" s="66">
        <v>3.5863803781467099E-2</v>
      </c>
      <c r="AN12" s="66" t="s">
        <v>1095</v>
      </c>
      <c r="AO12" s="66" t="s">
        <v>1096</v>
      </c>
      <c r="AP12" s="66">
        <v>4.8282852891361498E-3</v>
      </c>
      <c r="AQ12" s="66">
        <v>-4.8282852891361498E-3</v>
      </c>
      <c r="AR12" s="66" t="s">
        <v>1095</v>
      </c>
      <c r="AS12" s="66" t="s">
        <v>1096</v>
      </c>
      <c r="AT12" s="66">
        <v>-3.5863803781467099E-2</v>
      </c>
      <c r="AU12" s="66">
        <v>3.5863803781467099E-2</v>
      </c>
      <c r="AV12" s="66" t="s">
        <v>1109</v>
      </c>
      <c r="AW12" s="66" t="s">
        <v>1110</v>
      </c>
      <c r="AX12" s="67">
        <v>-5.1897038133574797E-5</v>
      </c>
      <c r="AY12" s="67">
        <v>5.1897038133574797E-5</v>
      </c>
    </row>
    <row r="13" spans="1:51" x14ac:dyDescent="0.25">
      <c r="A13" s="48" t="s">
        <v>1047</v>
      </c>
      <c r="B13" s="48" t="s">
        <v>41</v>
      </c>
      <c r="C13" s="48" t="s">
        <v>1075</v>
      </c>
      <c r="D13" s="48" t="s">
        <v>54</v>
      </c>
      <c r="E13" s="48" t="s">
        <v>1054</v>
      </c>
      <c r="F13" s="48">
        <v>0</v>
      </c>
      <c r="G13" s="48">
        <v>0</v>
      </c>
      <c r="H13" s="48">
        <v>0</v>
      </c>
      <c r="I13" s="48" t="s">
        <v>1050</v>
      </c>
      <c r="J13" s="48" t="s">
        <v>1050</v>
      </c>
      <c r="K13" s="48" t="s">
        <v>1052</v>
      </c>
      <c r="L13" s="66" t="s">
        <v>1109</v>
      </c>
      <c r="M13" s="66" t="s">
        <v>1110</v>
      </c>
      <c r="N13" s="67">
        <v>-5.1897038133574797E-5</v>
      </c>
      <c r="O13" s="67">
        <v>5.1897038133574797E-5</v>
      </c>
      <c r="P13" s="66" t="s">
        <v>1109</v>
      </c>
      <c r="Q13" s="66" t="s">
        <v>1110</v>
      </c>
      <c r="R13" s="67">
        <v>-5.1897038133574797E-5</v>
      </c>
      <c r="S13" s="67">
        <v>5.1897038133574797E-5</v>
      </c>
      <c r="T13" s="66" t="s">
        <v>1111</v>
      </c>
      <c r="U13" s="66" t="s">
        <v>1112</v>
      </c>
      <c r="V13" s="66">
        <v>233.467702720208</v>
      </c>
      <c r="W13" s="66">
        <v>-237.928572643584</v>
      </c>
      <c r="X13" s="66" t="s">
        <v>1097</v>
      </c>
      <c r="Y13" s="66" t="s">
        <v>1098</v>
      </c>
      <c r="Z13" s="66">
        <v>-3.1960927864702199E-2</v>
      </c>
      <c r="AA13" s="66">
        <v>3.1960927864702199E-2</v>
      </c>
      <c r="AB13" s="66" t="s">
        <v>1101</v>
      </c>
      <c r="AC13" s="66" t="s">
        <v>1102</v>
      </c>
      <c r="AD13" s="66">
        <v>197.29239087296801</v>
      </c>
      <c r="AE13" s="66">
        <v>-197.29239087296801</v>
      </c>
      <c r="AF13" s="66" t="s">
        <v>1105</v>
      </c>
      <c r="AG13" s="66" t="s">
        <v>1106</v>
      </c>
      <c r="AH13" s="66">
        <v>-51.350865484021099</v>
      </c>
      <c r="AI13" s="66">
        <v>1.6916224584853099</v>
      </c>
      <c r="AJ13" s="66" t="s">
        <v>1097</v>
      </c>
      <c r="AK13" s="66" t="s">
        <v>1098</v>
      </c>
      <c r="AL13" s="66">
        <v>6.3406995768559696E-2</v>
      </c>
      <c r="AM13" s="66">
        <v>-6.3406995768559696E-2</v>
      </c>
      <c r="AN13" s="66" t="s">
        <v>1097</v>
      </c>
      <c r="AO13" s="66" t="s">
        <v>1098</v>
      </c>
      <c r="AP13" s="66">
        <v>1.81148231468205</v>
      </c>
      <c r="AQ13" s="66">
        <v>-1.81148231468205</v>
      </c>
      <c r="AR13" s="66" t="s">
        <v>1097</v>
      </c>
      <c r="AS13" s="66" t="s">
        <v>1098</v>
      </c>
      <c r="AT13" s="66">
        <v>6.3406995768559696E-2</v>
      </c>
      <c r="AU13" s="66">
        <v>-6.3406995768559696E-2</v>
      </c>
      <c r="AV13" s="66" t="s">
        <v>1101</v>
      </c>
      <c r="AW13" s="66" t="s">
        <v>1102</v>
      </c>
      <c r="AX13" s="66">
        <v>57.052607652160802</v>
      </c>
      <c r="AY13" s="66">
        <v>-57.052607652160802</v>
      </c>
    </row>
    <row r="14" spans="1:51" x14ac:dyDescent="0.25">
      <c r="A14" s="50" t="s">
        <v>1048</v>
      </c>
      <c r="B14" s="50" t="s">
        <v>42</v>
      </c>
      <c r="C14" s="50" t="s">
        <v>1070</v>
      </c>
      <c r="D14" s="50" t="s">
        <v>54</v>
      </c>
      <c r="E14" s="50" t="s">
        <v>55</v>
      </c>
      <c r="F14" s="51">
        <v>0</v>
      </c>
      <c r="G14" s="50">
        <v>7.7574047954865999E-2</v>
      </c>
      <c r="H14" s="50">
        <v>3.4848410076284399E-2</v>
      </c>
      <c r="I14" s="50" t="s">
        <v>1050</v>
      </c>
      <c r="J14" s="50" t="s">
        <v>1049</v>
      </c>
      <c r="K14" s="50" t="s">
        <v>1053</v>
      </c>
      <c r="L14" s="66" t="s">
        <v>1101</v>
      </c>
      <c r="M14" s="66" t="s">
        <v>1102</v>
      </c>
      <c r="N14" s="66">
        <v>56.948765323046899</v>
      </c>
      <c r="O14" s="66">
        <v>-56.948765323046899</v>
      </c>
      <c r="P14" s="66" t="s">
        <v>1101</v>
      </c>
      <c r="Q14" s="66" t="s">
        <v>1102</v>
      </c>
      <c r="R14" s="66">
        <v>374.55583348956498</v>
      </c>
      <c r="S14" s="66">
        <v>-374.55583348956401</v>
      </c>
      <c r="T14" s="66" t="s">
        <v>1113</v>
      </c>
      <c r="U14" s="66" t="s">
        <v>1114</v>
      </c>
      <c r="V14" s="66">
        <v>53.968396144426599</v>
      </c>
      <c r="W14" s="66">
        <v>-53.968396144426698</v>
      </c>
      <c r="X14" s="66" t="s">
        <v>1109</v>
      </c>
      <c r="Y14" s="66" t="s">
        <v>1110</v>
      </c>
      <c r="Z14" s="66">
        <v>-4.4163706164681597E-3</v>
      </c>
      <c r="AA14" s="66">
        <v>4.4163706164681597E-3</v>
      </c>
      <c r="AB14" s="66" t="s">
        <v>1105</v>
      </c>
      <c r="AC14" s="66" t="s">
        <v>1106</v>
      </c>
      <c r="AD14" s="66">
        <v>-293.90956287480702</v>
      </c>
      <c r="AE14" s="66">
        <v>293.19669332916601</v>
      </c>
      <c r="AF14" s="66" t="s">
        <v>1107</v>
      </c>
      <c r="AG14" s="66" t="s">
        <v>1108</v>
      </c>
      <c r="AH14" s="66">
        <v>211.62959608486801</v>
      </c>
      <c r="AI14" s="66">
        <v>-111.629596084868</v>
      </c>
      <c r="AJ14" s="66" t="s">
        <v>1109</v>
      </c>
      <c r="AK14" s="66" t="s">
        <v>1110</v>
      </c>
      <c r="AL14" s="67">
        <v>-5.1897038133574797E-5</v>
      </c>
      <c r="AM14" s="67">
        <v>5.1897038133574797E-5</v>
      </c>
      <c r="AN14" s="66" t="s">
        <v>1109</v>
      </c>
      <c r="AO14" s="66" t="s">
        <v>1110</v>
      </c>
      <c r="AP14" s="67">
        <v>-5.1897038133574797E-5</v>
      </c>
      <c r="AQ14" s="67">
        <v>5.1897038133574797E-5</v>
      </c>
      <c r="AR14" s="66" t="s">
        <v>1109</v>
      </c>
      <c r="AS14" s="66" t="s">
        <v>1110</v>
      </c>
      <c r="AT14" s="67">
        <v>-5.1897038133574797E-5</v>
      </c>
      <c r="AU14" s="67">
        <v>5.1897038133574797E-5</v>
      </c>
      <c r="AV14" s="66" t="s">
        <v>1105</v>
      </c>
      <c r="AW14" s="66" t="s">
        <v>1106</v>
      </c>
      <c r="AX14" s="66">
        <v>-2.7799033828387099E-2</v>
      </c>
      <c r="AY14" s="66">
        <v>-0.68715437593777995</v>
      </c>
    </row>
    <row r="15" spans="1:51" x14ac:dyDescent="0.25">
      <c r="A15" s="27"/>
      <c r="B15" s="27"/>
      <c r="C15" s="27"/>
      <c r="D15" s="27"/>
      <c r="E15" s="27"/>
      <c r="F15" s="27"/>
      <c r="G15" s="27"/>
      <c r="H15" s="34" t="s">
        <v>1057</v>
      </c>
      <c r="I15" s="30">
        <f>COUNTIF(I5:I14,"TP")</f>
        <v>3</v>
      </c>
      <c r="J15" s="30">
        <f>COUNTIF(J5:J14,"TP")</f>
        <v>6</v>
      </c>
      <c r="K15" s="30">
        <f>COUNTIF(K5:K14,"TP")</f>
        <v>7</v>
      </c>
      <c r="L15" s="66" t="s">
        <v>1105</v>
      </c>
      <c r="M15" s="66" t="s">
        <v>1106</v>
      </c>
      <c r="N15" s="66">
        <v>0.167035950326067</v>
      </c>
      <c r="O15" s="66">
        <v>-0.88210264688245799</v>
      </c>
      <c r="P15" s="66" t="s">
        <v>1105</v>
      </c>
      <c r="Q15" s="66" t="s">
        <v>1106</v>
      </c>
      <c r="R15" s="66">
        <v>-120.66748198847201</v>
      </c>
      <c r="S15" s="66">
        <v>119.954612442826</v>
      </c>
      <c r="T15" s="66" t="s">
        <v>1115</v>
      </c>
      <c r="U15" s="66" t="s">
        <v>1116</v>
      </c>
      <c r="V15" s="66">
        <v>-2.2787161465180401</v>
      </c>
      <c r="W15" s="66">
        <v>2.2787161465180401</v>
      </c>
      <c r="X15" s="66" t="s">
        <v>1101</v>
      </c>
      <c r="Y15" s="66" t="s">
        <v>1102</v>
      </c>
      <c r="Z15" s="66">
        <v>334.07690581224102</v>
      </c>
      <c r="AA15" s="66">
        <v>-334.07690581224199</v>
      </c>
      <c r="AB15" s="66" t="s">
        <v>1107</v>
      </c>
      <c r="AC15" s="66" t="s">
        <v>1108</v>
      </c>
      <c r="AD15" s="66">
        <v>-1.0150955125004699</v>
      </c>
      <c r="AE15" s="66">
        <v>1.9899999958530501</v>
      </c>
      <c r="AF15" s="66" t="s">
        <v>1117</v>
      </c>
      <c r="AG15" s="66" t="s">
        <v>1118</v>
      </c>
      <c r="AH15" s="66">
        <v>-3.1293581621753198E-2</v>
      </c>
      <c r="AI15" s="66">
        <v>3.1293581621753198E-2</v>
      </c>
      <c r="AJ15" s="66" t="s">
        <v>1101</v>
      </c>
      <c r="AK15" s="66" t="s">
        <v>1102</v>
      </c>
      <c r="AL15" s="66">
        <v>1.34085494013652</v>
      </c>
      <c r="AM15" s="66">
        <v>-1.34085494013652</v>
      </c>
      <c r="AN15" s="66" t="s">
        <v>1105</v>
      </c>
      <c r="AO15" s="66" t="s">
        <v>1106</v>
      </c>
      <c r="AP15" s="66">
        <v>-9.0655353554548093</v>
      </c>
      <c r="AQ15" s="66">
        <v>8.3504554990894402</v>
      </c>
      <c r="AR15" s="66" t="s">
        <v>1101</v>
      </c>
      <c r="AS15" s="66" t="s">
        <v>1102</v>
      </c>
      <c r="AT15" s="66">
        <v>1.34085494013652</v>
      </c>
      <c r="AU15" s="66">
        <v>-1.34085494013652</v>
      </c>
      <c r="AV15" s="66" t="s">
        <v>1107</v>
      </c>
      <c r="AW15" s="66" t="s">
        <v>1108</v>
      </c>
      <c r="AX15" s="66">
        <v>409.13982237694</v>
      </c>
      <c r="AY15" s="66">
        <v>-408.16075016533199</v>
      </c>
    </row>
    <row r="16" spans="1:51" x14ac:dyDescent="0.25">
      <c r="A16" s="27"/>
      <c r="B16" s="27"/>
      <c r="C16" s="27"/>
      <c r="D16" s="27"/>
      <c r="E16" s="27"/>
      <c r="F16" s="27"/>
      <c r="G16" s="27"/>
      <c r="H16" s="34" t="s">
        <v>1058</v>
      </c>
      <c r="I16" s="30">
        <f>COUNTIF(I5:I14,"TN")</f>
        <v>6</v>
      </c>
      <c r="J16" s="30">
        <f>COUNTIF(J5:J14,"TN")</f>
        <v>1</v>
      </c>
      <c r="K16" s="30">
        <f>COUNTIF(K5:K14,"TN")</f>
        <v>0</v>
      </c>
      <c r="L16" s="66" t="s">
        <v>1107</v>
      </c>
      <c r="M16" s="66" t="s">
        <v>1108</v>
      </c>
      <c r="N16" s="66">
        <v>408.00058234034299</v>
      </c>
      <c r="O16" s="66">
        <v>-407.021283555156</v>
      </c>
      <c r="P16" s="66" t="s">
        <v>1107</v>
      </c>
      <c r="Q16" s="66" t="s">
        <v>1108</v>
      </c>
      <c r="R16" s="66">
        <v>-1.01509545859062</v>
      </c>
      <c r="S16" s="66">
        <v>1.98999994194253</v>
      </c>
      <c r="T16" s="66" t="s">
        <v>1119</v>
      </c>
      <c r="U16" s="66" t="s">
        <v>1120</v>
      </c>
      <c r="V16" s="66">
        <v>466.93540544041701</v>
      </c>
      <c r="W16" s="66">
        <v>-466.93540544041701</v>
      </c>
      <c r="X16" s="66" t="s">
        <v>1105</v>
      </c>
      <c r="Y16" s="66" t="s">
        <v>1106</v>
      </c>
      <c r="Z16" s="66">
        <v>-2.9248029450869799</v>
      </c>
      <c r="AA16" s="66">
        <v>2.19692184199732</v>
      </c>
      <c r="AB16" s="66" t="s">
        <v>1117</v>
      </c>
      <c r="AC16" s="66" t="s">
        <v>1118</v>
      </c>
      <c r="AD16" s="66">
        <v>2.25375105783314E-2</v>
      </c>
      <c r="AE16" s="66">
        <v>-2.25375105783314E-2</v>
      </c>
      <c r="AF16" s="66" t="s">
        <v>1121</v>
      </c>
      <c r="AG16" s="66" t="s">
        <v>1122</v>
      </c>
      <c r="AH16" s="66">
        <v>0.154070192939116</v>
      </c>
      <c r="AI16" s="66">
        <v>0.71682137874358898</v>
      </c>
      <c r="AJ16" s="66" t="s">
        <v>1105</v>
      </c>
      <c r="AK16" s="66" t="s">
        <v>1106</v>
      </c>
      <c r="AL16" s="66">
        <v>7.5551765295042497</v>
      </c>
      <c r="AM16" s="66">
        <v>-8.2863666374147407</v>
      </c>
      <c r="AN16" s="66" t="s">
        <v>1107</v>
      </c>
      <c r="AO16" s="66" t="s">
        <v>1108</v>
      </c>
      <c r="AP16" s="66">
        <v>397.35795719532001</v>
      </c>
      <c r="AQ16" s="66">
        <v>-396.378632090515</v>
      </c>
      <c r="AR16" s="66" t="s">
        <v>1105</v>
      </c>
      <c r="AS16" s="66" t="s">
        <v>1106</v>
      </c>
      <c r="AT16" s="66">
        <v>7.5551765295042497</v>
      </c>
      <c r="AU16" s="66">
        <v>-8.2863666374147407</v>
      </c>
      <c r="AV16" s="66" t="s">
        <v>1117</v>
      </c>
      <c r="AW16" s="66" t="s">
        <v>1118</v>
      </c>
      <c r="AX16" s="66">
        <v>2.25375105783314E-2</v>
      </c>
      <c r="AY16" s="66">
        <v>-2.25375105783314E-2</v>
      </c>
    </row>
    <row r="17" spans="1:51" x14ac:dyDescent="0.25">
      <c r="A17" s="55"/>
      <c r="B17" s="56"/>
      <c r="C17" s="57"/>
      <c r="D17" s="46"/>
      <c r="E17" s="44"/>
      <c r="F17" s="36"/>
      <c r="G17" s="36"/>
      <c r="H17" s="34" t="s">
        <v>1059</v>
      </c>
      <c r="I17" s="30">
        <f>COUNTIF(I5:I14,"FP")</f>
        <v>0</v>
      </c>
      <c r="J17" s="30">
        <f>COUNTIF(J5:J14,"FP")</f>
        <v>0</v>
      </c>
      <c r="K17" s="30">
        <f>COUNTIF(K5:K14,"FP")</f>
        <v>1</v>
      </c>
      <c r="L17" s="66" t="s">
        <v>1117</v>
      </c>
      <c r="M17" s="66" t="s">
        <v>1118</v>
      </c>
      <c r="N17" s="66">
        <v>2.25375105783314E-2</v>
      </c>
      <c r="O17" s="66">
        <v>-2.25375105783314E-2</v>
      </c>
      <c r="P17" s="66" t="s">
        <v>1117</v>
      </c>
      <c r="Q17" s="66" t="s">
        <v>1118</v>
      </c>
      <c r="R17" s="66">
        <v>2.25375105783314E-2</v>
      </c>
      <c r="S17" s="66">
        <v>-2.25375105783314E-2</v>
      </c>
      <c r="T17" s="66" t="s">
        <v>1123</v>
      </c>
      <c r="U17" s="66" t="s">
        <v>1124</v>
      </c>
      <c r="V17" s="66">
        <v>1.57246778801198</v>
      </c>
      <c r="W17" s="66">
        <v>-1.57246778801198</v>
      </c>
      <c r="X17" s="66" t="s">
        <v>1107</v>
      </c>
      <c r="Y17" s="66" t="s">
        <v>1108</v>
      </c>
      <c r="Z17" s="66">
        <v>-0.98507234369844798</v>
      </c>
      <c r="AA17" s="66">
        <v>1.98999994194253</v>
      </c>
      <c r="AB17" s="66" t="s">
        <v>1125</v>
      </c>
      <c r="AC17" s="66" t="s">
        <v>1126</v>
      </c>
      <c r="AD17" s="66">
        <v>1.51419111424502E-2</v>
      </c>
      <c r="AE17" s="67">
        <v>5.3910525821265798E-8</v>
      </c>
      <c r="AF17" s="66" t="s">
        <v>1111</v>
      </c>
      <c r="AG17" s="66" t="s">
        <v>1112</v>
      </c>
      <c r="AH17" s="66">
        <v>206.0958676182</v>
      </c>
      <c r="AI17" s="66">
        <v>-185.84207654941801</v>
      </c>
      <c r="AJ17" s="66" t="s">
        <v>1107</v>
      </c>
      <c r="AK17" s="66" t="s">
        <v>1108</v>
      </c>
      <c r="AL17" s="66">
        <v>281.00546471288499</v>
      </c>
      <c r="AM17" s="66">
        <v>-279.99391910499799</v>
      </c>
      <c r="AN17" s="66" t="s">
        <v>1117</v>
      </c>
      <c r="AO17" s="66" t="s">
        <v>1118</v>
      </c>
      <c r="AP17" s="66">
        <v>2.25375105783314E-2</v>
      </c>
      <c r="AQ17" s="66">
        <v>-2.25375105783314E-2</v>
      </c>
      <c r="AR17" s="66" t="s">
        <v>1107</v>
      </c>
      <c r="AS17" s="66" t="s">
        <v>1108</v>
      </c>
      <c r="AT17" s="66">
        <v>281.00546471288499</v>
      </c>
      <c r="AU17" s="66">
        <v>-279.99391910499799</v>
      </c>
      <c r="AV17" s="66" t="s">
        <v>1125</v>
      </c>
      <c r="AW17" s="66" t="s">
        <v>1126</v>
      </c>
      <c r="AX17" s="66">
        <v>1.51419111424502E-2</v>
      </c>
      <c r="AY17" s="67">
        <v>5.3910525821265798E-8</v>
      </c>
    </row>
    <row r="18" spans="1:51" ht="16.5" customHeight="1" x14ac:dyDescent="0.25">
      <c r="A18" s="57"/>
      <c r="B18" s="56"/>
      <c r="C18" s="57"/>
      <c r="D18" s="46"/>
      <c r="E18" s="44"/>
      <c r="F18" s="27"/>
      <c r="G18" s="45"/>
      <c r="H18" s="35" t="s">
        <v>1060</v>
      </c>
      <c r="I18" s="31">
        <f>COUNTIF(I7:I14,"FN")</f>
        <v>1</v>
      </c>
      <c r="J18" s="31">
        <f>COUNTIF(J5:J14,"FN")</f>
        <v>3</v>
      </c>
      <c r="K18" s="31">
        <f>COUNTIF(K5:K14,"FN")</f>
        <v>2</v>
      </c>
      <c r="L18" s="66" t="s">
        <v>1125</v>
      </c>
      <c r="M18" s="66" t="s">
        <v>1126</v>
      </c>
      <c r="N18" s="66">
        <v>1.51419111424502E-2</v>
      </c>
      <c r="O18" s="67">
        <v>5.3910525821265798E-8</v>
      </c>
      <c r="P18" s="66" t="s">
        <v>1125</v>
      </c>
      <c r="Q18" s="66" t="s">
        <v>1126</v>
      </c>
      <c r="R18" s="66">
        <v>1.51419111424502E-2</v>
      </c>
      <c r="S18" s="67">
        <v>5.3910525821265798E-8</v>
      </c>
      <c r="T18" s="66"/>
      <c r="U18" s="66"/>
      <c r="V18" s="66"/>
      <c r="W18" s="66"/>
      <c r="X18" s="66" t="s">
        <v>1117</v>
      </c>
      <c r="Y18" s="66" t="s">
        <v>1118</v>
      </c>
      <c r="Z18" s="66">
        <v>2.25375105783314E-2</v>
      </c>
      <c r="AA18" s="66">
        <v>-2.25375105783314E-2</v>
      </c>
      <c r="AB18" s="66" t="s">
        <v>1127</v>
      </c>
      <c r="AC18" s="66" t="s">
        <v>1128</v>
      </c>
      <c r="AD18" s="66">
        <v>6.7295486599050502E-4</v>
      </c>
      <c r="AE18" s="66">
        <v>3.9069493448096198E-4</v>
      </c>
      <c r="AF18" s="66" t="s">
        <v>1129</v>
      </c>
      <c r="AG18" s="66" t="s">
        <v>1130</v>
      </c>
      <c r="AH18" s="66">
        <v>-2.0008005760701102E-2</v>
      </c>
      <c r="AI18" s="66">
        <v>2.0008005760701102E-2</v>
      </c>
      <c r="AJ18" s="66" t="s">
        <v>1117</v>
      </c>
      <c r="AK18" s="66" t="s">
        <v>1118</v>
      </c>
      <c r="AL18" s="66">
        <v>-1.00919183462338E-2</v>
      </c>
      <c r="AM18" s="66">
        <v>1.00919183462338E-2</v>
      </c>
      <c r="AN18" s="66" t="s">
        <v>1125</v>
      </c>
      <c r="AO18" s="66" t="s">
        <v>1126</v>
      </c>
      <c r="AP18" s="66">
        <v>1.51419111424502E-2</v>
      </c>
      <c r="AQ18" s="67">
        <v>5.3910525821265798E-8</v>
      </c>
      <c r="AR18" s="66" t="s">
        <v>1117</v>
      </c>
      <c r="AS18" s="66" t="s">
        <v>1118</v>
      </c>
      <c r="AT18" s="66">
        <v>-1.00919183462338E-2</v>
      </c>
      <c r="AU18" s="66">
        <v>1.00919183462338E-2</v>
      </c>
      <c r="AV18" s="66" t="s">
        <v>1127</v>
      </c>
      <c r="AW18" s="66" t="s">
        <v>1128</v>
      </c>
      <c r="AX18" s="66">
        <v>6.7295486599050502E-4</v>
      </c>
      <c r="AY18" s="66">
        <v>3.9069493402621398E-4</v>
      </c>
    </row>
    <row r="19" spans="1:51" x14ac:dyDescent="0.25">
      <c r="A19" s="57"/>
      <c r="B19" s="56"/>
      <c r="C19" s="57"/>
      <c r="D19" s="46"/>
      <c r="E19" s="44"/>
      <c r="F19" s="27"/>
      <c r="G19" s="45"/>
      <c r="H19" s="34" t="s">
        <v>1061</v>
      </c>
      <c r="I19" s="32">
        <f>(I15+I16)/(I15+I16+I17+I18)</f>
        <v>0.9</v>
      </c>
      <c r="J19" s="32">
        <f>(J15+J16)/(J15+J16+J17+J18)</f>
        <v>0.7</v>
      </c>
      <c r="K19" s="32">
        <f>(K15+K16)/(K15+K16+K17+K18)</f>
        <v>0.7</v>
      </c>
      <c r="L19" s="66" t="s">
        <v>1127</v>
      </c>
      <c r="M19" s="66" t="s">
        <v>1128</v>
      </c>
      <c r="N19" s="66">
        <v>6.7295486599050502E-4</v>
      </c>
      <c r="O19" s="66">
        <v>3.9069493448096198E-4</v>
      </c>
      <c r="P19" s="66" t="s">
        <v>1127</v>
      </c>
      <c r="Q19" s="66" t="s">
        <v>1128</v>
      </c>
      <c r="R19" s="66">
        <v>6.7295486599050502E-4</v>
      </c>
      <c r="S19" s="66">
        <v>3.9069493448096198E-4</v>
      </c>
      <c r="T19" s="66"/>
      <c r="U19" s="66"/>
      <c r="V19" s="66"/>
      <c r="W19" s="66"/>
      <c r="X19" s="66" t="s">
        <v>1125</v>
      </c>
      <c r="Y19" s="66" t="s">
        <v>1126</v>
      </c>
      <c r="Z19" s="66">
        <v>1.51419111424502E-2</v>
      </c>
      <c r="AA19" s="67">
        <v>5.3910525821265798E-8</v>
      </c>
      <c r="AB19" s="66" t="s">
        <v>1121</v>
      </c>
      <c r="AC19" s="66" t="s">
        <v>1122</v>
      </c>
      <c r="AD19" s="66">
        <v>0.34017144569816099</v>
      </c>
      <c r="AE19" s="66">
        <v>0.77854744131423104</v>
      </c>
      <c r="AF19" s="66" t="s">
        <v>1113</v>
      </c>
      <c r="AG19" s="66" t="s">
        <v>1114</v>
      </c>
      <c r="AH19" s="66">
        <v>243.63477726521899</v>
      </c>
      <c r="AI19" s="66">
        <v>-243.63477726521899</v>
      </c>
      <c r="AJ19" s="66" t="s">
        <v>1125</v>
      </c>
      <c r="AK19" s="66" t="s">
        <v>1126</v>
      </c>
      <c r="AL19" s="66">
        <v>1.51419111424502E-2</v>
      </c>
      <c r="AM19" s="67">
        <v>5.3910525821265798E-8</v>
      </c>
      <c r="AN19" s="66" t="s">
        <v>1127</v>
      </c>
      <c r="AO19" s="66" t="s">
        <v>1128</v>
      </c>
      <c r="AP19" s="66">
        <v>6.7295486599050502E-4</v>
      </c>
      <c r="AQ19" s="66">
        <v>3.9069493448096198E-4</v>
      </c>
      <c r="AR19" s="66" t="s">
        <v>1125</v>
      </c>
      <c r="AS19" s="66" t="s">
        <v>1126</v>
      </c>
      <c r="AT19" s="66">
        <v>1.51419111424502E-2</v>
      </c>
      <c r="AU19" s="67">
        <v>5.3910525821265798E-8</v>
      </c>
      <c r="AV19" s="66" t="s">
        <v>1121</v>
      </c>
      <c r="AW19" s="66" t="s">
        <v>1122</v>
      </c>
      <c r="AX19" s="66">
        <v>-1.0656888716730499</v>
      </c>
      <c r="AY19" s="66">
        <v>2.1844077586858899</v>
      </c>
    </row>
    <row r="20" spans="1:51" x14ac:dyDescent="0.25">
      <c r="A20" s="57"/>
      <c r="B20" s="56"/>
      <c r="C20" s="57"/>
      <c r="D20" s="46"/>
      <c r="E20" s="44"/>
      <c r="F20" s="27"/>
      <c r="G20" s="47"/>
      <c r="H20" s="34" t="s">
        <v>1062</v>
      </c>
      <c r="I20" s="32">
        <f>I15/(I15+I18)</f>
        <v>0.75</v>
      </c>
      <c r="J20" s="32">
        <f>J15/(J15+J18)</f>
        <v>0.66666666666666663</v>
      </c>
      <c r="K20" s="32">
        <f>K15/(K15+K18)</f>
        <v>0.77777777777777779</v>
      </c>
      <c r="L20" s="66" t="s">
        <v>1121</v>
      </c>
      <c r="M20" s="66" t="s">
        <v>1122</v>
      </c>
      <c r="N20" s="66">
        <v>-1.3972225767253099</v>
      </c>
      <c r="O20" s="68">
        <v>2.5159414637374802</v>
      </c>
      <c r="P20" s="68" t="s">
        <v>1121</v>
      </c>
      <c r="Q20" s="66" t="s">
        <v>1122</v>
      </c>
      <c r="R20" s="66">
        <v>0.48540736621419001</v>
      </c>
      <c r="S20" s="66">
        <v>0.63331152079956599</v>
      </c>
      <c r="T20" s="69"/>
      <c r="U20" s="69"/>
      <c r="V20" s="69"/>
      <c r="W20" s="66"/>
      <c r="X20" s="66" t="s">
        <v>1131</v>
      </c>
      <c r="Y20" s="66" t="s">
        <v>1132</v>
      </c>
      <c r="Z20" s="66">
        <v>-1.8338253743309E-2</v>
      </c>
      <c r="AA20" s="66">
        <v>1.8338253743309E-2</v>
      </c>
      <c r="AB20" s="66" t="s">
        <v>1111</v>
      </c>
      <c r="AC20" s="66" t="s">
        <v>1112</v>
      </c>
      <c r="AD20" s="66">
        <v>244.135852738392</v>
      </c>
      <c r="AE20" s="66">
        <v>-248.47411443821599</v>
      </c>
      <c r="AF20" s="66" t="s">
        <v>1115</v>
      </c>
      <c r="AG20" s="66" t="s">
        <v>1116</v>
      </c>
      <c r="AH20" s="66">
        <v>-1.52276209486342</v>
      </c>
      <c r="AI20" s="66">
        <v>1.52276209486342</v>
      </c>
      <c r="AJ20" s="66" t="s">
        <v>1127</v>
      </c>
      <c r="AK20" s="66" t="s">
        <v>1128</v>
      </c>
      <c r="AL20" s="66">
        <v>6.7295486599050502E-4</v>
      </c>
      <c r="AM20" s="66">
        <v>3.9069493448096198E-4</v>
      </c>
      <c r="AN20" s="66" t="s">
        <v>1121</v>
      </c>
      <c r="AO20" s="66" t="s">
        <v>1122</v>
      </c>
      <c r="AP20" s="66">
        <v>-1.1365799170537201</v>
      </c>
      <c r="AQ20" s="66">
        <v>2.2552988040657702</v>
      </c>
      <c r="AR20" s="66" t="s">
        <v>1127</v>
      </c>
      <c r="AS20" s="66" t="s">
        <v>1128</v>
      </c>
      <c r="AT20" s="66">
        <v>6.7295486599050502E-4</v>
      </c>
      <c r="AU20" s="66">
        <v>3.9069493448096198E-4</v>
      </c>
      <c r="AV20" s="66" t="s">
        <v>1111</v>
      </c>
      <c r="AW20" s="66" t="s">
        <v>1112</v>
      </c>
      <c r="AX20" s="66">
        <v>233.665822908823</v>
      </c>
      <c r="AY20" s="66">
        <v>-238.00304267658001</v>
      </c>
    </row>
    <row r="21" spans="1:51" x14ac:dyDescent="0.25">
      <c r="A21" s="57"/>
      <c r="B21" s="56"/>
      <c r="C21" s="57"/>
      <c r="D21" s="46"/>
      <c r="E21" s="44"/>
      <c r="F21" s="27"/>
      <c r="G21" s="47"/>
      <c r="H21" s="34" t="s">
        <v>1063</v>
      </c>
      <c r="I21" s="32">
        <f>I16/(I16+I17)</f>
        <v>1</v>
      </c>
      <c r="J21" s="32">
        <f>J16/(J16+J17)</f>
        <v>1</v>
      </c>
      <c r="K21" s="32">
        <v>1</v>
      </c>
      <c r="L21" s="66" t="s">
        <v>1111</v>
      </c>
      <c r="M21" s="66" t="s">
        <v>1112</v>
      </c>
      <c r="N21" s="66">
        <v>233.09851595057799</v>
      </c>
      <c r="O21" s="66">
        <v>-237.43567907494401</v>
      </c>
      <c r="P21" s="66" t="s">
        <v>1111</v>
      </c>
      <c r="Q21" s="66" t="s">
        <v>1112</v>
      </c>
      <c r="R21" s="66">
        <v>243.420847421064</v>
      </c>
      <c r="S21" s="66">
        <v>-247.759109120885</v>
      </c>
      <c r="T21" s="69"/>
      <c r="U21" s="69"/>
      <c r="V21" s="69"/>
      <c r="W21" s="66"/>
      <c r="X21" s="66" t="s">
        <v>1127</v>
      </c>
      <c r="Y21" s="66" t="s">
        <v>1128</v>
      </c>
      <c r="Z21" s="66">
        <v>6.7295486599050502E-4</v>
      </c>
      <c r="AA21" s="66">
        <v>3.9069493459464898E-4</v>
      </c>
      <c r="AB21" s="66" t="s">
        <v>1129</v>
      </c>
      <c r="AC21" s="66" t="s">
        <v>1130</v>
      </c>
      <c r="AD21" s="66">
        <v>1.43717559943752E-2</v>
      </c>
      <c r="AE21" s="66">
        <v>-1.43717559943752E-2</v>
      </c>
      <c r="AF21" s="66" t="s">
        <v>1119</v>
      </c>
      <c r="AG21" s="66" t="s">
        <v>1120</v>
      </c>
      <c r="AH21" s="66">
        <v>362.77238978986702</v>
      </c>
      <c r="AI21" s="66">
        <v>-362.77238978986702</v>
      </c>
      <c r="AJ21" s="66" t="s">
        <v>1121</v>
      </c>
      <c r="AK21" s="66" t="s">
        <v>1122</v>
      </c>
      <c r="AL21" s="66">
        <v>0.42804844913814599</v>
      </c>
      <c r="AM21" s="66">
        <v>0.69067043787481497</v>
      </c>
      <c r="AN21" s="66" t="s">
        <v>1111</v>
      </c>
      <c r="AO21" s="66" t="s">
        <v>1112</v>
      </c>
      <c r="AP21" s="66">
        <v>234.41812612495301</v>
      </c>
      <c r="AQ21" s="66">
        <v>-238.75528266941399</v>
      </c>
      <c r="AR21" s="66" t="s">
        <v>1121</v>
      </c>
      <c r="AS21" s="66" t="s">
        <v>1122</v>
      </c>
      <c r="AT21" s="66">
        <v>0.42804844913814599</v>
      </c>
      <c r="AU21" s="66">
        <v>0.69067043787481497</v>
      </c>
      <c r="AV21" s="66" t="s">
        <v>1129</v>
      </c>
      <c r="AW21" s="66" t="s">
        <v>1130</v>
      </c>
      <c r="AX21" s="66">
        <v>1.43717559943752E-2</v>
      </c>
      <c r="AY21" s="66">
        <v>-1.43717559943752E-2</v>
      </c>
    </row>
    <row r="22" spans="1:51" x14ac:dyDescent="0.25">
      <c r="A22" s="57"/>
      <c r="B22" s="56"/>
      <c r="C22" s="57"/>
      <c r="D22" s="46"/>
      <c r="E22" s="44"/>
      <c r="F22" s="27"/>
      <c r="G22" s="45"/>
      <c r="H22" s="34" t="s">
        <v>1064</v>
      </c>
      <c r="I22" s="32">
        <f t="shared" ref="I22:K23" si="0">I15/(I15+I17)</f>
        <v>1</v>
      </c>
      <c r="J22" s="32">
        <f t="shared" si="0"/>
        <v>1</v>
      </c>
      <c r="K22" s="32">
        <f t="shared" si="0"/>
        <v>0.875</v>
      </c>
      <c r="L22" s="66" t="s">
        <v>1129</v>
      </c>
      <c r="M22" s="66" t="s">
        <v>1130</v>
      </c>
      <c r="N22" s="66">
        <v>1.43717559943752E-2</v>
      </c>
      <c r="O22" s="66">
        <v>-1.43717559943752E-2</v>
      </c>
      <c r="P22" s="66" t="s">
        <v>1129</v>
      </c>
      <c r="Q22" s="66" t="s">
        <v>1130</v>
      </c>
      <c r="R22" s="66">
        <v>1.43717559943752E-2</v>
      </c>
      <c r="S22" s="66">
        <v>-1.43717559943752E-2</v>
      </c>
      <c r="T22" s="70"/>
      <c r="U22" s="70"/>
      <c r="V22" s="70"/>
      <c r="W22" s="66"/>
      <c r="X22" s="66" t="s">
        <v>1111</v>
      </c>
      <c r="Y22" s="66" t="s">
        <v>1112</v>
      </c>
      <c r="Z22" s="66">
        <v>167.236223299649</v>
      </c>
      <c r="AA22" s="66">
        <v>-171.56697922075</v>
      </c>
      <c r="AB22" s="66" t="s">
        <v>1133</v>
      </c>
      <c r="AC22" s="66" t="s">
        <v>1134</v>
      </c>
      <c r="AD22" s="66">
        <v>7.4830331452403698E-2</v>
      </c>
      <c r="AE22" s="66">
        <v>1.4869863796207E-2</v>
      </c>
      <c r="AF22" s="66" t="s">
        <v>1123</v>
      </c>
      <c r="AG22" s="66" t="s">
        <v>1124</v>
      </c>
      <c r="AH22" s="66">
        <v>1.572467788013</v>
      </c>
      <c r="AI22" s="66">
        <v>-1.572467788013</v>
      </c>
      <c r="AJ22" s="66" t="s">
        <v>1111</v>
      </c>
      <c r="AK22" s="66" t="s">
        <v>1112</v>
      </c>
      <c r="AL22" s="66">
        <v>152.497563105582</v>
      </c>
      <c r="AM22" s="66">
        <v>-156.82666452427199</v>
      </c>
      <c r="AN22" s="66" t="s">
        <v>1129</v>
      </c>
      <c r="AO22" s="66" t="s">
        <v>1130</v>
      </c>
      <c r="AP22" s="66">
        <v>1.43717559943752E-2</v>
      </c>
      <c r="AQ22" s="66">
        <v>-1.43717559943752E-2</v>
      </c>
      <c r="AR22" s="66" t="s">
        <v>1111</v>
      </c>
      <c r="AS22" s="66" t="s">
        <v>1112</v>
      </c>
      <c r="AT22" s="66">
        <v>152.497563105582</v>
      </c>
      <c r="AU22" s="66">
        <v>-156.82666452427199</v>
      </c>
      <c r="AV22" s="66" t="s">
        <v>1133</v>
      </c>
      <c r="AW22" s="66" t="s">
        <v>1134</v>
      </c>
      <c r="AX22" s="66">
        <v>7.4830331453313206E-2</v>
      </c>
      <c r="AY22" s="66">
        <v>1.4869863795866E-2</v>
      </c>
    </row>
    <row r="23" spans="1:51" x14ac:dyDescent="0.25">
      <c r="A23" s="57"/>
      <c r="B23" s="56"/>
      <c r="C23" s="57"/>
      <c r="D23" s="46"/>
      <c r="E23" s="44"/>
      <c r="F23" s="27"/>
      <c r="G23" s="47"/>
      <c r="H23" s="34" t="s">
        <v>1065</v>
      </c>
      <c r="I23" s="32">
        <f t="shared" si="0"/>
        <v>0.8571428571428571</v>
      </c>
      <c r="J23" s="32">
        <f t="shared" si="0"/>
        <v>0.25</v>
      </c>
      <c r="K23" s="32">
        <v>1</v>
      </c>
      <c r="L23" s="66" t="s">
        <v>1133</v>
      </c>
      <c r="M23" s="66" t="s">
        <v>1134</v>
      </c>
      <c r="N23" s="66">
        <v>7.4830331451721604E-2</v>
      </c>
      <c r="O23" s="66">
        <v>1.48698637964344E-2</v>
      </c>
      <c r="P23" s="66" t="s">
        <v>1133</v>
      </c>
      <c r="Q23" s="66" t="s">
        <v>1134</v>
      </c>
      <c r="R23" s="66">
        <v>7.4830331452062596E-2</v>
      </c>
      <c r="S23" s="66">
        <v>1.4869863796548101E-2</v>
      </c>
      <c r="T23" s="69"/>
      <c r="U23" s="69"/>
      <c r="V23" s="69"/>
      <c r="W23" s="66"/>
      <c r="X23" s="66" t="s">
        <v>1129</v>
      </c>
      <c r="Y23" s="66" t="s">
        <v>1130</v>
      </c>
      <c r="Z23" s="66">
        <v>-6.4524145190034696E-3</v>
      </c>
      <c r="AA23" s="66">
        <v>6.4524145190034696E-3</v>
      </c>
      <c r="AB23" s="66" t="s">
        <v>1113</v>
      </c>
      <c r="AC23" s="66" t="s">
        <v>1114</v>
      </c>
      <c r="AD23" s="66">
        <v>-98.2652476628557</v>
      </c>
      <c r="AE23" s="66">
        <v>98.2652476628557</v>
      </c>
      <c r="AF23" s="66"/>
      <c r="AG23" s="66"/>
      <c r="AH23" s="66"/>
      <c r="AI23" s="66"/>
      <c r="AJ23" s="66" t="s">
        <v>1129</v>
      </c>
      <c r="AK23" s="66" t="s">
        <v>1130</v>
      </c>
      <c r="AL23" s="66">
        <v>1.43717559943752E-2</v>
      </c>
      <c r="AM23" s="66">
        <v>-1.43717559943752E-2</v>
      </c>
      <c r="AN23" s="66" t="s">
        <v>1133</v>
      </c>
      <c r="AO23" s="66" t="s">
        <v>1134</v>
      </c>
      <c r="AP23" s="66">
        <v>-19.8476783141849</v>
      </c>
      <c r="AQ23" s="66">
        <v>19.937378509433302</v>
      </c>
      <c r="AR23" s="66" t="s">
        <v>1129</v>
      </c>
      <c r="AS23" s="66" t="s">
        <v>1130</v>
      </c>
      <c r="AT23" s="66">
        <v>1.43717559943752E-2</v>
      </c>
      <c r="AU23" s="66">
        <v>-1.43717559943752E-2</v>
      </c>
      <c r="AV23" s="66" t="s">
        <v>1113</v>
      </c>
      <c r="AW23" s="66" t="s">
        <v>1114</v>
      </c>
      <c r="AX23" s="66">
        <v>55.661545251744698</v>
      </c>
      <c r="AY23" s="66">
        <v>-55.661545251744698</v>
      </c>
    </row>
    <row r="24" spans="1:51" ht="18.75" customHeight="1" x14ac:dyDescent="0.25">
      <c r="A24" s="57"/>
      <c r="B24" s="56"/>
      <c r="C24" s="57"/>
      <c r="D24" s="46"/>
      <c r="E24" s="44"/>
      <c r="F24" s="43"/>
      <c r="G24" s="196" t="s">
        <v>1066</v>
      </c>
      <c r="H24" s="196"/>
      <c r="I24" s="33">
        <v>0.5</v>
      </c>
      <c r="J24" s="33">
        <f>((J15*J16)-(J17*J18))/SQRT((J15+J17)*(J15+J18)*(J16+J17)*(J16+J18))</f>
        <v>0.40824829046386302</v>
      </c>
      <c r="K24" s="33">
        <v>1</v>
      </c>
      <c r="L24" s="66" t="s">
        <v>1113</v>
      </c>
      <c r="M24" s="66" t="s">
        <v>1114</v>
      </c>
      <c r="N24" s="66">
        <v>55.4345554878755</v>
      </c>
      <c r="O24" s="66">
        <v>-55.4345554878755</v>
      </c>
      <c r="P24" s="66" t="s">
        <v>1113</v>
      </c>
      <c r="Q24" s="66" t="s">
        <v>1114</v>
      </c>
      <c r="R24" s="66">
        <v>247.647933601397</v>
      </c>
      <c r="S24" s="66">
        <v>-247.647933601397</v>
      </c>
      <c r="T24" s="69"/>
      <c r="U24" s="69"/>
      <c r="V24" s="69"/>
      <c r="W24" s="66"/>
      <c r="X24" s="66" t="s">
        <v>1133</v>
      </c>
      <c r="Y24" s="66" t="s">
        <v>1134</v>
      </c>
      <c r="Z24" s="66">
        <v>7.4830331453540594E-2</v>
      </c>
      <c r="AA24" s="66">
        <v>1.4869863795070199E-2</v>
      </c>
      <c r="AB24" s="66" t="s">
        <v>1115</v>
      </c>
      <c r="AC24" s="66" t="s">
        <v>1116</v>
      </c>
      <c r="AD24" s="66">
        <v>-1.42886828157862</v>
      </c>
      <c r="AE24" s="66">
        <v>1.42886828157862</v>
      </c>
      <c r="AF24" s="66"/>
      <c r="AG24" s="66"/>
      <c r="AH24" s="66"/>
      <c r="AI24" s="66"/>
      <c r="AJ24" s="66" t="s">
        <v>1133</v>
      </c>
      <c r="AK24" s="66" t="s">
        <v>1134</v>
      </c>
      <c r="AL24" s="66">
        <v>-10.655080592977701</v>
      </c>
      <c r="AM24" s="66">
        <v>10.744780788225899</v>
      </c>
      <c r="AN24" s="66" t="s">
        <v>1113</v>
      </c>
      <c r="AO24" s="66" t="s">
        <v>1114</v>
      </c>
      <c r="AP24" s="66">
        <v>-32.349002860190197</v>
      </c>
      <c r="AQ24" s="66">
        <v>32.349002860190197</v>
      </c>
      <c r="AR24" s="66" t="s">
        <v>1133</v>
      </c>
      <c r="AS24" s="66" t="s">
        <v>1134</v>
      </c>
      <c r="AT24" s="66">
        <v>-10.655080592977701</v>
      </c>
      <c r="AU24" s="66">
        <v>10.744780788225899</v>
      </c>
      <c r="AV24" s="66" t="s">
        <v>1115</v>
      </c>
      <c r="AW24" s="66" t="s">
        <v>1116</v>
      </c>
      <c r="AX24" s="66">
        <v>-1.4285874048182501</v>
      </c>
      <c r="AY24" s="66">
        <v>1.4285874048182501</v>
      </c>
    </row>
    <row r="25" spans="1:51" x14ac:dyDescent="0.25">
      <c r="A25" s="5"/>
      <c r="B25" s="58"/>
      <c r="C25" s="5"/>
      <c r="D25" s="59"/>
      <c r="E25" s="9"/>
      <c r="F25" s="28"/>
      <c r="G25" s="23"/>
      <c r="H25" s="34" t="s">
        <v>1076</v>
      </c>
      <c r="I25" s="53"/>
      <c r="J25" s="33">
        <f>I16/(I15+J15)</f>
        <v>0.66666666666666663</v>
      </c>
      <c r="K25" s="52"/>
      <c r="L25" s="66" t="s">
        <v>1115</v>
      </c>
      <c r="M25" s="66" t="s">
        <v>1116</v>
      </c>
      <c r="N25" s="66">
        <v>-1.40092814529999</v>
      </c>
      <c r="O25" s="66">
        <v>1.40092814529999</v>
      </c>
      <c r="P25" s="66" t="s">
        <v>1115</v>
      </c>
      <c r="Q25" s="66" t="s">
        <v>1116</v>
      </c>
      <c r="R25" s="66">
        <v>-1.38280077350589</v>
      </c>
      <c r="S25" s="66">
        <v>1.38280077350589</v>
      </c>
      <c r="T25" s="70"/>
      <c r="U25" s="70"/>
      <c r="V25" s="70"/>
      <c r="W25" s="66"/>
      <c r="X25" s="66" t="s">
        <v>1113</v>
      </c>
      <c r="Y25" s="66" t="s">
        <v>1114</v>
      </c>
      <c r="Z25" s="66">
        <v>331.092333952319</v>
      </c>
      <c r="AA25" s="66">
        <v>-331.092333952319</v>
      </c>
      <c r="AB25" s="66" t="s">
        <v>1135</v>
      </c>
      <c r="AC25" s="66" t="s">
        <v>1136</v>
      </c>
      <c r="AD25" s="66">
        <v>1.9564950634730901E-2</v>
      </c>
      <c r="AE25" s="66">
        <v>5.4270336656827602E-3</v>
      </c>
      <c r="AF25" s="66"/>
      <c r="AG25" s="66"/>
      <c r="AH25" s="66"/>
      <c r="AI25" s="66"/>
      <c r="AJ25" s="66" t="s">
        <v>1113</v>
      </c>
      <c r="AK25" s="66" t="s">
        <v>1114</v>
      </c>
      <c r="AL25" s="66">
        <v>-3.1994983887889301</v>
      </c>
      <c r="AM25" s="66">
        <v>3.1994983887889301</v>
      </c>
      <c r="AN25" s="66" t="s">
        <v>1115</v>
      </c>
      <c r="AO25" s="66" t="s">
        <v>1116</v>
      </c>
      <c r="AP25" s="66">
        <v>0.14219222387362199</v>
      </c>
      <c r="AQ25" s="66">
        <v>-0.14219222387362199</v>
      </c>
      <c r="AR25" s="66" t="s">
        <v>1113</v>
      </c>
      <c r="AS25" s="66" t="s">
        <v>1114</v>
      </c>
      <c r="AT25" s="66">
        <v>-3.1994983887889301</v>
      </c>
      <c r="AU25" s="66">
        <v>3.1994983887889301</v>
      </c>
      <c r="AV25" s="66" t="s">
        <v>1135</v>
      </c>
      <c r="AW25" s="66" t="s">
        <v>1136</v>
      </c>
      <c r="AX25" s="66">
        <v>1.9564950634730901E-2</v>
      </c>
      <c r="AY25" s="66">
        <v>5.4270336656827602E-3</v>
      </c>
    </row>
    <row r="26" spans="1:51" x14ac:dyDescent="0.25">
      <c r="A26" s="5"/>
      <c r="B26" s="58"/>
      <c r="C26" s="5"/>
      <c r="D26" s="59"/>
      <c r="E26" s="9"/>
      <c r="F26" s="28"/>
      <c r="G26" s="23"/>
      <c r="H26" s="23"/>
      <c r="I26" s="23"/>
      <c r="L26" s="66" t="s">
        <v>1135</v>
      </c>
      <c r="M26" s="66" t="s">
        <v>1136</v>
      </c>
      <c r="N26" s="66">
        <v>1.9564950634730901E-2</v>
      </c>
      <c r="O26" s="66">
        <v>5.4270336656827602E-3</v>
      </c>
      <c r="P26" s="66" t="s">
        <v>1135</v>
      </c>
      <c r="Q26" s="66" t="s">
        <v>1136</v>
      </c>
      <c r="R26" s="66">
        <v>1.9564950634730901E-2</v>
      </c>
      <c r="S26" s="66">
        <v>5.4270336656827602E-3</v>
      </c>
      <c r="T26" s="69"/>
      <c r="U26" s="69"/>
      <c r="V26" s="69"/>
      <c r="W26" s="66"/>
      <c r="X26" s="66" t="s">
        <v>1115</v>
      </c>
      <c r="Y26" s="66" t="s">
        <v>1116</v>
      </c>
      <c r="Z26" s="66">
        <v>-2.09228240967821</v>
      </c>
      <c r="AA26" s="66">
        <v>2.09228240967821</v>
      </c>
      <c r="AB26" s="66" t="s">
        <v>1119</v>
      </c>
      <c r="AC26" s="66" t="s">
        <v>1120</v>
      </c>
      <c r="AD26" s="66">
        <v>197.30468133489501</v>
      </c>
      <c r="AE26" s="66">
        <v>-197.30468133489501</v>
      </c>
      <c r="AF26" s="66"/>
      <c r="AG26" s="66"/>
      <c r="AH26" s="66"/>
      <c r="AI26" s="66"/>
      <c r="AJ26" s="66" t="s">
        <v>1115</v>
      </c>
      <c r="AK26" s="66" t="s">
        <v>1116</v>
      </c>
      <c r="AL26" s="66">
        <v>-1.4075148024112401</v>
      </c>
      <c r="AM26" s="66">
        <v>1.4075148024112401</v>
      </c>
      <c r="AN26" s="66" t="s">
        <v>1135</v>
      </c>
      <c r="AO26" s="66" t="s">
        <v>1136</v>
      </c>
      <c r="AP26" s="66">
        <v>1.9564950634730901E-2</v>
      </c>
      <c r="AQ26" s="66">
        <v>5.4270336656827602E-3</v>
      </c>
      <c r="AR26" s="66" t="s">
        <v>1115</v>
      </c>
      <c r="AS26" s="66" t="s">
        <v>1116</v>
      </c>
      <c r="AT26" s="66">
        <v>-1.4075148024112401</v>
      </c>
      <c r="AU26" s="66">
        <v>1.4075148024112401</v>
      </c>
      <c r="AV26" s="66" t="s">
        <v>1119</v>
      </c>
      <c r="AW26" s="66" t="s">
        <v>1120</v>
      </c>
      <c r="AX26" s="66">
        <v>467.30589821538899</v>
      </c>
      <c r="AY26" s="66">
        <v>-467.30589821538899</v>
      </c>
    </row>
    <row r="27" spans="1:51" x14ac:dyDescent="0.25">
      <c r="A27" s="5"/>
      <c r="B27" s="58"/>
      <c r="C27" s="5"/>
      <c r="D27" s="59"/>
      <c r="E27" s="9"/>
      <c r="F27" s="28"/>
      <c r="G27" s="24"/>
      <c r="H27" s="24"/>
      <c r="I27" s="24"/>
      <c r="L27" s="66" t="s">
        <v>1119</v>
      </c>
      <c r="M27" s="66" t="s">
        <v>1120</v>
      </c>
      <c r="N27" s="66">
        <v>466.17128429889999</v>
      </c>
      <c r="O27" s="66">
        <v>-466.17128429889999</v>
      </c>
      <c r="P27" s="66" t="s">
        <v>1119</v>
      </c>
      <c r="Q27" s="66" t="s">
        <v>1120</v>
      </c>
      <c r="R27" s="66">
        <v>372.83422199947302</v>
      </c>
      <c r="S27" s="66">
        <v>-372.83422199947302</v>
      </c>
      <c r="T27" s="69"/>
      <c r="U27" s="69"/>
      <c r="V27" s="69"/>
      <c r="W27" s="66"/>
      <c r="X27" s="66" t="s">
        <v>1135</v>
      </c>
      <c r="Y27" s="66" t="s">
        <v>1136</v>
      </c>
      <c r="Z27" s="66">
        <v>1.9564950634730901E-2</v>
      </c>
      <c r="AA27" s="66">
        <v>5.4270336656827602E-3</v>
      </c>
      <c r="AB27" s="66" t="s">
        <v>1123</v>
      </c>
      <c r="AC27" s="66" t="s">
        <v>1124</v>
      </c>
      <c r="AD27" s="66">
        <v>1.5472527174036901</v>
      </c>
      <c r="AE27" s="66">
        <v>-1.5472527174036901</v>
      </c>
      <c r="AF27" s="66"/>
      <c r="AG27" s="66"/>
      <c r="AH27" s="66"/>
      <c r="AI27" s="66"/>
      <c r="AJ27" s="66" t="s">
        <v>1135</v>
      </c>
      <c r="AK27" s="66" t="s">
        <v>1136</v>
      </c>
      <c r="AL27" s="66">
        <v>1.9564950634730901E-2</v>
      </c>
      <c r="AM27" s="66">
        <v>5.4270336656827602E-3</v>
      </c>
      <c r="AN27" s="66" t="s">
        <v>1119</v>
      </c>
      <c r="AO27" s="66" t="s">
        <v>1120</v>
      </c>
      <c r="AP27" s="66">
        <v>441.70695738354402</v>
      </c>
      <c r="AQ27" s="66">
        <v>-441.70695738354402</v>
      </c>
      <c r="AR27" s="66" t="s">
        <v>1135</v>
      </c>
      <c r="AS27" s="66" t="s">
        <v>1136</v>
      </c>
      <c r="AT27" s="66">
        <v>1.9564950634730901E-2</v>
      </c>
      <c r="AU27" s="66">
        <v>5.4270336656827602E-3</v>
      </c>
      <c r="AV27" s="66" t="s">
        <v>1123</v>
      </c>
      <c r="AW27" s="66" t="s">
        <v>1124</v>
      </c>
      <c r="AX27" s="66">
        <v>3.07402328636431</v>
      </c>
      <c r="AY27" s="66">
        <v>-3.07402328636431</v>
      </c>
    </row>
    <row r="28" spans="1:51" x14ac:dyDescent="0.25">
      <c r="A28" s="5"/>
      <c r="B28" s="58"/>
      <c r="C28" s="5"/>
      <c r="D28" s="59"/>
      <c r="E28" s="9"/>
      <c r="F28" s="9"/>
      <c r="G28" s="23"/>
      <c r="H28" s="23"/>
      <c r="I28" s="23"/>
      <c r="L28" s="66" t="s">
        <v>1123</v>
      </c>
      <c r="M28" s="66" t="s">
        <v>1124</v>
      </c>
      <c r="N28" s="66">
        <v>3.0981399744931699</v>
      </c>
      <c r="O28" s="66">
        <v>-3.0981399744931699</v>
      </c>
      <c r="P28" s="66" t="s">
        <v>1137</v>
      </c>
      <c r="Q28" s="66" t="s">
        <v>1138</v>
      </c>
      <c r="R28" s="66">
        <v>-2.91737005549066E-2</v>
      </c>
      <c r="S28" s="66">
        <v>2.91737005549066E-2</v>
      </c>
      <c r="T28" s="69"/>
      <c r="U28" s="69"/>
      <c r="V28" s="69"/>
      <c r="W28" s="66"/>
      <c r="X28" s="66" t="s">
        <v>1119</v>
      </c>
      <c r="Y28" s="66" t="s">
        <v>1120</v>
      </c>
      <c r="Z28" s="66">
        <v>334.44231722445102</v>
      </c>
      <c r="AA28" s="66">
        <v>-334.44231722445102</v>
      </c>
      <c r="AB28" s="66" t="s">
        <v>1137</v>
      </c>
      <c r="AC28" s="66" t="s">
        <v>1138</v>
      </c>
      <c r="AD28" s="66">
        <v>6.7820585331446595E-2</v>
      </c>
      <c r="AE28" s="66">
        <v>-6.7820585331446595E-2</v>
      </c>
      <c r="AF28" s="66"/>
      <c r="AG28" s="66"/>
      <c r="AH28" s="66"/>
      <c r="AI28" s="66"/>
      <c r="AJ28" s="66" t="s">
        <v>1119</v>
      </c>
      <c r="AK28" s="66" t="s">
        <v>1120</v>
      </c>
      <c r="AL28" s="66">
        <v>304.96936130989502</v>
      </c>
      <c r="AM28" s="66">
        <v>-304.96936130989502</v>
      </c>
      <c r="AN28" s="66" t="s">
        <v>1123</v>
      </c>
      <c r="AO28" s="66" t="s">
        <v>1124</v>
      </c>
      <c r="AP28" s="66">
        <v>-8.8308295536307906E-3</v>
      </c>
      <c r="AQ28" s="66">
        <v>8.8308295536307906E-3</v>
      </c>
      <c r="AR28" s="66" t="s">
        <v>1119</v>
      </c>
      <c r="AS28" s="66" t="s">
        <v>1120</v>
      </c>
      <c r="AT28" s="66">
        <v>304.96936130989502</v>
      </c>
      <c r="AU28" s="66">
        <v>-304.96936130989502</v>
      </c>
      <c r="AV28" s="66" t="s">
        <v>1137</v>
      </c>
      <c r="AW28" s="66" t="s">
        <v>1138</v>
      </c>
      <c r="AX28" s="66">
        <v>6.7820585331446595E-2</v>
      </c>
      <c r="AY28" s="66">
        <v>-6.7820585331446595E-2</v>
      </c>
    </row>
    <row r="29" spans="1:51" x14ac:dyDescent="0.25">
      <c r="A29" s="5"/>
      <c r="B29" s="58"/>
      <c r="C29" s="5"/>
      <c r="D29" s="5"/>
      <c r="G29" s="23"/>
      <c r="H29" s="23"/>
      <c r="I29" s="23"/>
      <c r="L29" s="66" t="s">
        <v>1137</v>
      </c>
      <c r="M29" s="66" t="s">
        <v>1138</v>
      </c>
      <c r="N29" s="66">
        <v>6.7820585331446595E-2</v>
      </c>
      <c r="O29" s="66">
        <v>-6.7820585331446595E-2</v>
      </c>
      <c r="P29" s="66"/>
      <c r="Q29" s="66"/>
      <c r="R29" s="66"/>
      <c r="S29" s="66"/>
      <c r="T29" s="70"/>
      <c r="U29" s="70"/>
      <c r="V29" s="70"/>
      <c r="W29" s="66"/>
      <c r="X29" s="66" t="s">
        <v>1123</v>
      </c>
      <c r="Y29" s="66" t="s">
        <v>1124</v>
      </c>
      <c r="Z29" s="66">
        <v>1.83461241299324</v>
      </c>
      <c r="AA29" s="66">
        <v>-1.83461241299324</v>
      </c>
      <c r="AB29" s="66"/>
      <c r="AC29" s="66"/>
      <c r="AD29" s="66"/>
      <c r="AE29" s="66"/>
      <c r="AF29" s="66"/>
      <c r="AG29" s="66"/>
      <c r="AH29" s="66"/>
      <c r="AI29" s="66"/>
      <c r="AJ29" s="66" t="s">
        <v>1123</v>
      </c>
      <c r="AK29" s="66" t="s">
        <v>1124</v>
      </c>
      <c r="AL29" s="66">
        <v>1.56764594960737</v>
      </c>
      <c r="AM29" s="66">
        <v>-1.56764594960737</v>
      </c>
      <c r="AN29" s="66" t="s">
        <v>1137</v>
      </c>
      <c r="AO29" s="66" t="s">
        <v>1138</v>
      </c>
      <c r="AP29" s="66">
        <v>6.7820585331446595E-2</v>
      </c>
      <c r="AQ29" s="66">
        <v>-6.7820585331446595E-2</v>
      </c>
      <c r="AR29" s="66" t="s">
        <v>1123</v>
      </c>
      <c r="AS29" s="66" t="s">
        <v>1124</v>
      </c>
      <c r="AT29" s="66">
        <v>1.56764594960737</v>
      </c>
      <c r="AU29" s="66">
        <v>-1.56764594960737</v>
      </c>
      <c r="AV29" s="66"/>
      <c r="AW29" s="66"/>
      <c r="AX29" s="66"/>
      <c r="AY29" s="66"/>
    </row>
    <row r="30" spans="1:51" x14ac:dyDescent="0.25">
      <c r="A30" s="5"/>
      <c r="B30" s="58"/>
      <c r="C30" s="5"/>
      <c r="D30" s="5"/>
      <c r="G30" s="23"/>
      <c r="H30" s="23"/>
      <c r="I30" s="23"/>
      <c r="L30" s="71"/>
      <c r="M30" s="71"/>
      <c r="N30" s="71"/>
      <c r="O30" s="71"/>
      <c r="P30" s="71"/>
      <c r="Q30" s="71"/>
      <c r="R30" s="71"/>
      <c r="S30" s="71"/>
      <c r="T30" s="72"/>
      <c r="U30" s="72"/>
      <c r="V30" s="72"/>
      <c r="W30" s="71"/>
      <c r="X30" s="71" t="s">
        <v>1137</v>
      </c>
      <c r="Y30" s="71" t="s">
        <v>1138</v>
      </c>
      <c r="Z30" s="71">
        <v>8.6158839074869306E-2</v>
      </c>
      <c r="AA30" s="71">
        <v>-8.6158839074869306E-2</v>
      </c>
      <c r="AB30" s="71"/>
      <c r="AC30" s="71"/>
      <c r="AD30" s="71"/>
      <c r="AE30" s="71"/>
      <c r="AF30" s="71"/>
      <c r="AG30" s="71"/>
      <c r="AH30" s="71"/>
      <c r="AI30" s="71"/>
      <c r="AJ30" s="71" t="s">
        <v>1137</v>
      </c>
      <c r="AK30" s="71" t="s">
        <v>1138</v>
      </c>
      <c r="AL30" s="71">
        <v>-2.91737005549066E-2</v>
      </c>
      <c r="AM30" s="71">
        <v>2.91737005549066E-2</v>
      </c>
      <c r="AN30" s="71"/>
      <c r="AO30" s="71"/>
      <c r="AP30" s="71"/>
      <c r="AQ30" s="71"/>
      <c r="AR30" s="71" t="s">
        <v>1137</v>
      </c>
      <c r="AS30" s="71" t="s">
        <v>1138</v>
      </c>
      <c r="AT30" s="71">
        <v>-2.91737005549066E-2</v>
      </c>
      <c r="AU30" s="71">
        <v>2.91737005549066E-2</v>
      </c>
      <c r="AV30" s="71"/>
      <c r="AW30" s="71"/>
      <c r="AX30" s="71"/>
      <c r="AY30" s="71"/>
    </row>
    <row r="31" spans="1:51" x14ac:dyDescent="0.25">
      <c r="A31" s="5"/>
      <c r="B31" s="58"/>
      <c r="C31" s="5"/>
      <c r="D31" s="5"/>
      <c r="G31" s="23"/>
      <c r="H31" s="23"/>
      <c r="I31" s="23"/>
      <c r="O31" s="22"/>
      <c r="T31" s="23"/>
      <c r="U31" s="23"/>
      <c r="V31" s="23"/>
    </row>
    <row r="32" spans="1:51" x14ac:dyDescent="0.25">
      <c r="A32" s="5"/>
      <c r="B32" s="58"/>
      <c r="C32" s="5"/>
      <c r="D32" s="5"/>
      <c r="E32" s="5"/>
      <c r="F32" s="5"/>
      <c r="G32" s="5"/>
      <c r="O32" s="22"/>
      <c r="T32" s="23"/>
      <c r="U32" s="23"/>
      <c r="V32" s="23"/>
    </row>
    <row r="33" spans="1:22" ht="31.5" customHeight="1" x14ac:dyDescent="0.25">
      <c r="A33" s="58"/>
      <c r="B33" s="5"/>
      <c r="C33" s="192"/>
      <c r="D33" s="192"/>
      <c r="E33" s="5"/>
      <c r="F33" s="5"/>
      <c r="G33" s="5"/>
      <c r="N33">
        <f>(N28+V17+Z29+AD27+AH22+AL29+AQ28+AT29)/8</f>
        <v>1.5961329262104313</v>
      </c>
      <c r="O33" s="22"/>
      <c r="T33" s="23"/>
      <c r="U33" s="23"/>
      <c r="V33" s="23"/>
    </row>
    <row r="34" spans="1:22" ht="15.75" x14ac:dyDescent="0.25">
      <c r="A34" s="60"/>
      <c r="B34" s="61"/>
      <c r="C34" s="62"/>
      <c r="D34" s="62"/>
      <c r="E34" s="29"/>
      <c r="F34" s="29"/>
      <c r="G34" s="64"/>
      <c r="N34" s="25"/>
      <c r="O34" s="28"/>
    </row>
    <row r="35" spans="1:22" ht="15.75" customHeight="1" x14ac:dyDescent="0.25">
      <c r="A35" s="63"/>
      <c r="B35" s="56"/>
      <c r="C35" s="56"/>
      <c r="D35" s="56"/>
      <c r="E35" s="56"/>
      <c r="F35" s="56"/>
      <c r="G35" s="65"/>
      <c r="N35" s="26"/>
      <c r="O35" s="28"/>
      <c r="T35" s="28"/>
      <c r="U35" s="23"/>
      <c r="V35" s="23"/>
    </row>
    <row r="36" spans="1:22" x14ac:dyDescent="0.25">
      <c r="A36" s="63"/>
      <c r="B36" s="56"/>
      <c r="C36" s="56"/>
      <c r="D36" s="56"/>
      <c r="E36" s="56"/>
      <c r="F36" s="56"/>
      <c r="G36" s="65"/>
      <c r="N36" s="26"/>
      <c r="O36" s="28"/>
      <c r="T36" s="28"/>
      <c r="U36" s="23"/>
      <c r="V36" s="23"/>
    </row>
    <row r="37" spans="1:22" ht="15" customHeight="1" x14ac:dyDescent="0.25">
      <c r="A37" s="63"/>
      <c r="B37" s="56"/>
      <c r="C37" s="56"/>
      <c r="D37" s="56"/>
      <c r="E37" s="56"/>
      <c r="F37" s="56"/>
      <c r="G37" s="65"/>
      <c r="N37" s="26"/>
      <c r="O37" s="28"/>
      <c r="T37" s="28"/>
      <c r="U37" s="28"/>
      <c r="V37" s="23"/>
    </row>
    <row r="38" spans="1:22" ht="15.75" x14ac:dyDescent="0.25">
      <c r="B38"/>
      <c r="E38" s="145"/>
      <c r="F38" s="142"/>
      <c r="G38" s="145"/>
      <c r="H38" s="142"/>
      <c r="I38" s="142"/>
      <c r="J38" s="142"/>
      <c r="N38" s="26"/>
      <c r="O38" s="28"/>
      <c r="T38" s="28"/>
      <c r="U38" s="23"/>
      <c r="V38" s="23"/>
    </row>
    <row r="39" spans="1:22" ht="15.75" x14ac:dyDescent="0.25">
      <c r="B39"/>
      <c r="E39" s="145"/>
      <c r="F39" s="142"/>
      <c r="G39" s="142"/>
      <c r="H39" s="142"/>
      <c r="I39" s="145"/>
      <c r="J39" s="142"/>
      <c r="N39" s="26"/>
      <c r="O39" s="28"/>
      <c r="T39" s="28"/>
      <c r="U39" s="23"/>
      <c r="V39" s="23"/>
    </row>
    <row r="40" spans="1:22" ht="15.75" x14ac:dyDescent="0.25">
      <c r="B40"/>
      <c r="E40" s="145"/>
      <c r="F40" s="142"/>
      <c r="G40" s="145"/>
      <c r="H40" s="142"/>
      <c r="I40" s="142"/>
      <c r="J40" s="142"/>
      <c r="N40" s="26"/>
      <c r="O40" s="28"/>
      <c r="T40" s="28"/>
      <c r="U40" s="28"/>
      <c r="V40" s="28"/>
    </row>
    <row r="41" spans="1:22" ht="15.75" x14ac:dyDescent="0.25">
      <c r="B41"/>
      <c r="E41" s="145"/>
      <c r="F41" s="142"/>
      <c r="G41" s="145"/>
      <c r="H41" s="142"/>
      <c r="I41" s="142"/>
      <c r="J41" s="142"/>
    </row>
    <row r="42" spans="1:22" ht="15.75" x14ac:dyDescent="0.25">
      <c r="B42"/>
      <c r="E42" s="142"/>
      <c r="F42" s="142"/>
      <c r="G42" s="145"/>
      <c r="H42" s="142"/>
      <c r="I42" s="145"/>
      <c r="J42" s="142"/>
    </row>
    <row r="43" spans="1:22" ht="15.75" x14ac:dyDescent="0.25">
      <c r="B43"/>
      <c r="E43" s="145"/>
      <c r="F43" s="142"/>
      <c r="G43" s="142"/>
      <c r="H43" s="142"/>
      <c r="I43" s="142"/>
      <c r="J43" s="142"/>
    </row>
  </sheetData>
  <mergeCells count="21">
    <mergeCell ref="AV3:AY3"/>
    <mergeCell ref="AN3:AQ3"/>
    <mergeCell ref="AR3:AU3"/>
    <mergeCell ref="L2:N2"/>
    <mergeCell ref="L3:O3"/>
    <mergeCell ref="T3:W3"/>
    <mergeCell ref="X3:AA3"/>
    <mergeCell ref="AB3:AE3"/>
    <mergeCell ref="AF3:AI3"/>
    <mergeCell ref="AJ3:AM3"/>
    <mergeCell ref="P3:S3"/>
    <mergeCell ref="C33:D33"/>
    <mergeCell ref="I2:K2"/>
    <mergeCell ref="J3:K3"/>
    <mergeCell ref="D3:E3"/>
    <mergeCell ref="A3:A4"/>
    <mergeCell ref="B3:B4"/>
    <mergeCell ref="C3:C4"/>
    <mergeCell ref="G24:H24"/>
    <mergeCell ref="F2:H2"/>
    <mergeCell ref="G3:H3"/>
  </mergeCells>
  <conditionalFormatting sqref="F38 J38 H38 F40 J40 H40">
    <cfRule type="cellIs" dxfId="5" priority="7" operator="greaterThan">
      <formula>-3</formula>
    </cfRule>
  </conditionalFormatting>
  <conditionalFormatting sqref="F39">
    <cfRule type="cellIs" dxfId="4" priority="6" operator="greaterThan">
      <formula>-3</formula>
    </cfRule>
  </conditionalFormatting>
  <conditionalFormatting sqref="H39 J39">
    <cfRule type="cellIs" dxfId="3" priority="5" operator="greaterThan">
      <formula>-3</formula>
    </cfRule>
  </conditionalFormatting>
  <conditionalFormatting sqref="F41 J41 H41">
    <cfRule type="cellIs" dxfId="2" priority="3" operator="greaterThan">
      <formula>-3</formula>
    </cfRule>
  </conditionalFormatting>
  <conditionalFormatting sqref="F43 J43 H43">
    <cfRule type="cellIs" dxfId="1" priority="1" operator="greaterThan">
      <formula>-3</formula>
    </cfRule>
  </conditionalFormatting>
  <conditionalFormatting sqref="F42 J42 H42">
    <cfRule type="cellIs" dxfId="0" priority="2" operator="greaterThan">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 S1</vt:lpstr>
      <vt:lpstr>Table S2</vt:lpstr>
      <vt:lpstr>Table S3</vt:lpstr>
      <vt:lpstr>Table S4</vt:lpstr>
      <vt:lpstr>Table S5</vt:lpstr>
      <vt:lpstr>Table S6</vt:lpstr>
      <vt:lpstr>Table S7</vt:lpstr>
      <vt:lpstr>Table S8</vt:lpstr>
      <vt:lpstr>Table S9</vt:lpstr>
      <vt:lpstr>Table 1</vt:lpstr>
    </vt:vector>
  </TitlesOfParts>
  <Company>UCSD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Cristal</dc:creator>
  <cp:lastModifiedBy>Cristal</cp:lastModifiedBy>
  <dcterms:created xsi:type="dcterms:W3CDTF">2017-12-05T21:48:00Z</dcterms:created>
  <dcterms:modified xsi:type="dcterms:W3CDTF">2020-01-04T23:09:08Z</dcterms:modified>
</cp:coreProperties>
</file>